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omments5.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updateLinks="always" codeName="ThisWorkbook"/>
  <mc:AlternateContent xmlns:mc="http://schemas.openxmlformats.org/markup-compatibility/2006">
    <mc:Choice Requires="x15">
      <x15ac:absPath xmlns:x15ac="http://schemas.microsoft.com/office/spreadsheetml/2010/11/ac" url="\\Srv41151c01\secteurs\41551\PartagePAF\Trimestres\2017\Q3-2017\RI\Site web_PDF\"/>
    </mc:Choice>
  </mc:AlternateContent>
  <bookViews>
    <workbookView xWindow="0" yWindow="-15" windowWidth="15480" windowHeight="5985" tabRatio="829" activeTab="10"/>
  </bookViews>
  <sheets>
    <sheet name="page titre" sheetId="133" r:id="rId1"/>
    <sheet name="Notes to users" sheetId="57" r:id="rId2"/>
    <sheet name="Contents" sheetId="2" r:id="rId3"/>
    <sheet name="Highlights" sheetId="3" r:id="rId4"/>
    <sheet name="Shareholders Info" sheetId="78" r:id="rId5"/>
    <sheet name="Detailed Info" sheetId="4" r:id="rId6"/>
    <sheet name="% of Average Assets" sheetId="32" r:id="rId7"/>
    <sheet name="Segments1" sheetId="129" r:id="rId8"/>
    <sheet name="Segments2" sheetId="130" r:id="rId9"/>
    <sheet name="Segments3" sheetId="131" r:id="rId10"/>
    <sheet name="Segment FSEU&amp;I" sheetId="132" r:id="rId11"/>
    <sheet name="Specified items" sheetId="53" r:id="rId12"/>
    <sheet name="ER" sheetId="54" r:id="rId13"/>
    <sheet name="Total Rev" sheetId="12" r:id="rId14"/>
    <sheet name="Non-interest exp" sheetId="14" r:id="rId15"/>
    <sheet name="BS" sheetId="16" r:id="rId16"/>
    <sheet name="Change in equity" sheetId="17" r:id="rId17"/>
    <sheet name="OCI" sheetId="18" r:id="rId18"/>
    <sheet name="CR-Loans+BAs" sheetId="125" r:id="rId19"/>
    <sheet name="CR-Mortgages1" sheetId="114" r:id="rId20"/>
    <sheet name="CR-Mortgages2" sheetId="115" r:id="rId21"/>
    <sheet name="CR-Geographic" sheetId="61" r:id="rId22"/>
    <sheet name="Impaired" sheetId="55" r:id="rId23"/>
    <sheet name="CF-Impaired" sheetId="127" r:id="rId24"/>
    <sheet name="PCL" sheetId="15" r:id="rId25"/>
    <sheet name="RC + ratios1" sheetId="123" r:id="rId26"/>
    <sheet name="RC + ratios2" sheetId="124" r:id="rId27"/>
    <sheet name="Leverage - F" sheetId="128" r:id="rId28"/>
    <sheet name="Capital Adequacy" sheetId="126" r:id="rId29"/>
    <sheet name="page 18" sheetId="59" state="hidden" r:id="rId30"/>
    <sheet name="page 18.3" sheetId="100" state="hidden" r:id="rId31"/>
    <sheet name="page 19" sheetId="82" state="hidden" r:id="rId32"/>
    <sheet name="page 20" sheetId="60" state="hidden" r:id="rId33"/>
    <sheet name="page 21" sheetId="83" state="hidden" r:id="rId34"/>
    <sheet name="page 25.1" sheetId="118" state="hidden" r:id="rId35"/>
    <sheet name="page 25.2" sheetId="106" state="hidden" r:id="rId36"/>
    <sheet name="page 25.3" sheetId="111" state="hidden" r:id="rId37"/>
    <sheet name="page 25.4" sheetId="62" state="hidden" r:id="rId38"/>
    <sheet name="page 26" sheetId="63" state="hidden" r:id="rId39"/>
    <sheet name="Recom 26 EN" sheetId="119" state="hidden" r:id="rId40"/>
    <sheet name="page 27" sheetId="79" state="hidden" r:id="rId41"/>
    <sheet name="page 27.1" sheetId="93" state="hidden" r:id="rId42"/>
    <sheet name="page 28" sheetId="80" state="hidden" r:id="rId43"/>
    <sheet name="page 29" sheetId="81" state="hidden" r:id="rId44"/>
    <sheet name="Page 30" sheetId="64" state="hidden" r:id="rId45"/>
    <sheet name="page 31" sheetId="66" state="hidden" r:id="rId46"/>
    <sheet name="page 32" sheetId="84" state="hidden" r:id="rId47"/>
    <sheet name="page 33" sheetId="68" state="hidden" r:id="rId48"/>
    <sheet name="page 34" sheetId="69" state="hidden" r:id="rId49"/>
    <sheet name="page 35" sheetId="116" state="hidden" r:id="rId50"/>
    <sheet name="page 35.1" sheetId="85" state="hidden" r:id="rId51"/>
    <sheet name="page 36" sheetId="117" state="hidden" r:id="rId52"/>
    <sheet name="page 36.1" sheetId="113" state="hidden" r:id="rId53"/>
    <sheet name="page 36.2" sheetId="71" state="hidden" r:id="rId54"/>
    <sheet name="page 37" sheetId="86" state="hidden" r:id="rId55"/>
    <sheet name="page 38" sheetId="73" state="hidden" r:id="rId56"/>
    <sheet name="page 39" sheetId="74" state="hidden" r:id="rId57"/>
    <sheet name="page 40" sheetId="75" state="hidden" r:id="rId58"/>
    <sheet name="page 41" sheetId="76" state="hidden" r:id="rId59"/>
    <sheet name="page 42" sheetId="77" state="hidden"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 localSheetId="0">#REF!</definedName>
    <definedName name="_" localSheetId="10">#REF!</definedName>
    <definedName name="_" localSheetId="8">#REF!</definedName>
    <definedName name="_" localSheetId="9">#REF!</definedName>
    <definedName name="_">#REF!</definedName>
    <definedName name="___zz5" localSheetId="34">#REF!</definedName>
    <definedName name="___zz5" localSheetId="49">#REF!</definedName>
    <definedName name="___zz5" localSheetId="51">#REF!</definedName>
    <definedName name="___zz5" localSheetId="39">#REF!</definedName>
    <definedName name="___zz5" localSheetId="10">#REF!</definedName>
    <definedName name="___zz5" localSheetId="9">#REF!</definedName>
    <definedName name="___zz5">#REF!</definedName>
    <definedName name="__zz5" localSheetId="34">#REF!</definedName>
    <definedName name="__zz5" localSheetId="49">#REF!</definedName>
    <definedName name="__zz5" localSheetId="51">#REF!</definedName>
    <definedName name="__zz5" localSheetId="10">#REF!</definedName>
    <definedName name="__zz5" localSheetId="9">#REF!</definedName>
    <definedName name="__zz5">#REF!</definedName>
    <definedName name="_Order1" hidden="1">255</definedName>
    <definedName name="_zz5" localSheetId="34">#REF!</definedName>
    <definedName name="_zz5" localSheetId="49">#REF!</definedName>
    <definedName name="_zz5" localSheetId="51">#REF!</definedName>
    <definedName name="_zz5" localSheetId="39">#REF!</definedName>
    <definedName name="_zz5" localSheetId="10">#REF!</definedName>
    <definedName name="_zz5" localSheetId="9">#REF!</definedName>
    <definedName name="_zz5">#REF!</definedName>
    <definedName name="a" localSheetId="10">#REF!</definedName>
    <definedName name="a" localSheetId="9">#REF!</definedName>
    <definedName name="a">#REF!</definedName>
    <definedName name="ADT" localSheetId="34">#REF!</definedName>
    <definedName name="ADT" localSheetId="49">#REF!</definedName>
    <definedName name="ADT" localSheetId="51">#REF!</definedName>
    <definedName name="ADT" localSheetId="10">#REF!</definedName>
    <definedName name="ADT" localSheetId="9">#REF!</definedName>
    <definedName name="ADT">#REF!</definedName>
    <definedName name="AIRB_Corporate_DD" localSheetId="34">#REF!</definedName>
    <definedName name="AIRB_Corporate_DD" localSheetId="49">#REF!</definedName>
    <definedName name="AIRB_Corporate_DD" localSheetId="51">#REF!</definedName>
    <definedName name="AIRB_Corporate_DD" localSheetId="10">#REF!</definedName>
    <definedName name="AIRB_Corporate_DD" localSheetId="9">#REF!</definedName>
    <definedName name="AIRB_Corporate_DD">#REF!</definedName>
    <definedName name="AIRB_SL_HVCRE_DD" localSheetId="34">#REF!</definedName>
    <definedName name="AIRB_SL_HVCRE_DD" localSheetId="49">#REF!</definedName>
    <definedName name="AIRB_SL_HVCRE_DD" localSheetId="51">#REF!</definedName>
    <definedName name="AIRB_SL_HVCRE_DD" localSheetId="10">#REF!</definedName>
    <definedName name="AIRB_SL_HVCRE_DD" localSheetId="9">#REF!</definedName>
    <definedName name="AIRB_SL_HVCRE_DD">#REF!</definedName>
    <definedName name="AIRB_SL_NonHVCRE_DD" localSheetId="34">#REF!</definedName>
    <definedName name="AIRB_SL_NonHVCRE_DD" localSheetId="49">#REF!</definedName>
    <definedName name="AIRB_SL_NonHVCRE_DD" localSheetId="51">#REF!</definedName>
    <definedName name="AIRB_SL_NonHVCRE_DD" localSheetId="10">#REF!</definedName>
    <definedName name="AIRB_SL_NonHVCRE_DD" localSheetId="9">#REF!</definedName>
    <definedName name="AIRB_SL_NonHVCRE_DD">#REF!</definedName>
    <definedName name="AIRB_SME_Corp_DD" localSheetId="34">#REF!</definedName>
    <definedName name="AIRB_SME_Corp_DD" localSheetId="49">#REF!</definedName>
    <definedName name="AIRB_SME_Corp_DD" localSheetId="51">#REF!</definedName>
    <definedName name="AIRB_SME_Corp_DD" localSheetId="10">#REF!</definedName>
    <definedName name="AIRB_SME_Corp_DD" localSheetId="9">#REF!</definedName>
    <definedName name="AIRB_SME_Corp_DD">#REF!</definedName>
    <definedName name="AL3_F_PECA" localSheetId="34">#REF!</definedName>
    <definedName name="AL3_F_PECA" localSheetId="49">#REF!</definedName>
    <definedName name="AL3_F_PECA" localSheetId="51">#REF!</definedName>
    <definedName name="AL3_F_PECA" localSheetId="10">#REF!</definedName>
    <definedName name="AL3_F_PECA" localSheetId="9">#REF!</definedName>
    <definedName name="AL3_F_PECA">#REF!</definedName>
    <definedName name="Allowance" localSheetId="34">#REF!</definedName>
    <definedName name="Allowance" localSheetId="49">#REF!</definedName>
    <definedName name="Allowance" localSheetId="51">#REF!</definedName>
    <definedName name="Allowance" localSheetId="10">#REF!</definedName>
    <definedName name="Allowance" localSheetId="9">#REF!</definedName>
    <definedName name="Allowance">#REF!</definedName>
    <definedName name="ANNEE" localSheetId="34">#REF!</definedName>
    <definedName name="ANNEE" localSheetId="49">#REF!</definedName>
    <definedName name="ANNEE" localSheetId="51">#REF!</definedName>
    <definedName name="ANNEE" localSheetId="10">#REF!</definedName>
    <definedName name="ANNEE" localSheetId="9">#REF!</definedName>
    <definedName name="ANNEE">#REF!</definedName>
    <definedName name="b" localSheetId="34">#REF!</definedName>
    <definedName name="b" localSheetId="49">#REF!</definedName>
    <definedName name="b" localSheetId="51">#REF!</definedName>
    <definedName name="b" localSheetId="10">#REF!</definedName>
    <definedName name="b" localSheetId="9">#REF!</definedName>
    <definedName name="b">#REF!</definedName>
    <definedName name="Basel" localSheetId="39">'[1]Print Instructions'!$J$6:$K$35</definedName>
    <definedName name="Basel">'[1]Print Instructions'!$J$6:$K$35</definedName>
    <definedName name="BCF_Conso_BSIF_C36_A_PNH_APP" localSheetId="34">#REF!</definedName>
    <definedName name="BCF_Conso_BSIF_C36_A_PNH_APP" localSheetId="49">#REF!</definedName>
    <definedName name="BCF_Conso_BSIF_C36_A_PNH_APP" localSheetId="51">#REF!</definedName>
    <definedName name="BCF_Conso_BSIF_C36_A_PNH_APP" localSheetId="39">#REF!</definedName>
    <definedName name="BCF_Conso_BSIF_C36_A_PNH_APP" localSheetId="10">#REF!</definedName>
    <definedName name="BCF_Conso_BSIF_C36_A_PNH_APP" localSheetId="9">#REF!</definedName>
    <definedName name="BCF_Conso_BSIF_C36_A_PNH_APP">#REF!</definedName>
    <definedName name="BCF_Conso_BSIFTotal_A" localSheetId="34">#REF!</definedName>
    <definedName name="BCF_Conso_BSIFTotal_A" localSheetId="49">#REF!</definedName>
    <definedName name="BCF_Conso_BSIFTotal_A" localSheetId="51">#REF!</definedName>
    <definedName name="BCF_Conso_BSIFTotal_A" localSheetId="10">#REF!</definedName>
    <definedName name="BCF_Conso_BSIFTotal_A" localSheetId="9">#REF!</definedName>
    <definedName name="BCF_Conso_BSIFTotal_A">#REF!</definedName>
    <definedName name="BCF_Conso_BSIFTotal_A_Ach" localSheetId="34">#REF!</definedName>
    <definedName name="BCF_Conso_BSIFTotal_A_Ach" localSheetId="49">#REF!</definedName>
    <definedName name="BCF_Conso_BSIFTotal_A_Ach" localSheetId="51">#REF!</definedName>
    <definedName name="BCF_Conso_BSIFTotal_A_Ach" localSheetId="10">#REF!</definedName>
    <definedName name="BCF_Conso_BSIFTotal_A_Ach" localSheetId="9">#REF!</definedName>
    <definedName name="BCF_Conso_BSIFTotal_A_Ach">#REF!</definedName>
    <definedName name="BCF_Conso_BSIFTotal_A_AIF" localSheetId="34">#REF!</definedName>
    <definedName name="BCF_Conso_BSIFTotal_A_AIF" localSheetId="49">#REF!</definedName>
    <definedName name="BCF_Conso_BSIFTotal_A_AIF" localSheetId="51">#REF!</definedName>
    <definedName name="BCF_Conso_BSIFTotal_A_AIF" localSheetId="10">#REF!</definedName>
    <definedName name="BCF_Conso_BSIFTotal_A_AIF" localSheetId="9">#REF!</definedName>
    <definedName name="BCF_Conso_BSIFTotal_A_AIF">#REF!</definedName>
    <definedName name="BCF_Conso_BSIFTotal_A_AP" localSheetId="34">#REF!</definedName>
    <definedName name="BCF_Conso_BSIFTotal_A_AP" localSheetId="49">#REF!</definedName>
    <definedName name="BCF_Conso_BSIFTotal_A_AP" localSheetId="51">#REF!</definedName>
    <definedName name="BCF_Conso_BSIFTotal_A_AP" localSheetId="10">#REF!</definedName>
    <definedName name="BCF_Conso_BSIFTotal_A_AP" localSheetId="9">#REF!</definedName>
    <definedName name="BCF_Conso_BSIFTotal_A_AP">#REF!</definedName>
    <definedName name="BCF_Conso_BSIFTotal_A_AssAutres" localSheetId="34">#REF!</definedName>
    <definedName name="BCF_Conso_BSIFTotal_A_AssAutres" localSheetId="49">#REF!</definedName>
    <definedName name="BCF_Conso_BSIFTotal_A_AssAutres" localSheetId="51">#REF!</definedName>
    <definedName name="BCF_Conso_BSIFTotal_A_AssAutres" localSheetId="10">#REF!</definedName>
    <definedName name="BCF_Conso_BSIFTotal_A_AssAutres" localSheetId="9">#REF!</definedName>
    <definedName name="BCF_Conso_BSIFTotal_A_AssAutres">#REF!</definedName>
    <definedName name="BCF_Conso_BSIFTotal_A_Autres" localSheetId="34">#REF!</definedName>
    <definedName name="BCF_Conso_BSIFTotal_A_Autres" localSheetId="49">#REF!</definedName>
    <definedName name="BCF_Conso_BSIFTotal_A_Autres" localSheetId="51">#REF!</definedName>
    <definedName name="BCF_Conso_BSIFTotal_A_Autres" localSheetId="10">#REF!</definedName>
    <definedName name="BCF_Conso_BSIFTotal_A_Autres" localSheetId="9">#REF!</definedName>
    <definedName name="BCF_Conso_BSIFTotal_A_Autres">#REF!</definedName>
    <definedName name="BCF_Conso_BSIFTotal_A_AVM_Actions" localSheetId="34">#REF!</definedName>
    <definedName name="BCF_Conso_BSIFTotal_A_AVM_Actions" localSheetId="49">#REF!</definedName>
    <definedName name="BCF_Conso_BSIFTotal_A_AVM_Actions" localSheetId="51">#REF!</definedName>
    <definedName name="BCF_Conso_BSIFTotal_A_AVM_Actions" localSheetId="10">#REF!</definedName>
    <definedName name="BCF_Conso_BSIFTotal_A_AVM_Actions" localSheetId="9">#REF!</definedName>
    <definedName name="BCF_Conso_BSIFTotal_A_AVM_Actions">#REF!</definedName>
    <definedName name="BCF_Conso_BSIFTotal_A_AVM_TC" localSheetId="34">#REF!</definedName>
    <definedName name="BCF_Conso_BSIFTotal_A_AVM_TC" localSheetId="49">#REF!</definedName>
    <definedName name="BCF_Conso_BSIFTotal_A_AVM_TC" localSheetId="51">#REF!</definedName>
    <definedName name="BCF_Conso_BSIFTotal_A_AVM_TC" localSheetId="10">#REF!</definedName>
    <definedName name="BCF_Conso_BSIFTotal_A_AVM_TC" localSheetId="9">#REF!</definedName>
    <definedName name="BCF_Conso_BSIFTotal_A_AVM_TC">#REF!</definedName>
    <definedName name="BCF_Conso_BSIFTotal_A_BIDD" localSheetId="34">#REF!</definedName>
    <definedName name="BCF_Conso_BSIFTotal_A_BIDD" localSheetId="49">#REF!</definedName>
    <definedName name="BCF_Conso_BSIFTotal_A_BIDD" localSheetId="51">#REF!</definedName>
    <definedName name="BCF_Conso_BSIFTotal_A_BIDD" localSheetId="10">#REF!</definedName>
    <definedName name="BCF_Conso_BSIFTotal_A_BIDD" localSheetId="9">#REF!</definedName>
    <definedName name="BCF_Conso_BSIFTotal_A_BIDD">#REF!</definedName>
    <definedName name="BCF_Conso_BSIFTotal_A_BIDI" localSheetId="34">#REF!</definedName>
    <definedName name="BCF_Conso_BSIFTotal_A_BIDI" localSheetId="49">#REF!</definedName>
    <definedName name="BCF_Conso_BSIFTotal_A_BIDI" localSheetId="51">#REF!</definedName>
    <definedName name="BCF_Conso_BSIFTotal_A_BIDI" localSheetId="10">#REF!</definedName>
    <definedName name="BCF_Conso_BSIFTotal_A_BIDI" localSheetId="9">#REF!</definedName>
    <definedName name="BCF_Conso_BSIFTotal_A_BIDI">#REF!</definedName>
    <definedName name="BCF_Conso_BSIFTotal_A_Billets" localSheetId="34">#REF!</definedName>
    <definedName name="BCF_Conso_BSIFTotal_A_Billets" localSheetId="49">#REF!</definedName>
    <definedName name="BCF_Conso_BSIFTotal_A_Billets" localSheetId="51">#REF!</definedName>
    <definedName name="BCF_Conso_BSIFTotal_A_Billets" localSheetId="10">#REF!</definedName>
    <definedName name="BCF_Conso_BSIFTotal_A_Billets" localSheetId="9">#REF!</definedName>
    <definedName name="BCF_Conso_BSIFTotal_A_Billets">#REF!</definedName>
    <definedName name="BCF_Conso_BSIFTotal_A_Cheques" localSheetId="34">#REF!</definedName>
    <definedName name="BCF_Conso_BSIFTotal_A_Cheques" localSheetId="49">#REF!</definedName>
    <definedName name="BCF_Conso_BSIFTotal_A_Cheques" localSheetId="51">#REF!</definedName>
    <definedName name="BCF_Conso_BSIFTotal_A_Cheques" localSheetId="10">#REF!</definedName>
    <definedName name="BCF_Conso_BSIFTotal_A_Cheques" localSheetId="9">#REF!</definedName>
    <definedName name="BCF_Conso_BSIFTotal_A_Cheques">#REF!</definedName>
    <definedName name="BCF_Conso_BSIFTotal_A_ClientEng" localSheetId="34">#REF!</definedName>
    <definedName name="BCF_Conso_BSIFTotal_A_ClientEng" localSheetId="49">#REF!</definedName>
    <definedName name="BCF_Conso_BSIFTotal_A_ClientEng" localSheetId="51">#REF!</definedName>
    <definedName name="BCF_Conso_BSIFTotal_A_ClientEng" localSheetId="10">#REF!</definedName>
    <definedName name="BCF_Conso_BSIFTotal_A_ClientEng" localSheetId="9">#REF!</definedName>
    <definedName name="BCF_Conso_BSIFTotal_A_ClientEng">#REF!</definedName>
    <definedName name="BCF_Conso_BSIFTotal_A_DepotBanque" localSheetId="34">#REF!</definedName>
    <definedName name="BCF_Conso_BSIFTotal_A_DepotBanque" localSheetId="49">#REF!</definedName>
    <definedName name="BCF_Conso_BSIFTotal_A_DepotBanque" localSheetId="51">#REF!</definedName>
    <definedName name="BCF_Conso_BSIFTotal_A_DepotBanque" localSheetId="10">#REF!</definedName>
    <definedName name="BCF_Conso_BSIFTotal_A_DepotBanque" localSheetId="9">#REF!</definedName>
    <definedName name="BCF_Conso_BSIFTotal_A_DepotBanque">#REF!</definedName>
    <definedName name="BCF_Conso_BSIFTotal_A_DepotInst" localSheetId="34">#REF!</definedName>
    <definedName name="BCF_Conso_BSIFTotal_A_DepotInst" localSheetId="49">#REF!</definedName>
    <definedName name="BCF_Conso_BSIFTotal_A_DepotInst" localSheetId="51">#REF!</definedName>
    <definedName name="BCF_Conso_BSIFTotal_A_DepotInst" localSheetId="10">#REF!</definedName>
    <definedName name="BCF_Conso_BSIFTotal_A_DepotInst" localSheetId="9">#REF!</definedName>
    <definedName name="BCF_Conso_BSIFTotal_A_DepotInst">#REF!</definedName>
    <definedName name="BCF_Conso_BSIFTotal_A_Frais" localSheetId="34">#REF!</definedName>
    <definedName name="BCF_Conso_BSIFTotal_A_Frais" localSheetId="49">#REF!</definedName>
    <definedName name="BCF_Conso_BSIFTotal_A_Frais" localSheetId="51">#REF!</definedName>
    <definedName name="BCF_Conso_BSIFTotal_A_Frais" localSheetId="10">#REF!</definedName>
    <definedName name="BCF_Conso_BSIFTotal_A_Frais" localSheetId="9">#REF!</definedName>
    <definedName name="BCF_Conso_BSIFTotal_A_Frais">#REF!</definedName>
    <definedName name="BCF_Conso_BSIFTotal_A_IC" localSheetId="34">#REF!</definedName>
    <definedName name="BCF_Conso_BSIFTotal_A_IC" localSheetId="49">#REF!</definedName>
    <definedName name="BCF_Conso_BSIFTotal_A_IC" localSheetId="51">#REF!</definedName>
    <definedName name="BCF_Conso_BSIFTotal_A_IC" localSheetId="10">#REF!</definedName>
    <definedName name="BCF_Conso_BSIFTotal_A_IC" localSheetId="9">#REF!</definedName>
    <definedName name="BCF_Conso_BSIFTotal_A_IC">#REF!</definedName>
    <definedName name="BCF_Conso_BSIFTotal_A_InterRes" localSheetId="34">#REF!</definedName>
    <definedName name="BCF_Conso_BSIFTotal_A_InterRes" localSheetId="49">#REF!</definedName>
    <definedName name="BCF_Conso_BSIFTotal_A_InterRes" localSheetId="51">#REF!</definedName>
    <definedName name="BCF_Conso_BSIFTotal_A_InterRes" localSheetId="10">#REF!</definedName>
    <definedName name="BCF_Conso_BSIFTotal_A_InterRes" localSheetId="9">#REF!</definedName>
    <definedName name="BCF_Conso_BSIFTotal_A_InterRes">#REF!</definedName>
    <definedName name="BCF_Conso_BSIFTotal_A_InterServ" localSheetId="34">#REF!</definedName>
    <definedName name="BCF_Conso_BSIFTotal_A_InterServ" localSheetId="49">#REF!</definedName>
    <definedName name="BCF_Conso_BSIFTotal_A_InterServ" localSheetId="51">#REF!</definedName>
    <definedName name="BCF_Conso_BSIFTotal_A_InterServ" localSheetId="10">#REF!</definedName>
    <definedName name="BCF_Conso_BSIFTotal_A_InterServ" localSheetId="9">#REF!</definedName>
    <definedName name="BCF_Conso_BSIFTotal_A_InterServ">#REF!</definedName>
    <definedName name="BCF_Conso_BSIFTotal_A_P_Diff" localSheetId="34">#REF!</definedName>
    <definedName name="BCF_Conso_BSIFTotal_A_P_Diff" localSheetId="49">#REF!</definedName>
    <definedName name="BCF_Conso_BSIFTotal_A_P_Diff" localSheetId="51">#REF!</definedName>
    <definedName name="BCF_Conso_BSIFTotal_A_P_Diff" localSheetId="10">#REF!</definedName>
    <definedName name="BCF_Conso_BSIFTotal_A_P_Diff" localSheetId="9">#REF!</definedName>
    <definedName name="BCF_Conso_BSIFTotal_A_P_Diff">#REF!</definedName>
    <definedName name="BCF_Conso_BSIFTotal_A_PH_NR">'[2]rap01-bilan consolidé'!$AZ$43</definedName>
    <definedName name="BCF_Conso_BSIFTotal_A_PH_NRSNA">'[2]rap01-bilan consolidé'!$AZ$44</definedName>
    <definedName name="BCF_Conso_BSIFTotal_A_PH_RA">'[2]rap01-bilan consolidé'!$AZ$39</definedName>
    <definedName name="BCF_Conso_BSIFTotal_A_PH_RA_SNA">'[2]rap01-bilan consolidé'!$AZ$40</definedName>
    <definedName name="BCF_Conso_BSIFTotal_A_PH_RNA">'[2]rap01-bilan consolidé'!$AZ$41</definedName>
    <definedName name="BCF_Conso_BSIFTotal_A_PH_RNA_SNA">'[2]rap01-bilan consolidé'!$AZ$42</definedName>
    <definedName name="BCF_Conso_BSIFTotal_A_PiecesOr" localSheetId="34">#REF!</definedName>
    <definedName name="BCF_Conso_BSIFTotal_A_PiecesOr" localSheetId="49">#REF!</definedName>
    <definedName name="BCF_Conso_BSIFTotal_A_PiecesOr" localSheetId="51">#REF!</definedName>
    <definedName name="BCF_Conso_BSIFTotal_A_PiecesOr" localSheetId="39">#REF!</definedName>
    <definedName name="BCF_Conso_BSIFTotal_A_PiecesOr" localSheetId="10">#REF!</definedName>
    <definedName name="BCF_Conso_BSIFTotal_A_PiecesOr" localSheetId="9">#REF!</definedName>
    <definedName name="BCF_Conso_BSIFTotal_A_PiecesOr">#REF!</definedName>
    <definedName name="BCF_Conso_BSIFTotal_A_PNH_APP" localSheetId="34">#REF!</definedName>
    <definedName name="BCF_Conso_BSIFTotal_A_PNH_APP" localSheetId="49">#REF!</definedName>
    <definedName name="BCF_Conso_BSIFTotal_A_PNH_APP" localSheetId="51">#REF!</definedName>
    <definedName name="BCF_Conso_BSIFTotal_A_PNH_APP" localSheetId="10">#REF!</definedName>
    <definedName name="BCF_Conso_BSIFTotal_A_PNH_APP" localSheetId="9">#REF!</definedName>
    <definedName name="BCF_Conso_BSIFTotal_A_PNH_APP">#REF!</definedName>
    <definedName name="BCF_Conso_BSIFTotal_A_PNH_CCB">'[2]rap01-bilan consolidé'!$AZ$33</definedName>
    <definedName name="BCF_Conso_BSIFTotal_A_PNH_Com">'[2]rap01-bilan consolidé'!$AZ$37</definedName>
    <definedName name="BCF_Conso_BSIFTotal_A_PNH_ComSNA">'[2]rap01-bilan consolidé'!$AZ$38</definedName>
    <definedName name="BCF_Conso_BSIFTotal_A_PNH_GE">'[2]rap01-bilan consolidé'!$AZ$32</definedName>
    <definedName name="BCF_Conso_BSIFTotal_A_PNH_GFed">'[2]rap01-bilan consolidé'!$AZ$31</definedName>
    <definedName name="BCF_Conso_BSIFTotal_A_PNH_IF">'[2]rap01-bilan consolidé'!$AZ$30</definedName>
    <definedName name="BCF_Conso_BSIFTotal_A_PNH_NCom">'[2]rap01-bilan consolidé'!$AZ$34</definedName>
    <definedName name="BCF_Conso_BSIFTotal_A_PNH_NComSNA">'[2]rap01-bilan consolidé'!$AZ$35</definedName>
    <definedName name="BCF_Conso_BSIFTotal_A_PNH_Vue">'[2]rap01-bilan consolidé'!$AZ$29</definedName>
    <definedName name="BCF_Conso_BSIFTotal_A_PR" localSheetId="34">#REF!</definedName>
    <definedName name="BCF_Conso_BSIFTotal_A_PR" localSheetId="49">#REF!</definedName>
    <definedName name="BCF_Conso_BSIFTotal_A_PR" localSheetId="51">#REF!</definedName>
    <definedName name="BCF_Conso_BSIFTotal_A_PR" localSheetId="39">#REF!</definedName>
    <definedName name="BCF_Conso_BSIFTotal_A_PR" localSheetId="10">#REF!</definedName>
    <definedName name="BCF_Conso_BSIFTotal_A_PR" localSheetId="9">#REF!</definedName>
    <definedName name="BCF_Conso_BSIFTotal_A_PR">#REF!</definedName>
    <definedName name="BCF_Conso_BSIFTotal_A_RSS" localSheetId="34">#REF!</definedName>
    <definedName name="BCF_Conso_BSIFTotal_A_RSS" localSheetId="49">#REF!</definedName>
    <definedName name="BCF_Conso_BSIFTotal_A_RSS" localSheetId="51">#REF!</definedName>
    <definedName name="BCF_Conso_BSIFTotal_A_RSS" localSheetId="10">#REF!</definedName>
    <definedName name="BCF_Conso_BSIFTotal_A_RSS" localSheetId="9">#REF!</definedName>
    <definedName name="BCF_Conso_BSIFTotal_A_RSS">#REF!</definedName>
    <definedName name="BCF_Conso_BSIFTotal_A_SERIE24" localSheetId="34">#REF!</definedName>
    <definedName name="BCF_Conso_BSIFTotal_A_SERIE24" localSheetId="49">#REF!</definedName>
    <definedName name="BCF_Conso_BSIFTotal_A_SERIE24" localSheetId="51">#REF!</definedName>
    <definedName name="BCF_Conso_BSIFTotal_A_SERIE24" localSheetId="10">#REF!</definedName>
    <definedName name="BCF_Conso_BSIFTotal_A_SERIE24" localSheetId="9">#REF!</definedName>
    <definedName name="BCF_Conso_BSIFTotal_A_SERIE24">#REF!</definedName>
    <definedName name="BCF_Conso_BSIFTotal_A_SID" localSheetId="34">#REF!</definedName>
    <definedName name="BCF_Conso_BSIFTotal_A_SID" localSheetId="49">#REF!</definedName>
    <definedName name="BCF_Conso_BSIFTotal_A_SID" localSheetId="51">#REF!</definedName>
    <definedName name="BCF_Conso_BSIFTotal_A_SID" localSheetId="10">#REF!</definedName>
    <definedName name="BCF_Conso_BSIFTotal_A_SID" localSheetId="9">#REF!</definedName>
    <definedName name="BCF_Conso_BSIFTotal_A_SID">#REF!</definedName>
    <definedName name="BCF_Conso_BSIFTotal_A_SR" localSheetId="34">#REF!</definedName>
    <definedName name="BCF_Conso_BSIFTotal_A_SR" localSheetId="49">#REF!</definedName>
    <definedName name="BCF_Conso_BSIFTotal_A_SR" localSheetId="51">#REF!</definedName>
    <definedName name="BCF_Conso_BSIFTotal_A_SR" localSheetId="10">#REF!</definedName>
    <definedName name="BCF_Conso_BSIFTotal_A_SR" localSheetId="9">#REF!</definedName>
    <definedName name="BCF_Conso_BSIFTotal_A_SR">#REF!</definedName>
    <definedName name="BCF_Conso_BSIFTotal_A_Terr" localSheetId="34">#REF!</definedName>
    <definedName name="BCF_Conso_BSIFTotal_A_Terr" localSheetId="49">#REF!</definedName>
    <definedName name="BCF_Conso_BSIFTotal_A_Terr" localSheetId="51">#REF!</definedName>
    <definedName name="BCF_Conso_BSIFTotal_A_Terr" localSheetId="10">#REF!</definedName>
    <definedName name="BCF_Conso_BSIFTotal_A_Terr" localSheetId="9">#REF!</definedName>
    <definedName name="BCF_Conso_BSIFTotal_A_Terr">#REF!</definedName>
    <definedName name="BCF_Conso_BSIFTotal_A_Total" localSheetId="34">#REF!</definedName>
    <definedName name="BCF_Conso_BSIFTotal_A_Total" localSheetId="49">#REF!</definedName>
    <definedName name="BCF_Conso_BSIFTotal_A_Total" localSheetId="51">#REF!</definedName>
    <definedName name="BCF_Conso_BSIFTotal_A_Total" localSheetId="10">#REF!</definedName>
    <definedName name="BCF_Conso_BSIFTotal_A_Total" localSheetId="9">#REF!</definedName>
    <definedName name="BCF_Conso_BSIFTotal_A_Total">#REF!</definedName>
    <definedName name="BCF_Conso_BSIFTotal_A_VMEC_AVM" localSheetId="34">#REF!</definedName>
    <definedName name="BCF_Conso_BSIFTotal_A_VMEC_AVM" localSheetId="49">#REF!</definedName>
    <definedName name="BCF_Conso_BSIFTotal_A_VMEC_AVM" localSheetId="51">#REF!</definedName>
    <definedName name="BCF_Conso_BSIFTotal_A_VMEC_AVM" localSheetId="10">#REF!</definedName>
    <definedName name="BCF_Conso_BSIFTotal_A_VMEC_AVM" localSheetId="9">#REF!</definedName>
    <definedName name="BCF_Conso_BSIFTotal_A_VMEC_AVM">#REF!</definedName>
    <definedName name="BCF_Conso_BSIFTotal_A_VMEC_BT" localSheetId="34">#REF!</definedName>
    <definedName name="BCF_Conso_BSIFTotal_A_VMEC_BT" localSheetId="49">#REF!</definedName>
    <definedName name="BCF_Conso_BSIFTotal_A_VMEC_BT" localSheetId="51">#REF!</definedName>
    <definedName name="BCF_Conso_BSIFTotal_A_VMEC_BT" localSheetId="10">#REF!</definedName>
    <definedName name="BCF_Conso_BSIFTotal_A_VMEC_BT" localSheetId="9">#REF!</definedName>
    <definedName name="BCF_Conso_BSIFTotal_A_VMEC_BT">#REF!</definedName>
    <definedName name="BCF_Conso_BSIFTotal_A_VMEC_VM3ans" localSheetId="34">#REF!</definedName>
    <definedName name="BCF_Conso_BSIFTotal_A_VMEC_VM3ans" localSheetId="49">#REF!</definedName>
    <definedName name="BCF_Conso_BSIFTotal_A_VMEC_VM3ans" localSheetId="51">#REF!</definedName>
    <definedName name="BCF_Conso_BSIFTotal_A_VMEC_VM3ans" localSheetId="10">#REF!</definedName>
    <definedName name="BCF_Conso_BSIFTotal_A_VMEC_VM3ans" localSheetId="9">#REF!</definedName>
    <definedName name="BCF_Conso_BSIFTotal_A_VMEC_VM3ans">#REF!</definedName>
    <definedName name="BCF_Conso_BSIFTotal_A_VMGC_Actions" localSheetId="34">#REF!</definedName>
    <definedName name="BCF_Conso_BSIFTotal_A_VMGC_Actions" localSheetId="49">#REF!</definedName>
    <definedName name="BCF_Conso_BSIFTotal_A_VMGC_Actions" localSheetId="51">#REF!</definedName>
    <definedName name="BCF_Conso_BSIFTotal_A_VMGC_Actions" localSheetId="10">#REF!</definedName>
    <definedName name="BCF_Conso_BSIFTotal_A_VMGC_Actions" localSheetId="9">#REF!</definedName>
    <definedName name="BCF_Conso_BSIFTotal_A_VMGC_Actions">#REF!</definedName>
    <definedName name="BCF_Conso_BSIFTotal_A_VMGC_AVM" localSheetId="34">#REF!</definedName>
    <definedName name="BCF_Conso_BSIFTotal_A_VMGC_AVM" localSheetId="49">#REF!</definedName>
    <definedName name="BCF_Conso_BSIFTotal_A_VMGC_AVM" localSheetId="51">#REF!</definedName>
    <definedName name="BCF_Conso_BSIFTotal_A_VMGC_AVM" localSheetId="10">#REF!</definedName>
    <definedName name="BCF_Conso_BSIFTotal_A_VMGC_AVM" localSheetId="9">#REF!</definedName>
    <definedName name="BCF_Conso_BSIFTotal_A_VMGC_AVM">#REF!</definedName>
    <definedName name="BCF_Conso_BSIFTotal_A_VMGC_VM3ans" localSheetId="34">#REF!</definedName>
    <definedName name="BCF_Conso_BSIFTotal_A_VMGC_VM3ans" localSheetId="49">#REF!</definedName>
    <definedName name="BCF_Conso_BSIFTotal_A_VMGC_VM3ans" localSheetId="51">#REF!</definedName>
    <definedName name="BCF_Conso_BSIFTotal_A_VMGC_VM3ans" localSheetId="10">#REF!</definedName>
    <definedName name="BCF_Conso_BSIFTotal_A_VMGC_VM3ans" localSheetId="9">#REF!</definedName>
    <definedName name="BCF_Conso_BSIFTotal_A_VMGC_VM3ans">#REF!</definedName>
    <definedName name="BCF_Conso_BSIFTotal_A_VMM" localSheetId="34">#REF!</definedName>
    <definedName name="BCF_Conso_BSIFTotal_A_VMM" localSheetId="49">#REF!</definedName>
    <definedName name="BCF_Conso_BSIFTotal_A_VMM" localSheetId="51">#REF!</definedName>
    <definedName name="BCF_Conso_BSIFTotal_A_VMM" localSheetId="10">#REF!</definedName>
    <definedName name="BCF_Conso_BSIFTotal_A_VMM" localSheetId="9">#REF!</definedName>
    <definedName name="BCF_Conso_BSIFTotal_A_VMM">#REF!</definedName>
    <definedName name="BCF_Conso_BSIFTotal_A_VMP" localSheetId="34">#REF!</definedName>
    <definedName name="BCF_Conso_BSIFTotal_A_VMP" localSheetId="49">#REF!</definedName>
    <definedName name="BCF_Conso_BSIFTotal_A_VMP" localSheetId="51">#REF!</definedName>
    <definedName name="BCF_Conso_BSIFTotal_A_VMP" localSheetId="10">#REF!</definedName>
    <definedName name="BCF_Conso_BSIFTotal_A_VMP" localSheetId="9">#REF!</definedName>
    <definedName name="BCF_Conso_BSIFTotal_A_VMP">#REF!</definedName>
    <definedName name="BCF_Conso_BSIFTotal_P" localSheetId="34">#REF!</definedName>
    <definedName name="BCF_Conso_BSIFTotal_P" localSheetId="49">#REF!</definedName>
    <definedName name="BCF_Conso_BSIFTotal_P" localSheetId="51">#REF!</definedName>
    <definedName name="BCF_Conso_BSIFTotal_P" localSheetId="10">#REF!</definedName>
    <definedName name="BCF_Conso_BSIFTotal_P" localSheetId="9">#REF!</definedName>
    <definedName name="BCF_Conso_BSIFTotal_P">#REF!</definedName>
    <definedName name="BCF_Conso_BSIFTotal_P_AA_AO" localSheetId="34">#REF!</definedName>
    <definedName name="BCF_Conso_BSIFTotal_P_AA_AO" localSheetId="49">#REF!</definedName>
    <definedName name="BCF_Conso_BSIFTotal_P_AA_AO" localSheetId="51">#REF!</definedName>
    <definedName name="BCF_Conso_BSIFTotal_P_AA_AO" localSheetId="10">#REF!</definedName>
    <definedName name="BCF_Conso_BSIFTotal_P_AA_AO" localSheetId="9">#REF!</definedName>
    <definedName name="BCF_Conso_BSIFTotal_P_AA_AO">#REF!</definedName>
    <definedName name="BCF_Conso_BSIFTotal_P_AA_AP" localSheetId="34">#REF!</definedName>
    <definedName name="BCF_Conso_BSIFTotal_P_AA_AP" localSheetId="49">#REF!</definedName>
    <definedName name="BCF_Conso_BSIFTotal_P_AA_AP" localSheetId="51">#REF!</definedName>
    <definedName name="BCF_Conso_BSIFTotal_P_AA_AP" localSheetId="10">#REF!</definedName>
    <definedName name="BCF_Conso_BSIFTotal_P_AA_AP" localSheetId="9">#REF!</definedName>
    <definedName name="BCF_Conso_BSIFTotal_P_AA_AP">#REF!</definedName>
    <definedName name="BCF_Conso_BSIFTotal_P_BND" localSheetId="34">#REF!</definedName>
    <definedName name="BCF_Conso_BSIFTotal_P_BND" localSheetId="49">#REF!</definedName>
    <definedName name="BCF_Conso_BSIFTotal_P_BND" localSheetId="51">#REF!</definedName>
    <definedName name="BCF_Conso_BSIFTotal_P_BND" localSheetId="10">#REF!</definedName>
    <definedName name="BCF_Conso_BSIFTotal_P_BND" localSheetId="9">#REF!</definedName>
    <definedName name="BCF_Conso_BSIFTotal_P_BND">#REF!</definedName>
    <definedName name="BCF_Conso_BSIFTotal_P_Futurs" localSheetId="34">#REF!</definedName>
    <definedName name="BCF_Conso_BSIFTotal_P_Futurs" localSheetId="49">#REF!</definedName>
    <definedName name="BCF_Conso_BSIFTotal_P_Futurs" localSheetId="51">#REF!</definedName>
    <definedName name="BCF_Conso_BSIFTotal_P_Futurs" localSheetId="10">#REF!</definedName>
    <definedName name="BCF_Conso_BSIFTotal_P_Futurs" localSheetId="9">#REF!</definedName>
    <definedName name="BCF_Conso_BSIFTotal_P_Futurs">#REF!</definedName>
    <definedName name="BCF_Conso_BSIFTotal_P_SA" localSheetId="34">#REF!</definedName>
    <definedName name="BCF_Conso_BSIFTotal_P_SA" localSheetId="49">#REF!</definedName>
    <definedName name="BCF_Conso_BSIFTotal_P_SA" localSheetId="51">#REF!</definedName>
    <definedName name="BCF_Conso_BSIFTotal_P_SA" localSheetId="10">#REF!</definedName>
    <definedName name="BCF_Conso_BSIFTotal_P_SA" localSheetId="9">#REF!</definedName>
    <definedName name="BCF_Conso_BSIFTotal_P_SA">#REF!</definedName>
    <definedName name="BCF_Conso_CANRes00_A_APP" localSheetId="34">#REF!</definedName>
    <definedName name="BCF_Conso_CANRes00_A_APP" localSheetId="49">#REF!</definedName>
    <definedName name="BCF_Conso_CANRes00_A_APP" localSheetId="51">#REF!</definedName>
    <definedName name="BCF_Conso_CANRes00_A_APP" localSheetId="10">#REF!</definedName>
    <definedName name="BCF_Conso_CANRes00_A_APP" localSheetId="9">#REF!</definedName>
    <definedName name="BCF_Conso_CANRes00_A_APP">#REF!</definedName>
    <definedName name="BCF_Conso_Desc_A" localSheetId="34">#REF!</definedName>
    <definedName name="BCF_Conso_Desc_A" localSheetId="49">#REF!</definedName>
    <definedName name="BCF_Conso_Desc_A" localSheetId="51">#REF!</definedName>
    <definedName name="BCF_Conso_Desc_A" localSheetId="10">#REF!</definedName>
    <definedName name="BCF_Conso_Desc_A" localSheetId="9">#REF!</definedName>
    <definedName name="BCF_Conso_Desc_A">#REF!</definedName>
    <definedName name="BCF_Conso_Desc_A_P_Diff" localSheetId="34">#REF!</definedName>
    <definedName name="BCF_Conso_Desc_A_P_Diff" localSheetId="49">#REF!</definedName>
    <definedName name="BCF_Conso_Desc_A_P_Diff" localSheetId="51">#REF!</definedName>
    <definedName name="BCF_Conso_Desc_A_P_Diff" localSheetId="10">#REF!</definedName>
    <definedName name="BCF_Conso_Desc_A_P_Diff" localSheetId="9">#REF!</definedName>
    <definedName name="BCF_Conso_Desc_A_P_Diff">#REF!</definedName>
    <definedName name="BCF_Conso_Desc_P" localSheetId="34">#REF!</definedName>
    <definedName name="BCF_Conso_Desc_P" localSheetId="49">#REF!</definedName>
    <definedName name="BCF_Conso_Desc_P" localSheetId="51">#REF!</definedName>
    <definedName name="BCF_Conso_Desc_P" localSheetId="10">#REF!</definedName>
    <definedName name="BCF_Conso_Desc_P" localSheetId="9">#REF!</definedName>
    <definedName name="BCF_Conso_Desc_P">#REF!</definedName>
    <definedName name="BCF_Conso_EFTotal_P_BND" localSheetId="34">#REF!</definedName>
    <definedName name="BCF_Conso_EFTotal_P_BND" localSheetId="49">#REF!</definedName>
    <definedName name="BCF_Conso_EFTotal_P_BND" localSheetId="51">#REF!</definedName>
    <definedName name="BCF_Conso_EFTotal_P_BND" localSheetId="10">#REF!</definedName>
    <definedName name="BCF_Conso_EFTotal_P_BND" localSheetId="9">#REF!</definedName>
    <definedName name="BCF_Conso_EFTotal_P_BND">#REF!</definedName>
    <definedName name="BCF_Conso_ETRRes00_A_APP" localSheetId="34">#REF!</definedName>
    <definedName name="BCF_Conso_ETRRes00_A_APP" localSheetId="49">#REF!</definedName>
    <definedName name="BCF_Conso_ETRRes00_A_APP" localSheetId="51">#REF!</definedName>
    <definedName name="BCF_Conso_ETRRes00_A_APP" localSheetId="10">#REF!</definedName>
    <definedName name="BCF_Conso_ETRRes00_A_APP" localSheetId="9">#REF!</definedName>
    <definedName name="BCF_Conso_ETRRes00_A_APP">#REF!</definedName>
    <definedName name="BCF_Conso_ID_A" localSheetId="34">#REF!</definedName>
    <definedName name="BCF_Conso_ID_A" localSheetId="49">#REF!</definedName>
    <definedName name="BCF_Conso_ID_A" localSheetId="51">#REF!</definedName>
    <definedName name="BCF_Conso_ID_A" localSheetId="10">#REF!</definedName>
    <definedName name="BCF_Conso_ID_A" localSheetId="9">#REF!</definedName>
    <definedName name="BCF_Conso_ID_A">#REF!</definedName>
    <definedName name="BCF_Conso_ID_A_P_Diff" localSheetId="34">#REF!</definedName>
    <definedName name="BCF_Conso_ID_A_P_Diff" localSheetId="49">#REF!</definedName>
    <definedName name="BCF_Conso_ID_A_P_Diff" localSheetId="51">#REF!</definedName>
    <definedName name="BCF_Conso_ID_A_P_Diff" localSheetId="10">#REF!</definedName>
    <definedName name="BCF_Conso_ID_A_P_Diff" localSheetId="9">#REF!</definedName>
    <definedName name="BCF_Conso_ID_A_P_Diff">#REF!</definedName>
    <definedName name="BCF_Conso_ID_P" localSheetId="34">#REF!</definedName>
    <definedName name="BCF_Conso_ID_P" localSheetId="49">#REF!</definedName>
    <definedName name="BCF_Conso_ID_P" localSheetId="51">#REF!</definedName>
    <definedName name="BCF_Conso_ID_P" localSheetId="10">#REF!</definedName>
    <definedName name="BCF_Conso_ID_P" localSheetId="9">#REF!</definedName>
    <definedName name="BCF_Conso_ID_P">#REF!</definedName>
    <definedName name="BCF_Conso_L32ETR_PNH_APP" localSheetId="34">#REF!</definedName>
    <definedName name="BCF_Conso_L32ETR_PNH_APP" localSheetId="49">#REF!</definedName>
    <definedName name="BCF_Conso_L32ETR_PNH_APP" localSheetId="51">#REF!</definedName>
    <definedName name="BCF_Conso_L32ETR_PNH_APP" localSheetId="10">#REF!</definedName>
    <definedName name="BCF_Conso_L32ETR_PNH_APP" localSheetId="9">#REF!</definedName>
    <definedName name="BCF_Conso_L32ETR_PNH_APP">#REF!</definedName>
    <definedName name="BCF_Conso_L33CAN_PNH_APP" localSheetId="34">#REF!</definedName>
    <definedName name="BCF_Conso_L33CAN_PNH_APP" localSheetId="49">#REF!</definedName>
    <definedName name="BCF_Conso_L33CAN_PNH_APP" localSheetId="51">#REF!</definedName>
    <definedName name="BCF_Conso_L33CAN_PNH_APP" localSheetId="10">#REF!</definedName>
    <definedName name="BCF_Conso_L33CAN_PNH_APP" localSheetId="9">#REF!</definedName>
    <definedName name="BCF_Conso_L33CAN_PNH_APP">#REF!</definedName>
    <definedName name="BCF_Conso_L33ETR_PNH_APP" localSheetId="34">#REF!</definedName>
    <definedName name="BCF_Conso_L33ETR_PNH_APP" localSheetId="49">#REF!</definedName>
    <definedName name="BCF_Conso_L33ETR_PNH_APP" localSheetId="51">#REF!</definedName>
    <definedName name="BCF_Conso_L33ETR_PNH_APP" localSheetId="10">#REF!</definedName>
    <definedName name="BCF_Conso_L33ETR_PNH_APP" localSheetId="9">#REF!</definedName>
    <definedName name="BCF_Conso_L33ETR_PNH_APP">#REF!</definedName>
    <definedName name="BCF_Conso_SFE_PNH_APP" localSheetId="34">#REF!</definedName>
    <definedName name="BCF_Conso_SFE_PNH_APP" localSheetId="49">#REF!</definedName>
    <definedName name="BCF_Conso_SFE_PNH_APP" localSheetId="51">#REF!</definedName>
    <definedName name="BCF_Conso_SFE_PNH_APP" localSheetId="10">#REF!</definedName>
    <definedName name="BCF_Conso_SFE_PNH_APP" localSheetId="9">#REF!</definedName>
    <definedName name="BCF_Conso_SFE_PNH_APP">#REF!</definedName>
    <definedName name="BCF_Conso_SSAE_PNH_APP" localSheetId="34">#REF!</definedName>
    <definedName name="BCF_Conso_SSAE_PNH_APP" localSheetId="49">#REF!</definedName>
    <definedName name="BCF_Conso_SSAE_PNH_APP" localSheetId="51">#REF!</definedName>
    <definedName name="BCF_Conso_SSAE_PNH_APP" localSheetId="10">#REF!</definedName>
    <definedName name="BCF_Conso_SSAE_PNH_APP" localSheetId="9">#REF!</definedName>
    <definedName name="BCF_Conso_SSAE_PNH_APP">#REF!</definedName>
    <definedName name="C_" localSheetId="34">#REF!</definedName>
    <definedName name="C_" localSheetId="49">#REF!</definedName>
    <definedName name="C_" localSheetId="51">#REF!</definedName>
    <definedName name="C_" localSheetId="10">#REF!</definedName>
    <definedName name="C_" localSheetId="9">#REF!</definedName>
    <definedName name="C_">#REF!</definedName>
    <definedName name="Capital_Elements" localSheetId="34">#REF!</definedName>
    <definedName name="Capital_Elements" localSheetId="49">#REF!</definedName>
    <definedName name="Capital_Elements" localSheetId="51">#REF!</definedName>
    <definedName name="Capital_Elements" localSheetId="10">#REF!</definedName>
    <definedName name="Capital_Elements" localSheetId="9">#REF!</definedName>
    <definedName name="Capital_Elements">#REF!</definedName>
    <definedName name="Concil">[3]Pages!$A$228:$F$296</definedName>
    <definedName name="Consolide" localSheetId="34">#REF!</definedName>
    <definedName name="Consolide" localSheetId="49">#REF!</definedName>
    <definedName name="Consolide" localSheetId="51">#REF!</definedName>
    <definedName name="Consolide" localSheetId="39">#REF!</definedName>
    <definedName name="Consolide" localSheetId="10">#REF!</definedName>
    <definedName name="Consolide" localSheetId="9">#REF!</definedName>
    <definedName name="Consolide">#REF!</definedName>
    <definedName name="copie" localSheetId="10">#REF!</definedName>
    <definedName name="copie" localSheetId="9">#REF!</definedName>
    <definedName name="copie">#REF!</definedName>
    <definedName name="data" localSheetId="34">#REF!</definedName>
    <definedName name="data" localSheetId="49">#REF!</definedName>
    <definedName name="data" localSheetId="51">#REF!</definedName>
    <definedName name="data" localSheetId="10">#REF!</definedName>
    <definedName name="data" localSheetId="9">#REF!</definedName>
    <definedName name="data">#REF!</definedName>
    <definedName name="DATE" localSheetId="34">#REF!</definedName>
    <definedName name="DATE" localSheetId="49">#REF!</definedName>
    <definedName name="DATE" localSheetId="51">#REF!</definedName>
    <definedName name="DATE" localSheetId="10">#REF!</definedName>
    <definedName name="DATE" localSheetId="9">#REF!</definedName>
    <definedName name="DATE">#REF!</definedName>
    <definedName name="DATE_ASCII" localSheetId="34">#REF!</definedName>
    <definedName name="DATE_ASCII" localSheetId="49">#REF!</definedName>
    <definedName name="DATE_ASCII" localSheetId="51">#REF!</definedName>
    <definedName name="DATE_ASCII" localSheetId="10">#REF!</definedName>
    <definedName name="DATE_ASCII" localSheetId="9">#REF!</definedName>
    <definedName name="DATE_ASCII">#REF!</definedName>
    <definedName name="DATE_ASCII_2" localSheetId="34">#REF!</definedName>
    <definedName name="DATE_ASCII_2" localSheetId="49">#REF!</definedName>
    <definedName name="DATE_ASCII_2" localSheetId="51">#REF!</definedName>
    <definedName name="DATE_ASCII_2" localSheetId="10">#REF!</definedName>
    <definedName name="DATE_ASCII_2" localSheetId="9">#REF!</definedName>
    <definedName name="DATE_ASCII_2">#REF!</definedName>
    <definedName name="DATE_AUJOUR" localSheetId="34">#REF!</definedName>
    <definedName name="DATE_AUJOUR" localSheetId="49">#REF!</definedName>
    <definedName name="DATE_AUJOUR" localSheetId="51">#REF!</definedName>
    <definedName name="DATE_AUJOUR" localSheetId="10">#REF!</definedName>
    <definedName name="DATE_AUJOUR" localSheetId="9">#REF!</definedName>
    <definedName name="DATE_AUJOUR">#REF!</definedName>
    <definedName name="DATE_COMP" localSheetId="34">#REF!</definedName>
    <definedName name="DATE_COMP" localSheetId="49">#REF!</definedName>
    <definedName name="DATE_COMP" localSheetId="51">#REF!</definedName>
    <definedName name="DATE_COMP" localSheetId="10">#REF!</definedName>
    <definedName name="DATE_COMP" localSheetId="9">#REF!</definedName>
    <definedName name="DATE_COMP">#REF!</definedName>
    <definedName name="DATE_IMPR" localSheetId="34">#REF!</definedName>
    <definedName name="DATE_IMPR" localSheetId="49">#REF!</definedName>
    <definedName name="DATE_IMPR" localSheetId="51">#REF!</definedName>
    <definedName name="DATE_IMPR" localSheetId="10">#REF!</definedName>
    <definedName name="DATE_IMPR" localSheetId="9">#REF!</definedName>
    <definedName name="DATE_IMPR">#REF!</definedName>
    <definedName name="DATE_RECA" localSheetId="34">#REF!</definedName>
    <definedName name="DATE_RECA" localSheetId="49">#REF!</definedName>
    <definedName name="DATE_RECA" localSheetId="51">#REF!</definedName>
    <definedName name="DATE_RECA" localSheetId="10">#REF!</definedName>
    <definedName name="DATE_RECA" localSheetId="9">#REF!</definedName>
    <definedName name="DATE_RECA">#REF!</definedName>
    <definedName name="DATE_TRAITEMENT" localSheetId="34">#REF!</definedName>
    <definedName name="DATE_TRAITEMENT" localSheetId="49">#REF!</definedName>
    <definedName name="DATE_TRAITEMENT" localSheetId="51">#REF!</definedName>
    <definedName name="DATE_TRAITEMENT" localSheetId="10">#REF!</definedName>
    <definedName name="DATE_TRAITEMENT" localSheetId="9">#REF!</definedName>
    <definedName name="DATE_TRAITEMENT">#REF!</definedName>
    <definedName name="DATEL" localSheetId="34">#REF!</definedName>
    <definedName name="DATEL" localSheetId="49">#REF!</definedName>
    <definedName name="DATEL" localSheetId="51">#REF!</definedName>
    <definedName name="DATEL" localSheetId="10">#REF!</definedName>
    <definedName name="DATEL" localSheetId="9">#REF!</definedName>
    <definedName name="DATEL">#REF!</definedName>
    <definedName name="Derivatives" localSheetId="34">#REF!</definedName>
    <definedName name="Derivatives" localSheetId="49">#REF!</definedName>
    <definedName name="Derivatives" localSheetId="51">#REF!</definedName>
    <definedName name="Derivatives" localSheetId="10">#REF!</definedName>
    <definedName name="Derivatives" localSheetId="9">#REF!</definedName>
    <definedName name="Derivatives">#REF!</definedName>
    <definedName name="Données_actuelles" localSheetId="39">[4]Données!$B$3:$L$43</definedName>
    <definedName name="Données_actuelles">[4]Données!$B$3:$L$43</definedName>
    <definedName name="DPA_1542" localSheetId="34">#REF!</definedName>
    <definedName name="DPA_1542" localSheetId="49">#REF!</definedName>
    <definedName name="DPA_1542" localSheetId="51">#REF!</definedName>
    <definedName name="DPA_1542" localSheetId="39">#REF!</definedName>
    <definedName name="DPA_1542" localSheetId="10">#REF!</definedName>
    <definedName name="DPA_1542" localSheetId="9">#REF!</definedName>
    <definedName name="DPA_1542">#REF!</definedName>
    <definedName name="DPA_1569" localSheetId="34">#REF!</definedName>
    <definedName name="DPA_1569" localSheetId="49">#REF!</definedName>
    <definedName name="DPA_1569" localSheetId="51">#REF!</definedName>
    <definedName name="DPA_1569" localSheetId="10">#REF!</definedName>
    <definedName name="DPA_1569" localSheetId="9">#REF!</definedName>
    <definedName name="DPA_1569">#REF!</definedName>
    <definedName name="DPA_1621" localSheetId="34">#REF!</definedName>
    <definedName name="DPA_1621" localSheetId="49">#REF!</definedName>
    <definedName name="DPA_1621" localSheetId="51">#REF!</definedName>
    <definedName name="DPA_1621" localSheetId="10">#REF!</definedName>
    <definedName name="DPA_1621" localSheetId="9">#REF!</definedName>
    <definedName name="DPA_1621">#REF!</definedName>
    <definedName name="EssLatest">"Per1"</definedName>
    <definedName name="EssOptions">"A2100000000011000011101101000_010010"</definedName>
    <definedName name="EssSamplingValue">100</definedName>
    <definedName name="ExcludeGeouse" localSheetId="34">[5]USE!$AX$1:$BT$132</definedName>
    <definedName name="ExcludeGeouse" localSheetId="35">[5]USE!$AX$1:$BT$132</definedName>
    <definedName name="ExcludeGeouse" localSheetId="10">[6]USE!$AX$1:$BT$132</definedName>
    <definedName name="ExcludeGeouse">[5]USE!$AX$1:$BT$132</definedName>
    <definedName name="EXT_SIF_1" localSheetId="34">#REF!</definedName>
    <definedName name="EXT_SIF_1" localSheetId="49">#REF!</definedName>
    <definedName name="EXT_SIF_1" localSheetId="51">#REF!</definedName>
    <definedName name="EXT_SIF_1" localSheetId="39">#REF!</definedName>
    <definedName name="EXT_SIF_1" localSheetId="10">#REF!</definedName>
    <definedName name="EXT_SIF_1" localSheetId="9">#REF!</definedName>
    <definedName name="EXT_SIF_1">#REF!</definedName>
    <definedName name="F_ASCII" localSheetId="34">#REF!</definedName>
    <definedName name="F_ASCII" localSheetId="49">#REF!</definedName>
    <definedName name="F_ASCII" localSheetId="51">#REF!</definedName>
    <definedName name="F_ASCII" localSheetId="10">#REF!</definedName>
    <definedName name="F_ASCII" localSheetId="9">#REF!</definedName>
    <definedName name="F_ASCII">#REF!</definedName>
    <definedName name="FIC_IMPORT" localSheetId="34">#REF!</definedName>
    <definedName name="FIC_IMPORT" localSheetId="49">#REF!</definedName>
    <definedName name="FIC_IMPORT" localSheetId="51">#REF!</definedName>
    <definedName name="FIC_IMPORT" localSheetId="10">#REF!</definedName>
    <definedName name="FIC_IMPORT" localSheetId="9">#REF!</definedName>
    <definedName name="FIC_IMPORT">#REF!</definedName>
    <definedName name="FICH_ASCII_1" localSheetId="34">#REF!</definedName>
    <definedName name="FICH_ASCII_1" localSheetId="49">#REF!</definedName>
    <definedName name="FICH_ASCII_1" localSheetId="51">#REF!</definedName>
    <definedName name="FICH_ASCII_1" localSheetId="10">#REF!</definedName>
    <definedName name="FICH_ASCII_1" localSheetId="9">#REF!</definedName>
    <definedName name="FICH_ASCII_1">#REF!</definedName>
    <definedName name="FICH_ASCII_3" localSheetId="34">#REF!</definedName>
    <definedName name="FICH_ASCII_3" localSheetId="49">#REF!</definedName>
    <definedName name="FICH_ASCII_3" localSheetId="51">#REF!</definedName>
    <definedName name="FICH_ASCII_3" localSheetId="10">#REF!</definedName>
    <definedName name="FICH_ASCII_3" localSheetId="9">#REF!</definedName>
    <definedName name="FICH_ASCII_3">#REF!</definedName>
    <definedName name="Filiale" localSheetId="34">#REF!</definedName>
    <definedName name="Filiale" localSheetId="49">#REF!</definedName>
    <definedName name="Filiale" localSheetId="51">#REF!</definedName>
    <definedName name="Filiale" localSheetId="10">#REF!</definedName>
    <definedName name="Filiale" localSheetId="9">#REF!</definedName>
    <definedName name="Filiale">#REF!</definedName>
    <definedName name="FIRB_Bank" localSheetId="34">#REF!</definedName>
    <definedName name="FIRB_Bank" localSheetId="49">#REF!</definedName>
    <definedName name="FIRB_Bank" localSheetId="51">#REF!</definedName>
    <definedName name="FIRB_Bank" localSheetId="10">#REF!</definedName>
    <definedName name="FIRB_Bank" localSheetId="9">#REF!</definedName>
    <definedName name="FIRB_Bank">#REF!</definedName>
    <definedName name="FIRB_Corporate" localSheetId="34">#REF!</definedName>
    <definedName name="FIRB_Corporate" localSheetId="49">#REF!</definedName>
    <definedName name="FIRB_Corporate" localSheetId="51">#REF!</definedName>
    <definedName name="FIRB_Corporate" localSheetId="10">#REF!</definedName>
    <definedName name="FIRB_Corporate" localSheetId="9">#REF!</definedName>
    <definedName name="FIRB_Corporate">#REF!</definedName>
    <definedName name="FIRB_Corporate_DD" localSheetId="34">#REF!</definedName>
    <definedName name="FIRB_Corporate_DD" localSheetId="49">#REF!</definedName>
    <definedName name="FIRB_Corporate_DD" localSheetId="51">#REF!</definedName>
    <definedName name="FIRB_Corporate_DD" localSheetId="10">#REF!</definedName>
    <definedName name="FIRB_Corporate_DD" localSheetId="9">#REF!</definedName>
    <definedName name="FIRB_Corporate_DD">#REF!</definedName>
    <definedName name="FIRB_SL_HVCRE" localSheetId="34">#REF!</definedName>
    <definedName name="FIRB_SL_HVCRE" localSheetId="49">#REF!</definedName>
    <definedName name="FIRB_SL_HVCRE" localSheetId="51">#REF!</definedName>
    <definedName name="FIRB_SL_HVCRE" localSheetId="10">#REF!</definedName>
    <definedName name="FIRB_SL_HVCRE" localSheetId="9">#REF!</definedName>
    <definedName name="FIRB_SL_HVCRE">#REF!</definedName>
    <definedName name="FIRB_SL_HVCRE_DD" localSheetId="34">#REF!</definedName>
    <definedName name="FIRB_SL_HVCRE_DD" localSheetId="49">#REF!</definedName>
    <definedName name="FIRB_SL_HVCRE_DD" localSheetId="51">#REF!</definedName>
    <definedName name="FIRB_SL_HVCRE_DD" localSheetId="10">#REF!</definedName>
    <definedName name="FIRB_SL_HVCRE_DD" localSheetId="9">#REF!</definedName>
    <definedName name="FIRB_SL_HVCRE_DD">#REF!</definedName>
    <definedName name="FIRB_SL_NonHVCRE" localSheetId="34">#REF!</definedName>
    <definedName name="FIRB_SL_NonHVCRE" localSheetId="49">#REF!</definedName>
    <definedName name="FIRB_SL_NonHVCRE" localSheetId="51">#REF!</definedName>
    <definedName name="FIRB_SL_NonHVCRE" localSheetId="10">#REF!</definedName>
    <definedName name="FIRB_SL_NonHVCRE" localSheetId="9">#REF!</definedName>
    <definedName name="FIRB_SL_NonHVCRE">#REF!</definedName>
    <definedName name="FIRB_SL_NonHVCRE_DD" localSheetId="34">#REF!</definedName>
    <definedName name="FIRB_SL_NonHVCRE_DD" localSheetId="49">#REF!</definedName>
    <definedName name="FIRB_SL_NonHVCRE_DD" localSheetId="51">#REF!</definedName>
    <definedName name="FIRB_SL_NonHVCRE_DD" localSheetId="10">#REF!</definedName>
    <definedName name="FIRB_SL_NonHVCRE_DD" localSheetId="9">#REF!</definedName>
    <definedName name="FIRB_SL_NonHVCRE_DD">#REF!</definedName>
    <definedName name="FIRB_SME_Corp" localSheetId="34">#REF!</definedName>
    <definedName name="FIRB_SME_Corp" localSheetId="49">#REF!</definedName>
    <definedName name="FIRB_SME_Corp" localSheetId="51">#REF!</definedName>
    <definedName name="FIRB_SME_Corp" localSheetId="10">#REF!</definedName>
    <definedName name="FIRB_SME_Corp" localSheetId="9">#REF!</definedName>
    <definedName name="FIRB_SME_Corp">#REF!</definedName>
    <definedName name="FIRB_SME_Corp_DD" localSheetId="34">#REF!</definedName>
    <definedName name="FIRB_SME_Corp_DD" localSheetId="49">#REF!</definedName>
    <definedName name="FIRB_SME_Corp_DD" localSheetId="51">#REF!</definedName>
    <definedName name="FIRB_SME_Corp_DD" localSheetId="10">#REF!</definedName>
    <definedName name="FIRB_SME_Corp_DD" localSheetId="9">#REF!</definedName>
    <definedName name="FIRB_SME_Corp_DD">#REF!</definedName>
    <definedName name="FIRB_Sovereign" localSheetId="34">#REF!</definedName>
    <definedName name="FIRB_Sovereign" localSheetId="49">#REF!</definedName>
    <definedName name="FIRB_Sovereign" localSheetId="51">#REF!</definedName>
    <definedName name="FIRB_Sovereign" localSheetId="10">#REF!</definedName>
    <definedName name="FIRB_Sovereign" localSheetId="9">#REF!</definedName>
    <definedName name="FIRB_Sovereign">#REF!</definedName>
    <definedName name="FIRB_Trading" localSheetId="34">#REF!</definedName>
    <definedName name="FIRB_Trading" localSheetId="49">#REF!</definedName>
    <definedName name="FIRB_Trading" localSheetId="51">#REF!</definedName>
    <definedName name="FIRB_Trading" localSheetId="10">#REF!</definedName>
    <definedName name="FIRB_Trading" localSheetId="9">#REF!</definedName>
    <definedName name="FIRB_Trading">#REF!</definedName>
    <definedName name="GRPNEW" localSheetId="34">#REF!</definedName>
    <definedName name="GRPNEW" localSheetId="49">#REF!</definedName>
    <definedName name="GRPNEW" localSheetId="51">#REF!</definedName>
    <definedName name="GRPNEW" localSheetId="10">#REF!</definedName>
    <definedName name="GRPNEW" localSheetId="9">#REF!</definedName>
    <definedName name="GRPNEW">#REF!</definedName>
    <definedName name="IMP_PAGE_1" localSheetId="34">#REF!</definedName>
    <definedName name="IMP_PAGE_1" localSheetId="49">#REF!</definedName>
    <definedName name="IMP_PAGE_1" localSheetId="51">#REF!</definedName>
    <definedName name="IMP_PAGE_1" localSheetId="10">#REF!</definedName>
    <definedName name="IMP_PAGE_1" localSheetId="9">#REF!</definedName>
    <definedName name="IMP_PAGE_1">#REF!</definedName>
    <definedName name="IMP_PAGE_10" localSheetId="34">#REF!</definedName>
    <definedName name="IMP_PAGE_10" localSheetId="49">#REF!</definedName>
    <definedName name="IMP_PAGE_10" localSheetId="51">#REF!</definedName>
    <definedName name="IMP_PAGE_10" localSheetId="10">#REF!</definedName>
    <definedName name="IMP_PAGE_10" localSheetId="9">#REF!</definedName>
    <definedName name="IMP_PAGE_10">#REF!</definedName>
    <definedName name="IMP_PAGE_11" localSheetId="34">#REF!</definedName>
    <definedName name="IMP_PAGE_11" localSheetId="49">#REF!</definedName>
    <definedName name="IMP_PAGE_11" localSheetId="51">#REF!</definedName>
    <definedName name="IMP_PAGE_11" localSheetId="10">#REF!</definedName>
    <definedName name="IMP_PAGE_11" localSheetId="9">#REF!</definedName>
    <definedName name="IMP_PAGE_11">#REF!</definedName>
    <definedName name="IMP_PAGE_12" localSheetId="34">#REF!</definedName>
    <definedName name="IMP_PAGE_12" localSheetId="49">#REF!</definedName>
    <definedName name="IMP_PAGE_12" localSheetId="51">#REF!</definedName>
    <definedName name="IMP_PAGE_12" localSheetId="10">#REF!</definedName>
    <definedName name="IMP_PAGE_12" localSheetId="9">#REF!</definedName>
    <definedName name="IMP_PAGE_12">#REF!</definedName>
    <definedName name="IMP_PAGE_13" localSheetId="34">#REF!</definedName>
    <definedName name="IMP_PAGE_13" localSheetId="49">#REF!</definedName>
    <definedName name="IMP_PAGE_13" localSheetId="51">#REF!</definedName>
    <definedName name="IMP_PAGE_13" localSheetId="10">#REF!</definedName>
    <definedName name="IMP_PAGE_13" localSheetId="9">#REF!</definedName>
    <definedName name="IMP_PAGE_13">#REF!</definedName>
    <definedName name="IMP_PAGE_14" localSheetId="34">#REF!</definedName>
    <definedName name="IMP_PAGE_14" localSheetId="49">#REF!</definedName>
    <definedName name="IMP_PAGE_14" localSheetId="51">#REF!</definedName>
    <definedName name="IMP_PAGE_14" localSheetId="10">#REF!</definedName>
    <definedName name="IMP_PAGE_14" localSheetId="9">#REF!</definedName>
    <definedName name="IMP_PAGE_14">#REF!</definedName>
    <definedName name="IMP_PAGE_15" localSheetId="34">#REF!</definedName>
    <definedName name="IMP_PAGE_15" localSheetId="49">#REF!</definedName>
    <definedName name="IMP_PAGE_15" localSheetId="51">#REF!</definedName>
    <definedName name="IMP_PAGE_15" localSheetId="10">#REF!</definedName>
    <definedName name="IMP_PAGE_15" localSheetId="9">#REF!</definedName>
    <definedName name="IMP_PAGE_15">#REF!</definedName>
    <definedName name="IMP_PAGE_16" localSheetId="34">#REF!</definedName>
    <definedName name="IMP_PAGE_16" localSheetId="49">#REF!</definedName>
    <definedName name="IMP_PAGE_16" localSheetId="51">#REF!</definedName>
    <definedName name="IMP_PAGE_16" localSheetId="10">#REF!</definedName>
    <definedName name="IMP_PAGE_16" localSheetId="9">#REF!</definedName>
    <definedName name="IMP_PAGE_16">#REF!</definedName>
    <definedName name="IMP_PAGE_2" localSheetId="34">#REF!</definedName>
    <definedName name="IMP_PAGE_2" localSheetId="49">#REF!</definedName>
    <definedName name="IMP_PAGE_2" localSheetId="51">#REF!</definedName>
    <definedName name="IMP_PAGE_2" localSheetId="10">#REF!</definedName>
    <definedName name="IMP_PAGE_2" localSheetId="9">#REF!</definedName>
    <definedName name="IMP_PAGE_2">#REF!</definedName>
    <definedName name="IMP_PAGE_3" localSheetId="34">#REF!</definedName>
    <definedName name="IMP_PAGE_3" localSheetId="49">#REF!</definedName>
    <definedName name="IMP_PAGE_3" localSheetId="51">#REF!</definedName>
    <definedName name="IMP_PAGE_3" localSheetId="10">#REF!</definedName>
    <definedName name="IMP_PAGE_3" localSheetId="9">#REF!</definedName>
    <definedName name="IMP_PAGE_3">#REF!</definedName>
    <definedName name="IMP_PAGE_4" localSheetId="34">#REF!</definedName>
    <definedName name="IMP_PAGE_4" localSheetId="49">#REF!</definedName>
    <definedName name="IMP_PAGE_4" localSheetId="51">#REF!</definedName>
    <definedName name="IMP_PAGE_4" localSheetId="10">#REF!</definedName>
    <definedName name="IMP_PAGE_4" localSheetId="9">#REF!</definedName>
    <definedName name="IMP_PAGE_4">#REF!</definedName>
    <definedName name="IMP_PAGE_5" localSheetId="34">#REF!</definedName>
    <definedName name="IMP_PAGE_5" localSheetId="49">#REF!</definedName>
    <definedName name="IMP_PAGE_5" localSheetId="51">#REF!</definedName>
    <definedName name="IMP_PAGE_5" localSheetId="10">#REF!</definedName>
    <definedName name="IMP_PAGE_5" localSheetId="9">#REF!</definedName>
    <definedName name="IMP_PAGE_5">#REF!</definedName>
    <definedName name="IMP_PAGE_6" localSheetId="34">#REF!</definedName>
    <definedName name="IMP_PAGE_6" localSheetId="49">#REF!</definedName>
    <definedName name="IMP_PAGE_6" localSheetId="51">#REF!</definedName>
    <definedName name="IMP_PAGE_6" localSheetId="10">#REF!</definedName>
    <definedName name="IMP_PAGE_6" localSheetId="9">#REF!</definedName>
    <definedName name="IMP_PAGE_6">#REF!</definedName>
    <definedName name="IMP_PAGE_7" localSheetId="34">#REF!</definedName>
    <definedName name="IMP_PAGE_7" localSheetId="49">#REF!</definedName>
    <definedName name="IMP_PAGE_7" localSheetId="51">#REF!</definedName>
    <definedName name="IMP_PAGE_7" localSheetId="10">#REF!</definedName>
    <definedName name="IMP_PAGE_7" localSheetId="9">#REF!</definedName>
    <definedName name="IMP_PAGE_7">#REF!</definedName>
    <definedName name="IMP_PAGE_8" localSheetId="34">#REF!</definedName>
    <definedName name="IMP_PAGE_8" localSheetId="49">#REF!</definedName>
    <definedName name="IMP_PAGE_8" localSheetId="51">#REF!</definedName>
    <definedName name="IMP_PAGE_8" localSheetId="10">#REF!</definedName>
    <definedName name="IMP_PAGE_8" localSheetId="9">#REF!</definedName>
    <definedName name="IMP_PAGE_8">#REF!</definedName>
    <definedName name="IMP_PAGE_9" localSheetId="34">#REF!</definedName>
    <definedName name="IMP_PAGE_9" localSheetId="49">#REF!</definedName>
    <definedName name="IMP_PAGE_9" localSheetId="51">#REF!</definedName>
    <definedName name="IMP_PAGE_9" localSheetId="10">#REF!</definedName>
    <definedName name="IMP_PAGE_9" localSheetId="9">#REF!</definedName>
    <definedName name="IMP_PAGE_9">#REF!</definedName>
    <definedName name="IMP_PAGE_TITRE" localSheetId="34">#REF!</definedName>
    <definedName name="IMP_PAGE_TITRE" localSheetId="49">#REF!</definedName>
    <definedName name="IMP_PAGE_TITRE" localSheetId="51">#REF!</definedName>
    <definedName name="IMP_PAGE_TITRE" localSheetId="10">#REF!</definedName>
    <definedName name="IMP_PAGE_TITRE" localSheetId="9">#REF!</definedName>
    <definedName name="IMP_PAGE_TITRE">#REF!</definedName>
    <definedName name="IMP_TOUT" localSheetId="34">#REF!</definedName>
    <definedName name="IMP_TOUT" localSheetId="49">#REF!</definedName>
    <definedName name="IMP_TOUT" localSheetId="51">#REF!</definedName>
    <definedName name="IMP_TOUT" localSheetId="10">#REF!</definedName>
    <definedName name="IMP_TOUT" localSheetId="9">#REF!</definedName>
    <definedName name="IMP_TOUT">#REF!</definedName>
    <definedName name="IRB_Equity" localSheetId="34">#REF!</definedName>
    <definedName name="IRB_Equity" localSheetId="49">#REF!</definedName>
    <definedName name="IRB_Equity" localSheetId="51">#REF!</definedName>
    <definedName name="IRB_Equity" localSheetId="10">#REF!</definedName>
    <definedName name="IRB_Equity" localSheetId="9">#REF!</definedName>
    <definedName name="IRB_Equity">#REF!</definedName>
    <definedName name="IRB_Securitization" localSheetId="34">#REF!</definedName>
    <definedName name="IRB_Securitization" localSheetId="49">#REF!</definedName>
    <definedName name="IRB_Securitization" localSheetId="51">#REF!</definedName>
    <definedName name="IRB_Securitization" localSheetId="10">#REF!</definedName>
    <definedName name="IRB_Securitization" localSheetId="9">#REF!</definedName>
    <definedName name="IRB_Securitization">#REF!</definedName>
    <definedName name="IRB_SL_Slotting" localSheetId="34">#REF!</definedName>
    <definedName name="IRB_SL_Slotting" localSheetId="49">#REF!</definedName>
    <definedName name="IRB_SL_Slotting" localSheetId="51">#REF!</definedName>
    <definedName name="IRB_SL_Slotting" localSheetId="10">#REF!</definedName>
    <definedName name="IRB_SL_Slotting" localSheetId="9">#REF!</definedName>
    <definedName name="IRB_SL_Slotting">#REF!</definedName>
    <definedName name="Langue" localSheetId="39">[7]Checklist!$B$15</definedName>
    <definedName name="Langue">[7]Checklist!$B$15</definedName>
    <definedName name="Market_Risk" localSheetId="34">#REF!</definedName>
    <definedName name="Market_Risk" localSheetId="49">#REF!</definedName>
    <definedName name="Market_Risk" localSheetId="51">#REF!</definedName>
    <definedName name="Market_Risk" localSheetId="39">#REF!</definedName>
    <definedName name="Market_Risk" localSheetId="10">#REF!</definedName>
    <definedName name="Market_Risk" localSheetId="9">#REF!</definedName>
    <definedName name="Market_Risk">#REF!</definedName>
    <definedName name="MOIS" localSheetId="34">#REF!</definedName>
    <definedName name="MOIS" localSheetId="49">#REF!</definedName>
    <definedName name="MOIS" localSheetId="51">#REF!</definedName>
    <definedName name="MOIS" localSheetId="10">#REF!</definedName>
    <definedName name="MOIS" localSheetId="9">#REF!</definedName>
    <definedName name="MOIS">#REF!</definedName>
    <definedName name="MOIS_CHIF" localSheetId="34">#REF!</definedName>
    <definedName name="MOIS_CHIF" localSheetId="49">#REF!</definedName>
    <definedName name="MOIS_CHIF" localSheetId="51">#REF!</definedName>
    <definedName name="MOIS_CHIF" localSheetId="10">#REF!</definedName>
    <definedName name="MOIS_CHIF" localSheetId="9">#REF!</definedName>
    <definedName name="MOIS_CHIF">#REF!</definedName>
    <definedName name="myFileName" localSheetId="34">#REF!</definedName>
    <definedName name="myFileName" localSheetId="49">#REF!</definedName>
    <definedName name="myFileName" localSheetId="51">#REF!</definedName>
    <definedName name="myFileName" localSheetId="10">#REF!</definedName>
    <definedName name="myFileName" localSheetId="9">#REF!</definedName>
    <definedName name="myFileName">#REF!</definedName>
    <definedName name="Name">'[8]Tableau de bord'!$C$2</definedName>
    <definedName name="NB_JOUR_MOIS" localSheetId="34">#REF!</definedName>
    <definedName name="NB_JOUR_MOIS" localSheetId="49">#REF!</definedName>
    <definedName name="NB_JOUR_MOIS" localSheetId="51">#REF!</definedName>
    <definedName name="NB_JOUR_MOIS" localSheetId="39">#REF!</definedName>
    <definedName name="NB_JOUR_MOIS" localSheetId="10">#REF!</definedName>
    <definedName name="NB_JOUR_MOIS" localSheetId="9">#REF!</definedName>
    <definedName name="NB_JOUR_MOIS">#REF!</definedName>
    <definedName name="Op_Risk" localSheetId="34">#REF!</definedName>
    <definedName name="Op_Risk" localSheetId="49">#REF!</definedName>
    <definedName name="Op_Risk" localSheetId="51">#REF!</definedName>
    <definedName name="Op_Risk" localSheetId="39">#REF!</definedName>
    <definedName name="Op_Risk" localSheetId="10">#REF!</definedName>
    <definedName name="Op_Risk" localSheetId="9">#REF!</definedName>
    <definedName name="Op_Risk">#REF!</definedName>
    <definedName name="PD_LGD_Equity" localSheetId="34">#REF!</definedName>
    <definedName name="PD_LGD_Equity" localSheetId="49">#REF!</definedName>
    <definedName name="PD_LGD_Equity" localSheetId="51">#REF!</definedName>
    <definedName name="PD_LGD_Equity" localSheetId="10">#REF!</definedName>
    <definedName name="PD_LGD_Equity" localSheetId="9">#REF!</definedName>
    <definedName name="PD_LGD_Equity">#REF!</definedName>
    <definedName name="PenAdjGeouse" localSheetId="39">[9]USE!$AA$1:$AW$134</definedName>
    <definedName name="PenAdjGeouse">[9]USE!$AA$1:$AW$134</definedName>
    <definedName name="_xlnm.Print_Area" localSheetId="6">'% of Average Assets'!$A$1:$U$49</definedName>
    <definedName name="_xlnm.Print_Area" localSheetId="15">BS!$A$1:$Q$55</definedName>
    <definedName name="_xlnm.Print_Area" localSheetId="28">'Capital Adequacy'!$A$1:$R$48</definedName>
    <definedName name="_xlnm.Print_Area" localSheetId="23">'CF-Impaired'!$A$1:$T$55</definedName>
    <definedName name="_xlnm.Print_Area" localSheetId="16">'Change in equity'!$A$1:$U$55</definedName>
    <definedName name="_xlnm.Print_Area" localSheetId="21">'CR-Geographic'!$A$1:$M$58</definedName>
    <definedName name="_xlnm.Print_Area" localSheetId="18">'CR-Loans+BAs'!$A$1:$O$65</definedName>
    <definedName name="_xlnm.Print_Area" localSheetId="19">'CR-Mortgages1'!$A$1:$U$75</definedName>
    <definedName name="_xlnm.Print_Area" localSheetId="20">'CR-Mortgages2'!$A$1:$U$71</definedName>
    <definedName name="_xlnm.Print_Area" localSheetId="5">'Detailed Info'!$A$1:$S$51</definedName>
    <definedName name="_xlnm.Print_Area" localSheetId="12">ER!$A$1:$T$22</definedName>
    <definedName name="_xlnm.Print_Area" localSheetId="3">Highlights!$A$1:$U$53</definedName>
    <definedName name="_xlnm.Print_Area" localSheetId="22">Impaired!$A$1:$P$38</definedName>
    <definedName name="_xlnm.Print_Area" localSheetId="27">'Leverage - F'!$A$1:$N$51</definedName>
    <definedName name="_xlnm.Print_Area" localSheetId="14">'Non-interest exp'!$A$1:$V$27</definedName>
    <definedName name="_xlnm.Print_Area" localSheetId="1">'Notes to users'!$A$1:$E$26</definedName>
    <definedName name="_xlnm.Print_Area" localSheetId="17">OCI!$A$1:$U$52</definedName>
    <definedName name="_xlnm.Print_Area" localSheetId="29">'page 18'!$A$1:$F$60</definedName>
    <definedName name="_xlnm.Print_Area" localSheetId="30">'page 18.3'!$A$1:$K$48</definedName>
    <definedName name="_xlnm.Print_Area" localSheetId="31">'page 19'!$A$1:$F$59</definedName>
    <definedName name="_xlnm.Print_Area" localSheetId="32">'page 20'!$A$1:$F$59</definedName>
    <definedName name="_xlnm.Print_Area" localSheetId="33">'page 21'!$A$1:$F$58</definedName>
    <definedName name="_xlnm.Print_Area" localSheetId="34">'page 25.1'!$A$1:$H$117</definedName>
    <definedName name="_xlnm.Print_Area" localSheetId="35">'page 25.2'!$A$1:$F$117</definedName>
    <definedName name="_xlnm.Print_Area" localSheetId="36">'page 25.3'!$A$1:$E$89</definedName>
    <definedName name="_xlnm.Print_Area" localSheetId="37">'page 25.4'!$A$1:$N$49</definedName>
    <definedName name="_xlnm.Print_Area" localSheetId="38">'page 26'!$A$1:$P$39</definedName>
    <definedName name="_xlnm.Print_Area" localSheetId="40">'page 27'!$A$1:$P$47</definedName>
    <definedName name="_xlnm.Print_Area" localSheetId="41">'page 27.1'!$A$1:$M$47</definedName>
    <definedName name="_xlnm.Print_Area" localSheetId="42">'page 28'!$A$1:$V$26</definedName>
    <definedName name="_xlnm.Print_Area" localSheetId="43">'page 29'!$A$1:$M$64</definedName>
    <definedName name="_xlnm.Print_Area" localSheetId="44">'Page 30'!$A$1:$N$65</definedName>
    <definedName name="_xlnm.Print_Area" localSheetId="45">'page 31'!$A$1:$J$62</definedName>
    <definedName name="_xlnm.Print_Area" localSheetId="46">'page 32'!$A$1:$J$62</definedName>
    <definedName name="_xlnm.Print_Area" localSheetId="47">'page 33'!$A$1:$Z$83</definedName>
    <definedName name="_xlnm.Print_Area" localSheetId="48">'page 34'!$A$1:$V$47</definedName>
    <definedName name="_xlnm.Print_Area" localSheetId="49">'page 35'!$A$1:$U$43</definedName>
    <definedName name="_xlnm.Print_Area" localSheetId="50">'page 35.1'!$A$1:$R$43</definedName>
    <definedName name="_xlnm.Print_Area" localSheetId="51">'page 36'!$A$1:$U$73</definedName>
    <definedName name="_xlnm.Print_Area" localSheetId="52">'page 36.1'!$A$1:$U$39</definedName>
    <definedName name="_xlnm.Print_Area" localSheetId="53">'page 36.2'!$A$1:$R$42</definedName>
    <definedName name="_xlnm.Print_Area" localSheetId="54">'page 37'!$A$1:$R$41</definedName>
    <definedName name="_xlnm.Print_Area" localSheetId="55">'page 38'!$A$1:$P$40</definedName>
    <definedName name="_xlnm.Print_Area" localSheetId="56">'page 39'!$A$1:$T$25</definedName>
    <definedName name="_xlnm.Print_Area" localSheetId="57">'page 40'!$A$1:$T$40</definedName>
    <definedName name="_xlnm.Print_Area" localSheetId="58">'page 41'!$A$1:$X$21</definedName>
    <definedName name="_xlnm.Print_Area" localSheetId="59">'page 42'!$A$1:$J$73</definedName>
    <definedName name="_xlnm.Print_Area" localSheetId="0">'page titre'!$A$1:$P$43</definedName>
    <definedName name="_xlnm.Print_Area" localSheetId="24">PCL!$A$1:$S$19</definedName>
    <definedName name="_xlnm.Print_Area" localSheetId="25">'RC + ratios1'!$A$1:$M$77</definedName>
    <definedName name="_xlnm.Print_Area" localSheetId="26">'RC + ratios2'!$A$1:$P$51</definedName>
    <definedName name="_xlnm.Print_Area" localSheetId="39">'Recom 26 EN'!$A$1:$I$41</definedName>
    <definedName name="_xlnm.Print_Area" localSheetId="10">'Segment FSEU&amp;I'!$A$1:$V$62</definedName>
    <definedName name="_xlnm.Print_Area" localSheetId="7">Segments1!$A$1:$T$44</definedName>
    <definedName name="_xlnm.Print_Area" localSheetId="8">Segments2!$A$1:$T$36</definedName>
    <definedName name="_xlnm.Print_Area" localSheetId="9">Segments3!$A$1:$T$33</definedName>
    <definedName name="_xlnm.Print_Area" localSheetId="4">'Shareholders Info'!$A$1:$Q$38</definedName>
    <definedName name="_xlnm.Print_Area" localSheetId="11">'Specified items'!$A$1:$L$69</definedName>
    <definedName name="_xlnm.Print_Area" localSheetId="13">'Total Rev'!$A$1:$S$54</definedName>
    <definedName name="_xlnm.Print_Area">#REF!</definedName>
    <definedName name="Print_Area_MI" localSheetId="34">#REF!</definedName>
    <definedName name="Print_Area_MI" localSheetId="49">#REF!</definedName>
    <definedName name="Print_Area_MI" localSheetId="51">#REF!</definedName>
    <definedName name="Print_Area_MI" localSheetId="39">#REF!</definedName>
    <definedName name="Print_Area_MI" localSheetId="10">#REF!</definedName>
    <definedName name="Print_Area_MI" localSheetId="9">#REF!</definedName>
    <definedName name="Print_Area_MI">#REF!</definedName>
    <definedName name="printMappingTableRange" localSheetId="34">#REF!</definedName>
    <definedName name="printMappingTableRange" localSheetId="49">#REF!</definedName>
    <definedName name="printMappingTableRange" localSheetId="51">#REF!</definedName>
    <definedName name="printMappingTableRange" localSheetId="10">#REF!</definedName>
    <definedName name="printMappingTableRange" localSheetId="9">#REF!</definedName>
    <definedName name="printMappingTableRange">#REF!</definedName>
    <definedName name="Quarter">'[10]Tableau de bord'!$F$7</definedName>
    <definedName name="Ra_Annee" localSheetId="34">#REF!</definedName>
    <definedName name="Ra_Annee" localSheetId="49">#REF!</definedName>
    <definedName name="Ra_Annee" localSheetId="51">#REF!</definedName>
    <definedName name="Ra_Annee" localSheetId="39">#REF!</definedName>
    <definedName name="Ra_Annee" localSheetId="10">#REF!</definedName>
    <definedName name="Ra_Annee" localSheetId="9">#REF!</definedName>
    <definedName name="Ra_Annee">#REF!</definedName>
    <definedName name="Ra_Date">'[2]Tableau de bord'!$U$14</definedName>
    <definedName name="Ra_Jour" localSheetId="34">#REF!</definedName>
    <definedName name="Ra_Jour" localSheetId="49">#REF!</definedName>
    <definedName name="Ra_Jour" localSheetId="51">#REF!</definedName>
    <definedName name="Ra_Jour" localSheetId="39">#REF!</definedName>
    <definedName name="Ra_Jour" localSheetId="10">#REF!</definedName>
    <definedName name="Ra_Jour" localSheetId="9">#REF!</definedName>
    <definedName name="Ra_Jour">#REF!</definedName>
    <definedName name="Ra_Links" localSheetId="31">'[2]Tableau de bord'!#REF!</definedName>
    <definedName name="Ra_Links" localSheetId="33">'[2]Tableau de bord'!#REF!</definedName>
    <definedName name="Ra_Links" localSheetId="34">'[2]Tableau de bord'!#REF!</definedName>
    <definedName name="Ra_Links" localSheetId="40">'[2]Tableau de bord'!#REF!</definedName>
    <definedName name="Ra_Links" localSheetId="41">'[2]Tableau de bord'!#REF!</definedName>
    <definedName name="Ra_Links" localSheetId="42">'[2]Tableau de bord'!#REF!</definedName>
    <definedName name="Ra_Links" localSheetId="43">'[2]Tableau de bord'!#REF!</definedName>
    <definedName name="Ra_Links" localSheetId="46">'[2]Tableau de bord'!#REF!</definedName>
    <definedName name="Ra_Links" localSheetId="49">'[2]Tableau de bord'!#REF!</definedName>
    <definedName name="Ra_Links" localSheetId="50">'[2]Tableau de bord'!#REF!</definedName>
    <definedName name="Ra_Links" localSheetId="51">'[2]Tableau de bord'!#REF!</definedName>
    <definedName name="Ra_Links" localSheetId="54">'[2]Tableau de bord'!#REF!</definedName>
    <definedName name="Ra_Links" localSheetId="39">'[2]Tableau de bord'!#REF!</definedName>
    <definedName name="Ra_Links" localSheetId="10">'[2]Tableau de bord'!#REF!</definedName>
    <definedName name="Ra_Links" localSheetId="9">'[2]Tableau de bord'!#REF!</definedName>
    <definedName name="Ra_Links">'[2]Tableau de bord'!#REF!</definedName>
    <definedName name="Ra_Mois" localSheetId="34">#REF!</definedName>
    <definedName name="Ra_Mois" localSheetId="49">#REF!</definedName>
    <definedName name="Ra_Mois" localSheetId="51">#REF!</definedName>
    <definedName name="Ra_Mois" localSheetId="39">#REF!</definedName>
    <definedName name="Ra_Mois" localSheetId="10">#REF!</definedName>
    <definedName name="Ra_Mois" localSheetId="9">#REF!</definedName>
    <definedName name="Ra_Mois">#REF!</definedName>
    <definedName name="Ra_PeriodeCour" localSheetId="39">[11]TableauDeBord!$C$15</definedName>
    <definedName name="Ra_PeriodeCour">[11]TableauDeBord!$C$15</definedName>
    <definedName name="Ra_PeriodePrec" localSheetId="34">[11]TableauDeBord!$C$16</definedName>
    <definedName name="Ra_PeriodePrec" localSheetId="35">[11]TableauDeBord!$C$16</definedName>
    <definedName name="Ra_PeriodePrec" localSheetId="10">[12]TableauDeBord!$C$16</definedName>
    <definedName name="Ra_PeriodePrec">[11]TableauDeBord!$C$16</definedName>
    <definedName name="Ra_Statut" localSheetId="31">'[2]Tableau de bord'!#REF!</definedName>
    <definedName name="Ra_Statut" localSheetId="33">'[2]Tableau de bord'!#REF!</definedName>
    <definedName name="Ra_Statut" localSheetId="34">'[2]Tableau de bord'!#REF!</definedName>
    <definedName name="Ra_Statut" localSheetId="40">'[2]Tableau de bord'!#REF!</definedName>
    <definedName name="Ra_Statut" localSheetId="41">'[2]Tableau de bord'!#REF!</definedName>
    <definedName name="Ra_Statut" localSheetId="42">'[2]Tableau de bord'!#REF!</definedName>
    <definedName name="Ra_Statut" localSheetId="43">'[2]Tableau de bord'!#REF!</definedName>
    <definedName name="Ra_Statut" localSheetId="46">'[2]Tableau de bord'!#REF!</definedName>
    <definedName name="Ra_Statut" localSheetId="49">'[2]Tableau de bord'!#REF!</definedName>
    <definedName name="Ra_Statut" localSheetId="50">'[2]Tableau de bord'!#REF!</definedName>
    <definedName name="Ra_Statut" localSheetId="51">'[2]Tableau de bord'!#REF!</definedName>
    <definedName name="Ra_Statut" localSheetId="54">'[2]Tableau de bord'!#REF!</definedName>
    <definedName name="Ra_Statut" localSheetId="39">'[2]Tableau de bord'!#REF!</definedName>
    <definedName name="Ra_Statut" localSheetId="10">'[2]Tableau de bord'!#REF!</definedName>
    <definedName name="Ra_Statut" localSheetId="9">'[2]Tableau de bord'!#REF!</definedName>
    <definedName name="Ra_Statut">'[2]Tableau de bord'!#REF!</definedName>
    <definedName name="Ra_transit_selection" localSheetId="31">[13]TableauDeBord!#REF!</definedName>
    <definedName name="Ra_transit_selection" localSheetId="33">[13]TableauDeBord!#REF!</definedName>
    <definedName name="Ra_transit_selection" localSheetId="34">[14]TableauDeBord!#REF!</definedName>
    <definedName name="Ra_transit_selection" localSheetId="40">[13]TableauDeBord!#REF!</definedName>
    <definedName name="Ra_transit_selection" localSheetId="41">[13]TableauDeBord!#REF!</definedName>
    <definedName name="Ra_transit_selection" localSheetId="42">[13]TableauDeBord!#REF!</definedName>
    <definedName name="Ra_transit_selection" localSheetId="43">[13]TableauDeBord!#REF!</definedName>
    <definedName name="Ra_transit_selection" localSheetId="46">[13]TableauDeBord!#REF!</definedName>
    <definedName name="Ra_transit_selection" localSheetId="49">[14]TableauDeBord!#REF!</definedName>
    <definedName name="Ra_transit_selection" localSheetId="50">[13]TableauDeBord!#REF!</definedName>
    <definedName name="Ra_transit_selection" localSheetId="51">[14]TableauDeBord!#REF!</definedName>
    <definedName name="Ra_transit_selection" localSheetId="54">[13]TableauDeBord!#REF!</definedName>
    <definedName name="Ra_transit_selection" localSheetId="39">[14]TableauDeBord!#REF!</definedName>
    <definedName name="Ra_transit_selection" localSheetId="10">[14]TableauDeBord!#REF!</definedName>
    <definedName name="Ra_transit_selection" localSheetId="9">[14]TableauDeBord!#REF!</definedName>
    <definedName name="Ra_transit_selection">[14]TableauDeBord!#REF!</definedName>
    <definedName name="Ra_UpdatedLinks" localSheetId="31">'[2]Tableau de bord'!#REF!</definedName>
    <definedName name="Ra_UpdatedLinks" localSheetId="33">'[2]Tableau de bord'!#REF!</definedName>
    <definedName name="Ra_UpdatedLinks" localSheetId="34">'[2]Tableau de bord'!#REF!</definedName>
    <definedName name="Ra_UpdatedLinks" localSheetId="40">'[2]Tableau de bord'!#REF!</definedName>
    <definedName name="Ra_UpdatedLinks" localSheetId="41">'[2]Tableau de bord'!#REF!</definedName>
    <definedName name="Ra_UpdatedLinks" localSheetId="42">'[2]Tableau de bord'!#REF!</definedName>
    <definedName name="Ra_UpdatedLinks" localSheetId="43">'[2]Tableau de bord'!#REF!</definedName>
    <definedName name="Ra_UpdatedLinks" localSheetId="46">'[2]Tableau de bord'!#REF!</definedName>
    <definedName name="Ra_UpdatedLinks" localSheetId="49">'[2]Tableau de bord'!#REF!</definedName>
    <definedName name="Ra_UpdatedLinks" localSheetId="50">'[2]Tableau de bord'!#REF!</definedName>
    <definedName name="Ra_UpdatedLinks" localSheetId="51">'[2]Tableau de bord'!#REF!</definedName>
    <definedName name="Ra_UpdatedLinks" localSheetId="54">'[2]Tableau de bord'!#REF!</definedName>
    <definedName name="Ra_UpdatedLinks" localSheetId="10">'[2]Tableau de bord'!#REF!</definedName>
    <definedName name="Ra_UpdatedLinks" localSheetId="9">'[2]Tableau de bord'!#REF!</definedName>
    <definedName name="Ra_UpdatedLinks">'[2]Tableau de bord'!#REF!</definedName>
    <definedName name="Ratio_and_ACM_Calculation" localSheetId="44">'[15]1 Ratio and ACM Cal''n'!$A$1</definedName>
    <definedName name="Ratio_and_ACM_Calculation">'[16]1 Ratio and ACM Cal''n'!$A$1</definedName>
    <definedName name="Reconciliation" localSheetId="34">#REF!</definedName>
    <definedName name="Reconciliation" localSheetId="49">#REF!</definedName>
    <definedName name="Reconciliation" localSheetId="51">#REF!</definedName>
    <definedName name="Reconciliation" localSheetId="39">#REF!</definedName>
    <definedName name="Reconciliation" localSheetId="10">#REF!</definedName>
    <definedName name="Reconciliation" localSheetId="9">#REF!</definedName>
    <definedName name="Reconciliation">#REF!</definedName>
    <definedName name="REP_TRAV" localSheetId="34">#REF!</definedName>
    <definedName name="REP_TRAV" localSheetId="49">#REF!</definedName>
    <definedName name="REP_TRAV" localSheetId="51">#REF!</definedName>
    <definedName name="REP_TRAV" localSheetId="10">#REF!</definedName>
    <definedName name="REP_TRAV" localSheetId="9">#REF!</definedName>
    <definedName name="REP_TRAV">#REF!</definedName>
    <definedName name="REP_TRAVAIL" localSheetId="34">#REF!</definedName>
    <definedName name="REP_TRAVAIL" localSheetId="49">#REF!</definedName>
    <definedName name="REP_TRAVAIL" localSheetId="51">#REF!</definedName>
    <definedName name="REP_TRAVAIL" localSheetId="10">#REF!</definedName>
    <definedName name="REP_TRAVAIL" localSheetId="9">#REF!</definedName>
    <definedName name="REP_TRAVAIL">#REF!</definedName>
    <definedName name="RWA_Summary" localSheetId="34">#REF!</definedName>
    <definedName name="RWA_Summary" localSheetId="49">#REF!</definedName>
    <definedName name="RWA_Summary" localSheetId="51">#REF!</definedName>
    <definedName name="RWA_Summary" localSheetId="10">#REF!</definedName>
    <definedName name="RWA_Summary" localSheetId="9">#REF!</definedName>
    <definedName name="RWA_Summary">#REF!</definedName>
    <definedName name="Schedule_Listing" localSheetId="34">#REF!</definedName>
    <definedName name="Schedule_Listing" localSheetId="49">#REF!</definedName>
    <definedName name="Schedule_Listing" localSheetId="51">#REF!</definedName>
    <definedName name="Schedule_Listing" localSheetId="10">#REF!</definedName>
    <definedName name="Schedule_Listing" localSheetId="9">#REF!</definedName>
    <definedName name="Schedule_Listing">#REF!</definedName>
    <definedName name="Securitizations" localSheetId="34">#REF!</definedName>
    <definedName name="Securitizations" localSheetId="49">#REF!</definedName>
    <definedName name="Securitizations" localSheetId="51">#REF!</definedName>
    <definedName name="Securitizations" localSheetId="10">#REF!</definedName>
    <definedName name="Securitizations" localSheetId="9">#REF!</definedName>
    <definedName name="Securitizations">#REF!</definedName>
    <definedName name="Stand_Bank" localSheetId="34">#REF!</definedName>
    <definedName name="Stand_Bank" localSheetId="49">#REF!</definedName>
    <definedName name="Stand_Bank" localSheetId="51">#REF!</definedName>
    <definedName name="Stand_Bank" localSheetId="10">#REF!</definedName>
    <definedName name="Stand_Bank" localSheetId="9">#REF!</definedName>
    <definedName name="Stand_Bank">#REF!</definedName>
    <definedName name="Stand_Corporate" localSheetId="34">#REF!</definedName>
    <definedName name="Stand_Corporate" localSheetId="49">#REF!</definedName>
    <definedName name="Stand_Corporate" localSheetId="51">#REF!</definedName>
    <definedName name="Stand_Corporate" localSheetId="10">#REF!</definedName>
    <definedName name="Stand_Corporate" localSheetId="9">#REF!</definedName>
    <definedName name="Stand_Corporate">#REF!</definedName>
    <definedName name="Stand_Equity" localSheetId="34">#REF!</definedName>
    <definedName name="Stand_Equity" localSheetId="49">#REF!</definedName>
    <definedName name="Stand_Equity" localSheetId="51">#REF!</definedName>
    <definedName name="Stand_Equity" localSheetId="10">#REF!</definedName>
    <definedName name="Stand_Equity" localSheetId="9">#REF!</definedName>
    <definedName name="Stand_Equity">#REF!</definedName>
    <definedName name="Stand_Other_Retail" localSheetId="34">#REF!</definedName>
    <definedName name="Stand_Other_Retail" localSheetId="49">#REF!</definedName>
    <definedName name="Stand_Other_Retail" localSheetId="51">#REF!</definedName>
    <definedName name="Stand_Other_Retail" localSheetId="10">#REF!</definedName>
    <definedName name="Stand_Other_Retail" localSheetId="9">#REF!</definedName>
    <definedName name="Stand_Other_Retail">#REF!</definedName>
    <definedName name="Stand_Residential" localSheetId="34">#REF!</definedName>
    <definedName name="Stand_Residential" localSheetId="49">#REF!</definedName>
    <definedName name="Stand_Residential" localSheetId="51">#REF!</definedName>
    <definedName name="Stand_Residential" localSheetId="10">#REF!</definedName>
    <definedName name="Stand_Residential" localSheetId="9">#REF!</definedName>
    <definedName name="Stand_Residential">#REF!</definedName>
    <definedName name="Stand_Securitization" localSheetId="34">#REF!</definedName>
    <definedName name="Stand_Securitization" localSheetId="49">#REF!</definedName>
    <definedName name="Stand_Securitization" localSheetId="51">#REF!</definedName>
    <definedName name="Stand_Securitization" localSheetId="10">#REF!</definedName>
    <definedName name="Stand_Securitization" localSheetId="9">#REF!</definedName>
    <definedName name="Stand_Securitization">#REF!</definedName>
    <definedName name="Stand_Sovereign" localSheetId="34">#REF!</definedName>
    <definedName name="Stand_Sovereign" localSheetId="49">#REF!</definedName>
    <definedName name="Stand_Sovereign" localSheetId="51">#REF!</definedName>
    <definedName name="Stand_Sovereign" localSheetId="10">#REF!</definedName>
    <definedName name="Stand_Sovereign" localSheetId="9">#REF!</definedName>
    <definedName name="Stand_Sovereign">#REF!</definedName>
    <definedName name="Stand_Trading" localSheetId="34">#REF!</definedName>
    <definedName name="Stand_Trading" localSheetId="49">#REF!</definedName>
    <definedName name="Stand_Trading" localSheetId="51">#REF!</definedName>
    <definedName name="Stand_Trading" localSheetId="10">#REF!</definedName>
    <definedName name="Stand_Trading" localSheetId="9">#REF!</definedName>
    <definedName name="Stand_Trading">#REF!</definedName>
    <definedName name="Succursales" localSheetId="34">#REF!</definedName>
    <definedName name="Succursales" localSheetId="49">#REF!</definedName>
    <definedName name="Succursales" localSheetId="51">#REF!</definedName>
    <definedName name="Succursales" localSheetId="10">#REF!</definedName>
    <definedName name="Succursales" localSheetId="9">#REF!</definedName>
    <definedName name="Succursales">#REF!</definedName>
    <definedName name="tab_IC02" localSheetId="34">#REF!</definedName>
    <definedName name="tab_IC02" localSheetId="49">#REF!</definedName>
    <definedName name="tab_IC02" localSheetId="51">#REF!</definedName>
    <definedName name="tab_IC02" localSheetId="10">#REF!</definedName>
    <definedName name="tab_IC02" localSheetId="9">#REF!</definedName>
    <definedName name="tab_IC02">#REF!</definedName>
    <definedName name="tab_IC03" localSheetId="34">#REF!</definedName>
    <definedName name="tab_IC03" localSheetId="49">#REF!</definedName>
    <definedName name="tab_IC03" localSheetId="51">#REF!</definedName>
    <definedName name="tab_IC03" localSheetId="10">#REF!</definedName>
    <definedName name="tab_IC03" localSheetId="9">#REF!</definedName>
    <definedName name="tab_IC03">#REF!</definedName>
    <definedName name="tab_RC01" localSheetId="34">#REF!</definedName>
    <definedName name="tab_RC01" localSheetId="49">#REF!</definedName>
    <definedName name="tab_RC01" localSheetId="51">#REF!</definedName>
    <definedName name="tab_RC01" localSheetId="10">#REF!</definedName>
    <definedName name="tab_RC01" localSheetId="9">#REF!</definedName>
    <definedName name="tab_RC01">#REF!</definedName>
    <definedName name="tab_RC07" localSheetId="34">#REF!</definedName>
    <definedName name="tab_RC07" localSheetId="49">#REF!</definedName>
    <definedName name="tab_RC07" localSheetId="51">#REF!</definedName>
    <definedName name="tab_RC07" localSheetId="10">#REF!</definedName>
    <definedName name="tab_RC07" localSheetId="9">#REF!</definedName>
    <definedName name="tab_RC07">#REF!</definedName>
    <definedName name="tab_RC08" localSheetId="34">#REF!</definedName>
    <definedName name="tab_RC08" localSheetId="49">#REF!</definedName>
    <definedName name="tab_RC08" localSheetId="51">#REF!</definedName>
    <definedName name="tab_RC08" localSheetId="10">#REF!</definedName>
    <definedName name="tab_RC08" localSheetId="9">#REF!</definedName>
    <definedName name="tab_RC08">#REF!</definedName>
    <definedName name="tab_RC09" localSheetId="34">#REF!</definedName>
    <definedName name="tab_RC09" localSheetId="49">#REF!</definedName>
    <definedName name="tab_RC09" localSheetId="51">#REF!</definedName>
    <definedName name="tab_RC09" localSheetId="10">#REF!</definedName>
    <definedName name="tab_RC09" localSheetId="9">#REF!</definedName>
    <definedName name="tab_RC09">#REF!</definedName>
    <definedName name="tab_RC11" localSheetId="34">#REF!</definedName>
    <definedName name="tab_RC11" localSheetId="49">#REF!</definedName>
    <definedName name="tab_RC11" localSheetId="51">#REF!</definedName>
    <definedName name="tab_RC11" localSheetId="10">#REF!</definedName>
    <definedName name="tab_RC11" localSheetId="9">#REF!</definedName>
    <definedName name="tab_RC11">#REF!</definedName>
    <definedName name="tab_RC13" localSheetId="34">#REF!</definedName>
    <definedName name="tab_RC13" localSheetId="49">#REF!</definedName>
    <definedName name="tab_RC13" localSheetId="51">#REF!</definedName>
    <definedName name="tab_RC13" localSheetId="10">#REF!</definedName>
    <definedName name="tab_RC13" localSheetId="9">#REF!</definedName>
    <definedName name="tab_RC13">#REF!</definedName>
    <definedName name="tab_RL01" localSheetId="34">#REF!</definedName>
    <definedName name="tab_RL01" localSheetId="49">#REF!</definedName>
    <definedName name="tab_RL01" localSheetId="51">#REF!</definedName>
    <definedName name="tab_RL01" localSheetId="10">#REF!</definedName>
    <definedName name="tab_RL01" localSheetId="9">#REF!</definedName>
    <definedName name="tab_RL01">#REF!</definedName>
    <definedName name="tableaureco" localSheetId="34">#REF!</definedName>
    <definedName name="tableaureco" localSheetId="49">#REF!</definedName>
    <definedName name="tableaureco" localSheetId="51">#REF!</definedName>
    <definedName name="tableaureco" localSheetId="10">#REF!</definedName>
    <definedName name="tableaureco" localSheetId="9">#REF!</definedName>
    <definedName name="tableaureco">#REF!</definedName>
    <definedName name="Test" localSheetId="39">[9]USE!$AX$1:$BT$134</definedName>
    <definedName name="Test">[9]USE!$AX$1:$BT$134</definedName>
    <definedName name="test1" localSheetId="0">'page titre'!$A$1:$P$42</definedName>
    <definedName name="test2" localSheetId="10">'Segment FSEU&amp;I'!$A$1:$V$62</definedName>
    <definedName name="test3" localSheetId="7">Segments1!$A$1:$S$44</definedName>
    <definedName name="test4" localSheetId="8">Segments2!$A$1:$S$36</definedName>
    <definedName name="test5" localSheetId="9">Segments3!$A$1:$S$32</definedName>
    <definedName name="TGC" localSheetId="34">#REF!</definedName>
    <definedName name="TGC" localSheetId="49">#REF!</definedName>
    <definedName name="TGC" localSheetId="51">#REF!</definedName>
    <definedName name="TGC" localSheetId="39">#REF!</definedName>
    <definedName name="TGC" localSheetId="10">#REF!</definedName>
    <definedName name="TGC" localSheetId="9">#REF!</definedName>
    <definedName name="TGC">#REF!</definedName>
    <definedName name="USETEB" localSheetId="34">#REF!</definedName>
    <definedName name="USETEB" localSheetId="49">#REF!</definedName>
    <definedName name="USETEB" localSheetId="51">#REF!</definedName>
    <definedName name="USETEB" localSheetId="10">#REF!</definedName>
    <definedName name="USETEB" localSheetId="9">#REF!</definedName>
    <definedName name="USETEB">#REF!</definedName>
    <definedName name="Validation" localSheetId="34">#REF!</definedName>
    <definedName name="Validation" localSheetId="49">#REF!</definedName>
    <definedName name="Validation" localSheetId="51">#REF!</definedName>
    <definedName name="Validation" localSheetId="10">#REF!</definedName>
    <definedName name="Validation" localSheetId="9">#REF!</definedName>
    <definedName name="Validation">#REF!</definedName>
    <definedName name="xIC02_01" localSheetId="34">#REF!</definedName>
    <definedName name="xIC02_01" localSheetId="49">#REF!</definedName>
    <definedName name="xIC02_01" localSheetId="51">#REF!</definedName>
    <definedName name="xIC02_01" localSheetId="10">#REF!</definedName>
    <definedName name="xIC02_01" localSheetId="9">#REF!</definedName>
    <definedName name="xIC02_01">#REF!</definedName>
    <definedName name="xIC02_02" localSheetId="34">#REF!</definedName>
    <definedName name="xIC02_02" localSheetId="49">#REF!</definedName>
    <definedName name="xIC02_02" localSheetId="51">#REF!</definedName>
    <definedName name="xIC02_02" localSheetId="10">#REF!</definedName>
    <definedName name="xIC02_02" localSheetId="9">#REF!</definedName>
    <definedName name="xIC02_02">#REF!</definedName>
    <definedName name="xIC02_03" localSheetId="34">#REF!</definedName>
    <definedName name="xIC02_03" localSheetId="49">#REF!</definedName>
    <definedName name="xIC02_03" localSheetId="51">#REF!</definedName>
    <definedName name="xIC02_03" localSheetId="10">#REF!</definedName>
    <definedName name="xIC02_03" localSheetId="9">#REF!</definedName>
    <definedName name="xIC02_03">#REF!</definedName>
    <definedName name="xIC02_04" localSheetId="34">#REF!</definedName>
    <definedName name="xIC02_04" localSheetId="49">#REF!</definedName>
    <definedName name="xIC02_04" localSheetId="51">#REF!</definedName>
    <definedName name="xIC02_04" localSheetId="10">#REF!</definedName>
    <definedName name="xIC02_04" localSheetId="9">#REF!</definedName>
    <definedName name="xIC02_04">#REF!</definedName>
    <definedName name="xIC02_05" localSheetId="34">#REF!</definedName>
    <definedName name="xIC02_05" localSheetId="49">#REF!</definedName>
    <definedName name="xIC02_05" localSheetId="51">#REF!</definedName>
    <definedName name="xIC02_05" localSheetId="10">#REF!</definedName>
    <definedName name="xIC02_05" localSheetId="9">#REF!</definedName>
    <definedName name="xIC02_05">#REF!</definedName>
    <definedName name="xIC02_06" localSheetId="34">#REF!</definedName>
    <definedName name="xIC02_06" localSheetId="49">#REF!</definedName>
    <definedName name="xIC02_06" localSheetId="51">#REF!</definedName>
    <definedName name="xIC02_06" localSheetId="10">#REF!</definedName>
    <definedName name="xIC02_06" localSheetId="9">#REF!</definedName>
    <definedName name="xIC02_06">#REF!</definedName>
    <definedName name="xIC02_07" localSheetId="34">#REF!</definedName>
    <definedName name="xIC02_07" localSheetId="49">#REF!</definedName>
    <definedName name="xIC02_07" localSheetId="51">#REF!</definedName>
    <definedName name="xIC02_07" localSheetId="10">#REF!</definedName>
    <definedName name="xIC02_07" localSheetId="9">#REF!</definedName>
    <definedName name="xIC02_07">#REF!</definedName>
    <definedName name="xIC02_08" localSheetId="34">#REF!</definedName>
    <definedName name="xIC02_08" localSheetId="49">#REF!</definedName>
    <definedName name="xIC02_08" localSheetId="51">#REF!</definedName>
    <definedName name="xIC02_08" localSheetId="10">#REF!</definedName>
    <definedName name="xIC02_08" localSheetId="9">#REF!</definedName>
    <definedName name="xIC02_08">#REF!</definedName>
    <definedName name="xIC02_09" localSheetId="34">#REF!</definedName>
    <definedName name="xIC02_09" localSheetId="49">#REF!</definedName>
    <definedName name="xIC02_09" localSheetId="51">#REF!</definedName>
    <definedName name="xIC02_09" localSheetId="10">#REF!</definedName>
    <definedName name="xIC02_09" localSheetId="9">#REF!</definedName>
    <definedName name="xIC02_09">#REF!</definedName>
    <definedName name="xIC02_10" localSheetId="34">#REF!</definedName>
    <definedName name="xIC02_10" localSheetId="49">#REF!</definedName>
    <definedName name="xIC02_10" localSheetId="51">#REF!</definedName>
    <definedName name="xIC02_10" localSheetId="10">#REF!</definedName>
    <definedName name="xIC02_10" localSheetId="9">#REF!</definedName>
    <definedName name="xIC02_10">#REF!</definedName>
    <definedName name="xIC02_11" localSheetId="34">#REF!</definedName>
    <definedName name="xIC02_11" localSheetId="49">#REF!</definedName>
    <definedName name="xIC02_11" localSheetId="51">#REF!</definedName>
    <definedName name="xIC02_11" localSheetId="10">#REF!</definedName>
    <definedName name="xIC02_11" localSheetId="9">#REF!</definedName>
    <definedName name="xIC02_11">#REF!</definedName>
    <definedName name="xIC02_12" localSheetId="34">#REF!</definedName>
    <definedName name="xIC02_12" localSheetId="49">#REF!</definedName>
    <definedName name="xIC02_12" localSheetId="51">#REF!</definedName>
    <definedName name="xIC02_12" localSheetId="10">#REF!</definedName>
    <definedName name="xIC02_12" localSheetId="9">#REF!</definedName>
    <definedName name="xIC02_12">#REF!</definedName>
    <definedName name="xIC02_13" localSheetId="34">#REF!</definedName>
    <definedName name="xIC02_13" localSheetId="49">#REF!</definedName>
    <definedName name="xIC02_13" localSheetId="51">#REF!</definedName>
    <definedName name="xIC02_13" localSheetId="10">#REF!</definedName>
    <definedName name="xIC02_13" localSheetId="9">#REF!</definedName>
    <definedName name="xIC02_13">#REF!</definedName>
    <definedName name="xIC02_14" localSheetId="34">#REF!</definedName>
    <definedName name="xIC02_14" localSheetId="49">#REF!</definedName>
    <definedName name="xIC02_14" localSheetId="51">#REF!</definedName>
    <definedName name="xIC02_14" localSheetId="10">#REF!</definedName>
    <definedName name="xIC02_14" localSheetId="9">#REF!</definedName>
    <definedName name="xIC02_14">#REF!</definedName>
    <definedName name="xIC02_15" localSheetId="34">#REF!</definedName>
    <definedName name="xIC02_15" localSheetId="49">#REF!</definedName>
    <definedName name="xIC02_15" localSheetId="51">#REF!</definedName>
    <definedName name="xIC02_15" localSheetId="10">#REF!</definedName>
    <definedName name="xIC02_15" localSheetId="9">#REF!</definedName>
    <definedName name="xIC02_15">#REF!</definedName>
    <definedName name="xIC02_16" localSheetId="34">#REF!</definedName>
    <definedName name="xIC02_16" localSheetId="49">#REF!</definedName>
    <definedName name="xIC02_16" localSheetId="51">#REF!</definedName>
    <definedName name="xIC02_16" localSheetId="10">#REF!</definedName>
    <definedName name="xIC02_16" localSheetId="9">#REF!</definedName>
    <definedName name="xIC02_16">#REF!</definedName>
    <definedName name="xIC02_17" localSheetId="34">#REF!</definedName>
    <definedName name="xIC02_17" localSheetId="49">#REF!</definedName>
    <definedName name="xIC02_17" localSheetId="51">#REF!</definedName>
    <definedName name="xIC02_17" localSheetId="10">#REF!</definedName>
    <definedName name="xIC02_17" localSheetId="9">#REF!</definedName>
    <definedName name="xIC02_17">#REF!</definedName>
    <definedName name="xIC02_18" localSheetId="34">#REF!</definedName>
    <definedName name="xIC02_18" localSheetId="49">#REF!</definedName>
    <definedName name="xIC02_18" localSheetId="51">#REF!</definedName>
    <definedName name="xIC02_18" localSheetId="10">#REF!</definedName>
    <definedName name="xIC02_18" localSheetId="9">#REF!</definedName>
    <definedName name="xIC02_18">#REF!</definedName>
    <definedName name="xIC02_19" localSheetId="34">#REF!</definedName>
    <definedName name="xIC02_19" localSheetId="49">#REF!</definedName>
    <definedName name="xIC02_19" localSheetId="51">#REF!</definedName>
    <definedName name="xIC02_19" localSheetId="10">#REF!</definedName>
    <definedName name="xIC02_19" localSheetId="9">#REF!</definedName>
    <definedName name="xIC02_19">#REF!</definedName>
    <definedName name="xIC02_20" localSheetId="34">#REF!</definedName>
    <definedName name="xIC02_20" localSheetId="49">#REF!</definedName>
    <definedName name="xIC02_20" localSheetId="51">#REF!</definedName>
    <definedName name="xIC02_20" localSheetId="10">#REF!</definedName>
    <definedName name="xIC02_20" localSheetId="9">#REF!</definedName>
    <definedName name="xIC02_20">#REF!</definedName>
    <definedName name="xIC02_21" localSheetId="34">#REF!</definedName>
    <definedName name="xIC02_21" localSheetId="49">#REF!</definedName>
    <definedName name="xIC02_21" localSheetId="51">#REF!</definedName>
    <definedName name="xIC02_21" localSheetId="10">#REF!</definedName>
    <definedName name="xIC02_21" localSheetId="9">#REF!</definedName>
    <definedName name="xIC02_21">#REF!</definedName>
    <definedName name="xIC02_22" localSheetId="34">#REF!</definedName>
    <definedName name="xIC02_22" localSheetId="49">#REF!</definedName>
    <definedName name="xIC02_22" localSheetId="51">#REF!</definedName>
    <definedName name="xIC02_22" localSheetId="10">#REF!</definedName>
    <definedName name="xIC02_22" localSheetId="9">#REF!</definedName>
    <definedName name="xIC02_22">#REF!</definedName>
    <definedName name="xIC03_01" localSheetId="34">#REF!</definedName>
    <definedName name="xIC03_01" localSheetId="49">#REF!</definedName>
    <definedName name="xIC03_01" localSheetId="51">#REF!</definedName>
    <definedName name="xIC03_01" localSheetId="10">#REF!</definedName>
    <definedName name="xIC03_01" localSheetId="9">#REF!</definedName>
    <definedName name="xIC03_01">#REF!</definedName>
    <definedName name="xIC03_02" localSheetId="34">#REF!</definedName>
    <definedName name="xIC03_02" localSheetId="49">#REF!</definedName>
    <definedName name="xIC03_02" localSheetId="51">#REF!</definedName>
    <definedName name="xIC03_02" localSheetId="10">#REF!</definedName>
    <definedName name="xIC03_02" localSheetId="9">#REF!</definedName>
    <definedName name="xIC03_02">#REF!</definedName>
    <definedName name="xIC03_03" localSheetId="34">#REF!</definedName>
    <definedName name="xIC03_03" localSheetId="49">#REF!</definedName>
    <definedName name="xIC03_03" localSheetId="51">#REF!</definedName>
    <definedName name="xIC03_03" localSheetId="10">#REF!</definedName>
    <definedName name="xIC03_03" localSheetId="9">#REF!</definedName>
    <definedName name="xIC03_03">#REF!</definedName>
    <definedName name="xIC03_04" localSheetId="34">#REF!</definedName>
    <definedName name="xIC03_04" localSheetId="49">#REF!</definedName>
    <definedName name="xIC03_04" localSheetId="51">#REF!</definedName>
    <definedName name="xIC03_04" localSheetId="10">#REF!</definedName>
    <definedName name="xIC03_04" localSheetId="9">#REF!</definedName>
    <definedName name="xIC03_04">#REF!</definedName>
    <definedName name="xIC03_05" localSheetId="34">#REF!</definedName>
    <definedName name="xIC03_05" localSheetId="49">#REF!</definedName>
    <definedName name="xIC03_05" localSheetId="51">#REF!</definedName>
    <definedName name="xIC03_05" localSheetId="10">#REF!</definedName>
    <definedName name="xIC03_05" localSheetId="9">#REF!</definedName>
    <definedName name="xIC03_05">#REF!</definedName>
    <definedName name="xIC03_06" localSheetId="34">#REF!</definedName>
    <definedName name="xIC03_06" localSheetId="49">#REF!</definedName>
    <definedName name="xIC03_06" localSheetId="51">#REF!</definedName>
    <definedName name="xIC03_06" localSheetId="10">#REF!</definedName>
    <definedName name="xIC03_06" localSheetId="9">#REF!</definedName>
    <definedName name="xIC03_06">#REF!</definedName>
    <definedName name="xIC03_07" localSheetId="34">#REF!</definedName>
    <definedName name="xIC03_07" localSheetId="49">#REF!</definedName>
    <definedName name="xIC03_07" localSheetId="51">#REF!</definedName>
    <definedName name="xIC03_07" localSheetId="10">#REF!</definedName>
    <definedName name="xIC03_07" localSheetId="9">#REF!</definedName>
    <definedName name="xIC03_07">#REF!</definedName>
    <definedName name="xIC03_08" localSheetId="34">#REF!</definedName>
    <definedName name="xIC03_08" localSheetId="49">#REF!</definedName>
    <definedName name="xIC03_08" localSheetId="51">#REF!</definedName>
    <definedName name="xIC03_08" localSheetId="10">#REF!</definedName>
    <definedName name="xIC03_08" localSheetId="9">#REF!</definedName>
    <definedName name="xIC03_08">#REF!</definedName>
    <definedName name="xIC03_09" localSheetId="34">#REF!</definedName>
    <definedName name="xIC03_09" localSheetId="49">#REF!</definedName>
    <definedName name="xIC03_09" localSheetId="51">#REF!</definedName>
    <definedName name="xIC03_09" localSheetId="10">#REF!</definedName>
    <definedName name="xIC03_09" localSheetId="9">#REF!</definedName>
    <definedName name="xIC03_09">#REF!</definedName>
    <definedName name="xIC03_10" localSheetId="34">#REF!</definedName>
    <definedName name="xIC03_10" localSheetId="49">#REF!</definedName>
    <definedName name="xIC03_10" localSheetId="51">#REF!</definedName>
    <definedName name="xIC03_10" localSheetId="10">#REF!</definedName>
    <definedName name="xIC03_10" localSheetId="9">#REF!</definedName>
    <definedName name="xIC03_10">#REF!</definedName>
    <definedName name="xIC03_11" localSheetId="34">#REF!</definedName>
    <definedName name="xIC03_11" localSheetId="49">#REF!</definedName>
    <definedName name="xIC03_11" localSheetId="51">#REF!</definedName>
    <definedName name="xIC03_11" localSheetId="10">#REF!</definedName>
    <definedName name="xIC03_11" localSheetId="9">#REF!</definedName>
    <definedName name="xIC03_11">#REF!</definedName>
    <definedName name="xIC03_12" localSheetId="34">#REF!</definedName>
    <definedName name="xIC03_12" localSheetId="49">#REF!</definedName>
    <definedName name="xIC03_12" localSheetId="51">#REF!</definedName>
    <definedName name="xIC03_12" localSheetId="10">#REF!</definedName>
    <definedName name="xIC03_12" localSheetId="9">#REF!</definedName>
    <definedName name="xIC03_12">#REF!</definedName>
    <definedName name="xIC03_13" localSheetId="34">#REF!</definedName>
    <definedName name="xIC03_13" localSheetId="49">#REF!</definedName>
    <definedName name="xIC03_13" localSheetId="51">#REF!</definedName>
    <definedName name="xIC03_13" localSheetId="10">#REF!</definedName>
    <definedName name="xIC03_13" localSheetId="9">#REF!</definedName>
    <definedName name="xIC03_13">#REF!</definedName>
    <definedName name="xIC03_14" localSheetId="34">#REF!</definedName>
    <definedName name="xIC03_14" localSheetId="49">#REF!</definedName>
    <definedName name="xIC03_14" localSheetId="51">#REF!</definedName>
    <definedName name="xIC03_14" localSheetId="10">#REF!</definedName>
    <definedName name="xIC03_14" localSheetId="9">#REF!</definedName>
    <definedName name="xIC03_14">#REF!</definedName>
    <definedName name="xIC03_15" localSheetId="34">#REF!</definedName>
    <definedName name="xIC03_15" localSheetId="49">#REF!</definedName>
    <definedName name="xIC03_15" localSheetId="51">#REF!</definedName>
    <definedName name="xIC03_15" localSheetId="10">#REF!</definedName>
    <definedName name="xIC03_15" localSheetId="9">#REF!</definedName>
    <definedName name="xIC03_15">#REF!</definedName>
    <definedName name="xIC03_16" localSheetId="34">#REF!</definedName>
    <definedName name="xIC03_16" localSheetId="49">#REF!</definedName>
    <definedName name="xIC03_16" localSheetId="51">#REF!</definedName>
    <definedName name="xIC03_16" localSheetId="10">#REF!</definedName>
    <definedName name="xIC03_16" localSheetId="9">#REF!</definedName>
    <definedName name="xIC03_16">#REF!</definedName>
    <definedName name="xIC03_17" localSheetId="34">#REF!</definedName>
    <definedName name="xIC03_17" localSheetId="49">#REF!</definedName>
    <definedName name="xIC03_17" localSheetId="51">#REF!</definedName>
    <definedName name="xIC03_17" localSheetId="10">#REF!</definedName>
    <definedName name="xIC03_17" localSheetId="9">#REF!</definedName>
    <definedName name="xIC03_17">#REF!</definedName>
    <definedName name="xRC01_01" localSheetId="34">#REF!</definedName>
    <definedName name="xRC01_01" localSheetId="49">#REF!</definedName>
    <definedName name="xRC01_01" localSheetId="51">#REF!</definedName>
    <definedName name="xRC01_01" localSheetId="10">#REF!</definedName>
    <definedName name="xRC01_01" localSheetId="9">#REF!</definedName>
    <definedName name="xRC01_01">#REF!</definedName>
    <definedName name="xRC01_02" localSheetId="34">#REF!</definedName>
    <definedName name="xRC01_02" localSheetId="49">#REF!</definedName>
    <definedName name="xRC01_02" localSheetId="51">#REF!</definedName>
    <definedName name="xRC01_02" localSheetId="10">#REF!</definedName>
    <definedName name="xRC01_02" localSheetId="9">#REF!</definedName>
    <definedName name="xRC01_02">#REF!</definedName>
    <definedName name="xRC01_03" localSheetId="34">#REF!</definedName>
    <definedName name="xRC01_03" localSheetId="49">#REF!</definedName>
    <definedName name="xRC01_03" localSheetId="51">#REF!</definedName>
    <definedName name="xRC01_03" localSheetId="10">#REF!</definedName>
    <definedName name="xRC01_03" localSheetId="9">#REF!</definedName>
    <definedName name="xRC01_03">#REF!</definedName>
    <definedName name="xRC01_04" localSheetId="34">#REF!</definedName>
    <definedName name="xRC01_04" localSheetId="49">#REF!</definedName>
    <definedName name="xRC01_04" localSheetId="51">#REF!</definedName>
    <definedName name="xRC01_04" localSheetId="10">#REF!</definedName>
    <definedName name="xRC01_04" localSheetId="9">#REF!</definedName>
    <definedName name="xRC01_04">#REF!</definedName>
    <definedName name="xRC01_05" localSheetId="34">#REF!</definedName>
    <definedName name="xRC01_05" localSheetId="49">#REF!</definedName>
    <definedName name="xRC01_05" localSheetId="51">#REF!</definedName>
    <definedName name="xRC01_05" localSheetId="10">#REF!</definedName>
    <definedName name="xRC01_05" localSheetId="9">#REF!</definedName>
    <definedName name="xRC01_05">#REF!</definedName>
    <definedName name="xRC01_06" localSheetId="34">#REF!</definedName>
    <definedName name="xRC01_06" localSheetId="49">#REF!</definedName>
    <definedName name="xRC01_06" localSheetId="51">#REF!</definedName>
    <definedName name="xRC01_06" localSheetId="10">#REF!</definedName>
    <definedName name="xRC01_06" localSheetId="9">#REF!</definedName>
    <definedName name="xRC01_06">#REF!</definedName>
    <definedName name="xRC01_07" localSheetId="34">#REF!</definedName>
    <definedName name="xRC01_07" localSheetId="49">#REF!</definedName>
    <definedName name="xRC01_07" localSheetId="51">#REF!</definedName>
    <definedName name="xRC01_07" localSheetId="10">#REF!</definedName>
    <definedName name="xRC01_07" localSheetId="9">#REF!</definedName>
    <definedName name="xRC01_07">#REF!</definedName>
    <definedName name="xRC01_08" localSheetId="34">#REF!</definedName>
    <definedName name="xRC01_08" localSheetId="49">#REF!</definedName>
    <definedName name="xRC01_08" localSheetId="51">#REF!</definedName>
    <definedName name="xRC01_08" localSheetId="10">#REF!</definedName>
    <definedName name="xRC01_08" localSheetId="9">#REF!</definedName>
    <definedName name="xRC01_08">#REF!</definedName>
    <definedName name="xRC01_09" localSheetId="34">#REF!</definedName>
    <definedName name="xRC01_09" localSheetId="49">#REF!</definedName>
    <definedName name="xRC01_09" localSheetId="51">#REF!</definedName>
    <definedName name="xRC01_09" localSheetId="10">#REF!</definedName>
    <definedName name="xRC01_09" localSheetId="9">#REF!</definedName>
    <definedName name="xRC01_09">#REF!</definedName>
    <definedName name="xRC01_10" localSheetId="34">#REF!</definedName>
    <definedName name="xRC01_10" localSheetId="49">#REF!</definedName>
    <definedName name="xRC01_10" localSheetId="51">#REF!</definedName>
    <definedName name="xRC01_10" localSheetId="10">#REF!</definedName>
    <definedName name="xRC01_10" localSheetId="9">#REF!</definedName>
    <definedName name="xRC01_10">#REF!</definedName>
    <definedName name="xRC01_11" localSheetId="34">#REF!</definedName>
    <definedName name="xRC01_11" localSheetId="49">#REF!</definedName>
    <definedName name="xRC01_11" localSheetId="51">#REF!</definedName>
    <definedName name="xRC01_11" localSheetId="10">#REF!</definedName>
    <definedName name="xRC01_11" localSheetId="9">#REF!</definedName>
    <definedName name="xRC01_11">#REF!</definedName>
    <definedName name="xRC01_12" localSheetId="34">#REF!</definedName>
    <definedName name="xRC01_12" localSheetId="49">#REF!</definedName>
    <definedName name="xRC01_12" localSheetId="51">#REF!</definedName>
    <definedName name="xRC01_12" localSheetId="10">#REF!</definedName>
    <definedName name="xRC01_12" localSheetId="9">#REF!</definedName>
    <definedName name="xRC01_12">#REF!</definedName>
    <definedName name="xRC01_13" localSheetId="34">#REF!</definedName>
    <definedName name="xRC01_13" localSheetId="49">#REF!</definedName>
    <definedName name="xRC01_13" localSheetId="51">#REF!</definedName>
    <definedName name="xRC01_13" localSheetId="10">#REF!</definedName>
    <definedName name="xRC01_13" localSheetId="9">#REF!</definedName>
    <definedName name="xRC01_13">#REF!</definedName>
    <definedName name="xRC01_DATE" localSheetId="34">#REF!</definedName>
    <definedName name="xRC01_DATE" localSheetId="49">#REF!</definedName>
    <definedName name="xRC01_DATE" localSheetId="51">#REF!</definedName>
    <definedName name="xRC01_DATE" localSheetId="10">#REF!</definedName>
    <definedName name="xRC01_DATE" localSheetId="9">#REF!</definedName>
    <definedName name="xRC01_DATE">#REF!</definedName>
    <definedName name="xRC07_01" localSheetId="34">#REF!</definedName>
    <definedName name="xRC07_01" localSheetId="49">#REF!</definedName>
    <definedName name="xRC07_01" localSheetId="51">#REF!</definedName>
    <definedName name="xRC07_01" localSheetId="10">#REF!</definedName>
    <definedName name="xRC07_01" localSheetId="9">#REF!</definedName>
    <definedName name="xRC07_01">#REF!</definedName>
    <definedName name="xRC07_02" localSheetId="34">#REF!</definedName>
    <definedName name="xRC07_02" localSheetId="49">#REF!</definedName>
    <definedName name="xRC07_02" localSheetId="51">#REF!</definedName>
    <definedName name="xRC07_02" localSheetId="10">#REF!</definedName>
    <definedName name="xRC07_02" localSheetId="9">#REF!</definedName>
    <definedName name="xRC07_02">#REF!</definedName>
    <definedName name="xRC07_03" localSheetId="34">#REF!</definedName>
    <definedName name="xRC07_03" localSheetId="49">#REF!</definedName>
    <definedName name="xRC07_03" localSheetId="51">#REF!</definedName>
    <definedName name="xRC07_03" localSheetId="10">#REF!</definedName>
    <definedName name="xRC07_03" localSheetId="9">#REF!</definedName>
    <definedName name="xRC07_03">#REF!</definedName>
    <definedName name="xRC07_04" localSheetId="34">#REF!</definedName>
    <definedName name="xRC07_04" localSheetId="49">#REF!</definedName>
    <definedName name="xRC07_04" localSheetId="51">#REF!</definedName>
    <definedName name="xRC07_04" localSheetId="10">#REF!</definedName>
    <definedName name="xRC07_04" localSheetId="9">#REF!</definedName>
    <definedName name="xRC07_04">#REF!</definedName>
    <definedName name="xRC07_05" localSheetId="34">#REF!</definedName>
    <definedName name="xRC07_05" localSheetId="49">#REF!</definedName>
    <definedName name="xRC07_05" localSheetId="51">#REF!</definedName>
    <definedName name="xRC07_05" localSheetId="10">#REF!</definedName>
    <definedName name="xRC07_05" localSheetId="9">#REF!</definedName>
    <definedName name="xRC07_05">#REF!</definedName>
    <definedName name="xRC07_06" localSheetId="34">#REF!</definedName>
    <definedName name="xRC07_06" localSheetId="49">#REF!</definedName>
    <definedName name="xRC07_06" localSheetId="51">#REF!</definedName>
    <definedName name="xRC07_06" localSheetId="10">#REF!</definedName>
    <definedName name="xRC07_06" localSheetId="9">#REF!</definedName>
    <definedName name="xRC07_06">#REF!</definedName>
    <definedName name="xRC07_07" localSheetId="34">#REF!</definedName>
    <definedName name="xRC07_07" localSheetId="49">#REF!</definedName>
    <definedName name="xRC07_07" localSheetId="51">#REF!</definedName>
    <definedName name="xRC07_07" localSheetId="10">#REF!</definedName>
    <definedName name="xRC07_07" localSheetId="9">#REF!</definedName>
    <definedName name="xRC07_07">#REF!</definedName>
    <definedName name="xRC07_08" localSheetId="34">#REF!</definedName>
    <definedName name="xRC07_08" localSheetId="49">#REF!</definedName>
    <definedName name="xRC07_08" localSheetId="51">#REF!</definedName>
    <definedName name="xRC07_08" localSheetId="10">#REF!</definedName>
    <definedName name="xRC07_08" localSheetId="9">#REF!</definedName>
    <definedName name="xRC07_08">#REF!</definedName>
    <definedName name="xRC07_09" localSheetId="34">#REF!</definedName>
    <definedName name="xRC07_09" localSheetId="49">#REF!</definedName>
    <definedName name="xRC07_09" localSheetId="51">#REF!</definedName>
    <definedName name="xRC07_09" localSheetId="10">#REF!</definedName>
    <definedName name="xRC07_09" localSheetId="9">#REF!</definedName>
    <definedName name="xRC07_09">#REF!</definedName>
    <definedName name="xRC07_10" localSheetId="34">#REF!</definedName>
    <definedName name="xRC07_10" localSheetId="49">#REF!</definedName>
    <definedName name="xRC07_10" localSheetId="51">#REF!</definedName>
    <definedName name="xRC07_10" localSheetId="10">#REF!</definedName>
    <definedName name="xRC07_10" localSheetId="9">#REF!</definedName>
    <definedName name="xRC07_10">#REF!</definedName>
    <definedName name="xRC07_11" localSheetId="34">#REF!</definedName>
    <definedName name="xRC07_11" localSheetId="49">#REF!</definedName>
    <definedName name="xRC07_11" localSheetId="51">#REF!</definedName>
    <definedName name="xRC07_11" localSheetId="10">#REF!</definedName>
    <definedName name="xRC07_11" localSheetId="9">#REF!</definedName>
    <definedName name="xRC07_11">#REF!</definedName>
    <definedName name="xRC07_12" localSheetId="34">#REF!</definedName>
    <definedName name="xRC07_12" localSheetId="49">#REF!</definedName>
    <definedName name="xRC07_12" localSheetId="51">#REF!</definedName>
    <definedName name="xRC07_12" localSheetId="10">#REF!</definedName>
    <definedName name="xRC07_12" localSheetId="9">#REF!</definedName>
    <definedName name="xRC07_12">#REF!</definedName>
    <definedName name="xRC07_13" localSheetId="34">#REF!</definedName>
    <definedName name="xRC07_13" localSheetId="49">#REF!</definedName>
    <definedName name="xRC07_13" localSheetId="51">#REF!</definedName>
    <definedName name="xRC07_13" localSheetId="10">#REF!</definedName>
    <definedName name="xRC07_13" localSheetId="9">#REF!</definedName>
    <definedName name="xRC07_13">#REF!</definedName>
    <definedName name="xRC07_14" localSheetId="34">#REF!</definedName>
    <definedName name="xRC07_14" localSheetId="49">#REF!</definedName>
    <definedName name="xRC07_14" localSheetId="51">#REF!</definedName>
    <definedName name="xRC07_14" localSheetId="10">#REF!</definedName>
    <definedName name="xRC07_14" localSheetId="9">#REF!</definedName>
    <definedName name="xRC07_14">#REF!</definedName>
    <definedName name="xRC07_15" localSheetId="34">#REF!</definedName>
    <definedName name="xRC07_15" localSheetId="49">#REF!</definedName>
    <definedName name="xRC07_15" localSheetId="51">#REF!</definedName>
    <definedName name="xRC07_15" localSheetId="10">#REF!</definedName>
    <definedName name="xRC07_15" localSheetId="9">#REF!</definedName>
    <definedName name="xRC07_15">#REF!</definedName>
    <definedName name="xRC07_16" localSheetId="34">#REF!</definedName>
    <definedName name="xRC07_16" localSheetId="49">#REF!</definedName>
    <definedName name="xRC07_16" localSheetId="51">#REF!</definedName>
    <definedName name="xRC07_16" localSheetId="10">#REF!</definedName>
    <definedName name="xRC07_16" localSheetId="9">#REF!</definedName>
    <definedName name="xRC07_16">#REF!</definedName>
    <definedName name="xRC07_17" localSheetId="34">#REF!</definedName>
    <definedName name="xRC07_17" localSheetId="49">#REF!</definedName>
    <definedName name="xRC07_17" localSheetId="51">#REF!</definedName>
    <definedName name="xRC07_17" localSheetId="10">#REF!</definedName>
    <definedName name="xRC07_17" localSheetId="9">#REF!</definedName>
    <definedName name="xRC07_17">#REF!</definedName>
    <definedName name="xRC07_18" localSheetId="34">#REF!</definedName>
    <definedName name="xRC07_18" localSheetId="49">#REF!</definedName>
    <definedName name="xRC07_18" localSheetId="51">#REF!</definedName>
    <definedName name="xRC07_18" localSheetId="10">#REF!</definedName>
    <definedName name="xRC07_18" localSheetId="9">#REF!</definedName>
    <definedName name="xRC07_18">#REF!</definedName>
    <definedName name="xRC07_19" localSheetId="34">#REF!</definedName>
    <definedName name="xRC07_19" localSheetId="49">#REF!</definedName>
    <definedName name="xRC07_19" localSheetId="51">#REF!</definedName>
    <definedName name="xRC07_19" localSheetId="10">#REF!</definedName>
    <definedName name="xRC07_19" localSheetId="9">#REF!</definedName>
    <definedName name="xRC07_19">#REF!</definedName>
    <definedName name="xRC07_20" localSheetId="34">#REF!</definedName>
    <definedName name="xRC07_20" localSheetId="49">#REF!</definedName>
    <definedName name="xRC07_20" localSheetId="51">#REF!</definedName>
    <definedName name="xRC07_20" localSheetId="10">#REF!</definedName>
    <definedName name="xRC07_20" localSheetId="9">#REF!</definedName>
    <definedName name="xRC07_20">#REF!</definedName>
    <definedName name="xRC07_21" localSheetId="34">#REF!</definedName>
    <definedName name="xRC07_21" localSheetId="49">#REF!</definedName>
    <definedName name="xRC07_21" localSheetId="51">#REF!</definedName>
    <definedName name="xRC07_21" localSheetId="10">#REF!</definedName>
    <definedName name="xRC07_21" localSheetId="9">#REF!</definedName>
    <definedName name="xRC07_21">#REF!</definedName>
    <definedName name="xRC07_22" localSheetId="34">#REF!</definedName>
    <definedName name="xRC07_22" localSheetId="49">#REF!</definedName>
    <definedName name="xRC07_22" localSheetId="51">#REF!</definedName>
    <definedName name="xRC07_22" localSheetId="10">#REF!</definedName>
    <definedName name="xRC07_22" localSheetId="9">#REF!</definedName>
    <definedName name="xRC07_22">#REF!</definedName>
    <definedName name="xRC07_23" localSheetId="34">#REF!</definedName>
    <definedName name="xRC07_23" localSheetId="49">#REF!</definedName>
    <definedName name="xRC07_23" localSheetId="51">#REF!</definedName>
    <definedName name="xRC07_23" localSheetId="10">#REF!</definedName>
    <definedName name="xRC07_23" localSheetId="9">#REF!</definedName>
    <definedName name="xRC07_23">#REF!</definedName>
    <definedName name="xRC07_24" localSheetId="34">#REF!</definedName>
    <definedName name="xRC07_24" localSheetId="49">#REF!</definedName>
    <definedName name="xRC07_24" localSheetId="51">#REF!</definedName>
    <definedName name="xRC07_24" localSheetId="10">#REF!</definedName>
    <definedName name="xRC07_24" localSheetId="9">#REF!</definedName>
    <definedName name="xRC07_24">#REF!</definedName>
    <definedName name="xRC07_25" localSheetId="34">#REF!</definedName>
    <definedName name="xRC07_25" localSheetId="49">#REF!</definedName>
    <definedName name="xRC07_25" localSheetId="51">#REF!</definedName>
    <definedName name="xRC07_25" localSheetId="10">#REF!</definedName>
    <definedName name="xRC07_25" localSheetId="9">#REF!</definedName>
    <definedName name="xRC07_25">#REF!</definedName>
    <definedName name="xRC07_26" localSheetId="34">#REF!</definedName>
    <definedName name="xRC07_26" localSheetId="49">#REF!</definedName>
    <definedName name="xRC07_26" localSheetId="51">#REF!</definedName>
    <definedName name="xRC07_26" localSheetId="10">#REF!</definedName>
    <definedName name="xRC07_26" localSheetId="9">#REF!</definedName>
    <definedName name="xRC07_26">#REF!</definedName>
    <definedName name="xRC07_27" localSheetId="34">#REF!</definedName>
    <definedName name="xRC07_27" localSheetId="49">#REF!</definedName>
    <definedName name="xRC07_27" localSheetId="51">#REF!</definedName>
    <definedName name="xRC07_27" localSheetId="10">#REF!</definedName>
    <definedName name="xRC07_27" localSheetId="9">#REF!</definedName>
    <definedName name="xRC07_27">#REF!</definedName>
    <definedName name="xRC07_28" localSheetId="34">#REF!</definedName>
    <definedName name="xRC07_28" localSheetId="49">#REF!</definedName>
    <definedName name="xRC07_28" localSheetId="51">#REF!</definedName>
    <definedName name="xRC07_28" localSheetId="10">#REF!</definedName>
    <definedName name="xRC07_28" localSheetId="9">#REF!</definedName>
    <definedName name="xRC07_28">#REF!</definedName>
    <definedName name="xRC07_29" localSheetId="34">#REF!</definedName>
    <definedName name="xRC07_29" localSheetId="49">#REF!</definedName>
    <definedName name="xRC07_29" localSheetId="51">#REF!</definedName>
    <definedName name="xRC07_29" localSheetId="10">#REF!</definedName>
    <definedName name="xRC07_29" localSheetId="9">#REF!</definedName>
    <definedName name="xRC07_29">#REF!</definedName>
    <definedName name="xRC07_30" localSheetId="34">#REF!</definedName>
    <definedName name="xRC07_30" localSheetId="49">#REF!</definedName>
    <definedName name="xRC07_30" localSheetId="51">#REF!</definedName>
    <definedName name="xRC07_30" localSheetId="10">#REF!</definedName>
    <definedName name="xRC07_30" localSheetId="9">#REF!</definedName>
    <definedName name="xRC07_30">#REF!</definedName>
    <definedName name="xRC07_31" localSheetId="34">#REF!</definedName>
    <definedName name="xRC07_31" localSheetId="49">#REF!</definedName>
    <definedName name="xRC07_31" localSheetId="51">#REF!</definedName>
    <definedName name="xRC07_31" localSheetId="10">#REF!</definedName>
    <definedName name="xRC07_31" localSheetId="9">#REF!</definedName>
    <definedName name="xRC07_31">#REF!</definedName>
    <definedName name="xRC07_32" localSheetId="34">#REF!</definedName>
    <definedName name="xRC07_32" localSheetId="49">#REF!</definedName>
    <definedName name="xRC07_32" localSheetId="51">#REF!</definedName>
    <definedName name="xRC07_32" localSheetId="10">#REF!</definedName>
    <definedName name="xRC07_32" localSheetId="9">#REF!</definedName>
    <definedName name="xRC07_32">#REF!</definedName>
    <definedName name="xRC07_33" localSheetId="34">#REF!</definedName>
    <definedName name="xRC07_33" localSheetId="49">#REF!</definedName>
    <definedName name="xRC07_33" localSheetId="51">#REF!</definedName>
    <definedName name="xRC07_33" localSheetId="10">#REF!</definedName>
    <definedName name="xRC07_33" localSheetId="9">#REF!</definedName>
    <definedName name="xRC07_33">#REF!</definedName>
    <definedName name="xRC07_34" localSheetId="34">#REF!</definedName>
    <definedName name="xRC07_34" localSheetId="49">#REF!</definedName>
    <definedName name="xRC07_34" localSheetId="51">#REF!</definedName>
    <definedName name="xRC07_34" localSheetId="10">#REF!</definedName>
    <definedName name="xRC07_34" localSheetId="9">#REF!</definedName>
    <definedName name="xRC07_34">#REF!</definedName>
    <definedName name="xRC07_35" localSheetId="34">#REF!</definedName>
    <definedName name="xRC07_35" localSheetId="49">#REF!</definedName>
    <definedName name="xRC07_35" localSheetId="51">#REF!</definedName>
    <definedName name="xRC07_35" localSheetId="10">#REF!</definedName>
    <definedName name="xRC07_35" localSheetId="9">#REF!</definedName>
    <definedName name="xRC07_35">#REF!</definedName>
    <definedName name="xRC07_36" localSheetId="34">#REF!</definedName>
    <definedName name="xRC07_36" localSheetId="49">#REF!</definedName>
    <definedName name="xRC07_36" localSheetId="51">#REF!</definedName>
    <definedName name="xRC07_36" localSheetId="10">#REF!</definedName>
    <definedName name="xRC07_36" localSheetId="9">#REF!</definedName>
    <definedName name="xRC07_36">#REF!</definedName>
    <definedName name="xRC07_37" localSheetId="34">#REF!</definedName>
    <definedName name="xRC07_37" localSheetId="49">#REF!</definedName>
    <definedName name="xRC07_37" localSheetId="51">#REF!</definedName>
    <definedName name="xRC07_37" localSheetId="10">#REF!</definedName>
    <definedName name="xRC07_37" localSheetId="9">#REF!</definedName>
    <definedName name="xRC07_37">#REF!</definedName>
    <definedName name="xRC07_38" localSheetId="34">#REF!</definedName>
    <definedName name="xRC07_38" localSheetId="49">#REF!</definedName>
    <definedName name="xRC07_38" localSheetId="51">#REF!</definedName>
    <definedName name="xRC07_38" localSheetId="10">#REF!</definedName>
    <definedName name="xRC07_38" localSheetId="9">#REF!</definedName>
    <definedName name="xRC07_38">#REF!</definedName>
    <definedName name="xRC07_39" localSheetId="34">#REF!</definedName>
    <definedName name="xRC07_39" localSheetId="49">#REF!</definedName>
    <definedName name="xRC07_39" localSheetId="51">#REF!</definedName>
    <definedName name="xRC07_39" localSheetId="10">#REF!</definedName>
    <definedName name="xRC07_39" localSheetId="9">#REF!</definedName>
    <definedName name="xRC07_39">#REF!</definedName>
    <definedName name="xRC07_40" localSheetId="34">#REF!</definedName>
    <definedName name="xRC07_40" localSheetId="49">#REF!</definedName>
    <definedName name="xRC07_40" localSheetId="51">#REF!</definedName>
    <definedName name="xRC07_40" localSheetId="10">#REF!</definedName>
    <definedName name="xRC07_40" localSheetId="9">#REF!</definedName>
    <definedName name="xRC07_40">#REF!</definedName>
    <definedName name="xRC07_41" localSheetId="34">#REF!</definedName>
    <definedName name="xRC07_41" localSheetId="49">#REF!</definedName>
    <definedName name="xRC07_41" localSheetId="51">#REF!</definedName>
    <definedName name="xRC07_41" localSheetId="10">#REF!</definedName>
    <definedName name="xRC07_41" localSheetId="9">#REF!</definedName>
    <definedName name="xRC07_41">#REF!</definedName>
    <definedName name="xRC07_42" localSheetId="34">#REF!</definedName>
    <definedName name="xRC07_42" localSheetId="49">#REF!</definedName>
    <definedName name="xRC07_42" localSheetId="51">#REF!</definedName>
    <definedName name="xRC07_42" localSheetId="10">#REF!</definedName>
    <definedName name="xRC07_42" localSheetId="9">#REF!</definedName>
    <definedName name="xRC07_42">#REF!</definedName>
    <definedName name="xRC07_43" localSheetId="34">#REF!</definedName>
    <definedName name="xRC07_43" localSheetId="49">#REF!</definedName>
    <definedName name="xRC07_43" localSheetId="51">#REF!</definedName>
    <definedName name="xRC07_43" localSheetId="10">#REF!</definedName>
    <definedName name="xRC07_43" localSheetId="9">#REF!</definedName>
    <definedName name="xRC07_43">#REF!</definedName>
    <definedName name="xRC07_44" localSheetId="34">#REF!</definedName>
    <definedName name="xRC07_44" localSheetId="49">#REF!</definedName>
    <definedName name="xRC07_44" localSheetId="51">#REF!</definedName>
    <definedName name="xRC07_44" localSheetId="10">#REF!</definedName>
    <definedName name="xRC07_44" localSheetId="9">#REF!</definedName>
    <definedName name="xRC07_44">#REF!</definedName>
    <definedName name="xRC07_45" localSheetId="34">#REF!</definedName>
    <definedName name="xRC07_45" localSheetId="49">#REF!</definedName>
    <definedName name="xRC07_45" localSheetId="51">#REF!</definedName>
    <definedName name="xRC07_45" localSheetId="10">#REF!</definedName>
    <definedName name="xRC07_45" localSheetId="9">#REF!</definedName>
    <definedName name="xRC07_45">#REF!</definedName>
    <definedName name="xRC07_46" localSheetId="34">#REF!</definedName>
    <definedName name="xRC07_46" localSheetId="49">#REF!</definedName>
    <definedName name="xRC07_46" localSheetId="51">#REF!</definedName>
    <definedName name="xRC07_46" localSheetId="10">#REF!</definedName>
    <definedName name="xRC07_46" localSheetId="9">#REF!</definedName>
    <definedName name="xRC07_46">#REF!</definedName>
    <definedName name="xRC07_47" localSheetId="34">#REF!</definedName>
    <definedName name="xRC07_47" localSheetId="49">#REF!</definedName>
    <definedName name="xRC07_47" localSheetId="51">#REF!</definedName>
    <definedName name="xRC07_47" localSheetId="10">#REF!</definedName>
    <definedName name="xRC07_47" localSheetId="9">#REF!</definedName>
    <definedName name="xRC07_47">#REF!</definedName>
    <definedName name="xRC07_48" localSheetId="34">#REF!</definedName>
    <definedName name="xRC07_48" localSheetId="49">#REF!</definedName>
    <definedName name="xRC07_48" localSheetId="51">#REF!</definedName>
    <definedName name="xRC07_48" localSheetId="10">#REF!</definedName>
    <definedName name="xRC07_48" localSheetId="9">#REF!</definedName>
    <definedName name="xRC07_48">#REF!</definedName>
    <definedName name="xRC07_49" localSheetId="34">#REF!</definedName>
    <definedName name="xRC07_49" localSheetId="49">#REF!</definedName>
    <definedName name="xRC07_49" localSheetId="51">#REF!</definedName>
    <definedName name="xRC07_49" localSheetId="10">#REF!</definedName>
    <definedName name="xRC07_49" localSheetId="9">#REF!</definedName>
    <definedName name="xRC07_49">#REF!</definedName>
    <definedName name="xRC07_50" localSheetId="34">#REF!</definedName>
    <definedName name="xRC07_50" localSheetId="49">#REF!</definedName>
    <definedName name="xRC07_50" localSheetId="51">#REF!</definedName>
    <definedName name="xRC07_50" localSheetId="10">#REF!</definedName>
    <definedName name="xRC07_50" localSheetId="9">#REF!</definedName>
    <definedName name="xRC07_50">#REF!</definedName>
    <definedName name="xRC07_51" localSheetId="34">#REF!</definedName>
    <definedName name="xRC07_51" localSheetId="49">#REF!</definedName>
    <definedName name="xRC07_51" localSheetId="51">#REF!</definedName>
    <definedName name="xRC07_51" localSheetId="10">#REF!</definedName>
    <definedName name="xRC07_51" localSheetId="9">#REF!</definedName>
    <definedName name="xRC07_51">#REF!</definedName>
    <definedName name="xRC07_52" localSheetId="34">#REF!</definedName>
    <definedName name="xRC07_52" localSheetId="49">#REF!</definedName>
    <definedName name="xRC07_52" localSheetId="51">#REF!</definedName>
    <definedName name="xRC07_52" localSheetId="10">#REF!</definedName>
    <definedName name="xRC07_52" localSheetId="9">#REF!</definedName>
    <definedName name="xRC07_52">#REF!</definedName>
    <definedName name="xRC07_53" localSheetId="34">#REF!</definedName>
    <definedName name="xRC07_53" localSheetId="49">#REF!</definedName>
    <definedName name="xRC07_53" localSheetId="51">#REF!</definedName>
    <definedName name="xRC07_53" localSheetId="10">#REF!</definedName>
    <definedName name="xRC07_53" localSheetId="9">#REF!</definedName>
    <definedName name="xRC07_53">#REF!</definedName>
    <definedName name="xRC07_54" localSheetId="34">#REF!</definedName>
    <definedName name="xRC07_54" localSheetId="49">#REF!</definedName>
    <definedName name="xRC07_54" localSheetId="51">#REF!</definedName>
    <definedName name="xRC07_54" localSheetId="10">#REF!</definedName>
    <definedName name="xRC07_54" localSheetId="9">#REF!</definedName>
    <definedName name="xRC07_54">#REF!</definedName>
    <definedName name="xRC07_55" localSheetId="34">#REF!</definedName>
    <definedName name="xRC07_55" localSheetId="49">#REF!</definedName>
    <definedName name="xRC07_55" localSheetId="51">#REF!</definedName>
    <definedName name="xRC07_55" localSheetId="10">#REF!</definedName>
    <definedName name="xRC07_55" localSheetId="9">#REF!</definedName>
    <definedName name="xRC07_55">#REF!</definedName>
    <definedName name="xRC07_56" localSheetId="34">#REF!</definedName>
    <definedName name="xRC07_56" localSheetId="49">#REF!</definedName>
    <definedName name="xRC07_56" localSheetId="51">#REF!</definedName>
    <definedName name="xRC07_56" localSheetId="10">#REF!</definedName>
    <definedName name="xRC07_56" localSheetId="9">#REF!</definedName>
    <definedName name="xRC07_56">#REF!</definedName>
    <definedName name="xRC07_57" localSheetId="34">#REF!</definedName>
    <definedName name="xRC07_57" localSheetId="49">#REF!</definedName>
    <definedName name="xRC07_57" localSheetId="51">#REF!</definedName>
    <definedName name="xRC07_57" localSheetId="10">#REF!</definedName>
    <definedName name="xRC07_57" localSheetId="9">#REF!</definedName>
    <definedName name="xRC07_57">#REF!</definedName>
    <definedName name="xRC07_58" localSheetId="34">#REF!</definedName>
    <definedName name="xRC07_58" localSheetId="49">#REF!</definedName>
    <definedName name="xRC07_58" localSheetId="51">#REF!</definedName>
    <definedName name="xRC07_58" localSheetId="10">#REF!</definedName>
    <definedName name="xRC07_58" localSheetId="9">#REF!</definedName>
    <definedName name="xRC07_58">#REF!</definedName>
    <definedName name="xRC07_59" localSheetId="34">#REF!</definedName>
    <definedName name="xRC07_59" localSheetId="49">#REF!</definedName>
    <definedName name="xRC07_59" localSheetId="51">#REF!</definedName>
    <definedName name="xRC07_59" localSheetId="10">#REF!</definedName>
    <definedName name="xRC07_59" localSheetId="9">#REF!</definedName>
    <definedName name="xRC07_59">#REF!</definedName>
    <definedName name="xRC07_60" localSheetId="34">#REF!</definedName>
    <definedName name="xRC07_60" localSheetId="49">#REF!</definedName>
    <definedName name="xRC07_60" localSheetId="51">#REF!</definedName>
    <definedName name="xRC07_60" localSheetId="10">#REF!</definedName>
    <definedName name="xRC07_60" localSheetId="9">#REF!</definedName>
    <definedName name="xRC07_60">#REF!</definedName>
    <definedName name="xRC07_61" localSheetId="34">#REF!</definedName>
    <definedName name="xRC07_61" localSheetId="49">#REF!</definedName>
    <definedName name="xRC07_61" localSheetId="51">#REF!</definedName>
    <definedName name="xRC07_61" localSheetId="10">#REF!</definedName>
    <definedName name="xRC07_61" localSheetId="9">#REF!</definedName>
    <definedName name="xRC07_61">#REF!</definedName>
    <definedName name="xRC07_62" localSheetId="34">#REF!</definedName>
    <definedName name="xRC07_62" localSheetId="49">#REF!</definedName>
    <definedName name="xRC07_62" localSheetId="51">#REF!</definedName>
    <definedName name="xRC07_62" localSheetId="10">#REF!</definedName>
    <definedName name="xRC07_62" localSheetId="9">#REF!</definedName>
    <definedName name="xRC07_62">#REF!</definedName>
    <definedName name="xRC07_63" localSheetId="34">#REF!</definedName>
    <definedName name="xRC07_63" localSheetId="49">#REF!</definedName>
    <definedName name="xRC07_63" localSheetId="51">#REF!</definedName>
    <definedName name="xRC07_63" localSheetId="10">#REF!</definedName>
    <definedName name="xRC07_63" localSheetId="9">#REF!</definedName>
    <definedName name="xRC07_63">#REF!</definedName>
    <definedName name="xRC07_64" localSheetId="34">#REF!</definedName>
    <definedName name="xRC07_64" localSheetId="49">#REF!</definedName>
    <definedName name="xRC07_64" localSheetId="51">#REF!</definedName>
    <definedName name="xRC07_64" localSheetId="10">#REF!</definedName>
    <definedName name="xRC07_64" localSheetId="9">#REF!</definedName>
    <definedName name="xRC07_64">#REF!</definedName>
    <definedName name="xRC07_65" localSheetId="34">#REF!</definedName>
    <definedName name="xRC07_65" localSheetId="49">#REF!</definedName>
    <definedName name="xRC07_65" localSheetId="51">#REF!</definedName>
    <definedName name="xRC07_65" localSheetId="10">#REF!</definedName>
    <definedName name="xRC07_65" localSheetId="9">#REF!</definedName>
    <definedName name="xRC07_65">#REF!</definedName>
    <definedName name="xRC07_66" localSheetId="34">#REF!</definedName>
    <definedName name="xRC07_66" localSheetId="49">#REF!</definedName>
    <definedName name="xRC07_66" localSheetId="51">#REF!</definedName>
    <definedName name="xRC07_66" localSheetId="10">#REF!</definedName>
    <definedName name="xRC07_66" localSheetId="9">#REF!</definedName>
    <definedName name="xRC07_66">#REF!</definedName>
    <definedName name="xRC07_67" localSheetId="34">#REF!</definedName>
    <definedName name="xRC07_67" localSheetId="49">#REF!</definedName>
    <definedName name="xRC07_67" localSheetId="51">#REF!</definedName>
    <definedName name="xRC07_67" localSheetId="10">#REF!</definedName>
    <definedName name="xRC07_67" localSheetId="9">#REF!</definedName>
    <definedName name="xRC07_67">#REF!</definedName>
    <definedName name="xRC07_68" localSheetId="34">#REF!</definedName>
    <definedName name="xRC07_68" localSheetId="49">#REF!</definedName>
    <definedName name="xRC07_68" localSheetId="51">#REF!</definedName>
    <definedName name="xRC07_68" localSheetId="10">#REF!</definedName>
    <definedName name="xRC07_68" localSheetId="9">#REF!</definedName>
    <definedName name="xRC07_68">#REF!</definedName>
    <definedName name="xRC07_69" localSheetId="34">#REF!</definedName>
    <definedName name="xRC07_69" localSheetId="49">#REF!</definedName>
    <definedName name="xRC07_69" localSheetId="51">#REF!</definedName>
    <definedName name="xRC07_69" localSheetId="10">#REF!</definedName>
    <definedName name="xRC07_69" localSheetId="9">#REF!</definedName>
    <definedName name="xRC07_69">#REF!</definedName>
    <definedName name="xRC07_70" localSheetId="34">#REF!</definedName>
    <definedName name="xRC07_70" localSheetId="49">#REF!</definedName>
    <definedName name="xRC07_70" localSheetId="51">#REF!</definedName>
    <definedName name="xRC07_70" localSheetId="10">#REF!</definedName>
    <definedName name="xRC07_70" localSheetId="9">#REF!</definedName>
    <definedName name="xRC07_70">#REF!</definedName>
    <definedName name="xRC07_71" localSheetId="34">#REF!</definedName>
    <definedName name="xRC07_71" localSheetId="49">#REF!</definedName>
    <definedName name="xRC07_71" localSheetId="51">#REF!</definedName>
    <definedName name="xRC07_71" localSheetId="10">#REF!</definedName>
    <definedName name="xRC07_71" localSheetId="9">#REF!</definedName>
    <definedName name="xRC07_71">#REF!</definedName>
    <definedName name="xRC07_72" localSheetId="34">#REF!</definedName>
    <definedName name="xRC07_72" localSheetId="49">#REF!</definedName>
    <definedName name="xRC07_72" localSheetId="51">#REF!</definedName>
    <definedName name="xRC07_72" localSheetId="10">#REF!</definedName>
    <definedName name="xRC07_72" localSheetId="9">#REF!</definedName>
    <definedName name="xRC07_72">#REF!</definedName>
    <definedName name="xRC07_LastYear" localSheetId="34">#REF!</definedName>
    <definedName name="xRC07_LastYear" localSheetId="49">#REF!</definedName>
    <definedName name="xRC07_LastYear" localSheetId="51">#REF!</definedName>
    <definedName name="xRC07_LastYear" localSheetId="10">#REF!</definedName>
    <definedName name="xRC07_LastYear" localSheetId="9">#REF!</definedName>
    <definedName name="xRC07_LastYear">#REF!</definedName>
    <definedName name="xRC07_ThisYear" localSheetId="34">#REF!</definedName>
    <definedName name="xRC07_ThisYear" localSheetId="49">#REF!</definedName>
    <definedName name="xRC07_ThisYear" localSheetId="51">#REF!</definedName>
    <definedName name="xRC07_ThisYear" localSheetId="10">#REF!</definedName>
    <definedName name="xRC07_ThisYear" localSheetId="9">#REF!</definedName>
    <definedName name="xRC07_ThisYear">#REF!</definedName>
    <definedName name="xRC08_01" localSheetId="34">#REF!</definedName>
    <definedName name="xRC08_01" localSheetId="49">#REF!</definedName>
    <definedName name="xRC08_01" localSheetId="51">#REF!</definedName>
    <definedName name="xRC08_01" localSheetId="10">#REF!</definedName>
    <definedName name="xRC08_01" localSheetId="9">#REF!</definedName>
    <definedName name="xRC08_01">#REF!</definedName>
    <definedName name="xRC08_02" localSheetId="34">#REF!</definedName>
    <definedName name="xRC08_02" localSheetId="49">#REF!</definedName>
    <definedName name="xRC08_02" localSheetId="51">#REF!</definedName>
    <definedName name="xRC08_02" localSheetId="10">#REF!</definedName>
    <definedName name="xRC08_02" localSheetId="9">#REF!</definedName>
    <definedName name="xRC08_02">#REF!</definedName>
    <definedName name="xRC08_03" localSheetId="34">#REF!</definedName>
    <definedName name="xRC08_03" localSheetId="49">#REF!</definedName>
    <definedName name="xRC08_03" localSheetId="51">#REF!</definedName>
    <definedName name="xRC08_03" localSheetId="10">#REF!</definedName>
    <definedName name="xRC08_03" localSheetId="9">#REF!</definedName>
    <definedName name="xRC08_03">#REF!</definedName>
    <definedName name="xRC08_04" localSheetId="34">#REF!</definedName>
    <definedName name="xRC08_04" localSheetId="49">#REF!</definedName>
    <definedName name="xRC08_04" localSheetId="51">#REF!</definedName>
    <definedName name="xRC08_04" localSheetId="10">#REF!</definedName>
    <definedName name="xRC08_04" localSheetId="9">#REF!</definedName>
    <definedName name="xRC08_04">#REF!</definedName>
    <definedName name="xRC08_05" localSheetId="34">#REF!</definedName>
    <definedName name="xRC08_05" localSheetId="49">#REF!</definedName>
    <definedName name="xRC08_05" localSheetId="51">#REF!</definedName>
    <definedName name="xRC08_05" localSheetId="10">#REF!</definedName>
    <definedName name="xRC08_05" localSheetId="9">#REF!</definedName>
    <definedName name="xRC08_05">#REF!</definedName>
    <definedName name="xRC08_06" localSheetId="34">#REF!</definedName>
    <definedName name="xRC08_06" localSheetId="49">#REF!</definedName>
    <definedName name="xRC08_06" localSheetId="51">#REF!</definedName>
    <definedName name="xRC08_06" localSheetId="10">#REF!</definedName>
    <definedName name="xRC08_06" localSheetId="9">#REF!</definedName>
    <definedName name="xRC08_06">#REF!</definedName>
    <definedName name="xRC08_07" localSheetId="34">#REF!</definedName>
    <definedName name="xRC08_07" localSheetId="49">#REF!</definedName>
    <definedName name="xRC08_07" localSheetId="51">#REF!</definedName>
    <definedName name="xRC08_07" localSheetId="10">#REF!</definedName>
    <definedName name="xRC08_07" localSheetId="9">#REF!</definedName>
    <definedName name="xRC08_07">#REF!</definedName>
    <definedName name="xRC08_08" localSheetId="34">#REF!</definedName>
    <definedName name="xRC08_08" localSheetId="49">#REF!</definedName>
    <definedName name="xRC08_08" localSheetId="51">#REF!</definedName>
    <definedName name="xRC08_08" localSheetId="10">#REF!</definedName>
    <definedName name="xRC08_08" localSheetId="9">#REF!</definedName>
    <definedName name="xRC08_08">#REF!</definedName>
    <definedName name="xRC08_09" localSheetId="34">#REF!</definedName>
    <definedName name="xRC08_09" localSheetId="49">#REF!</definedName>
    <definedName name="xRC08_09" localSheetId="51">#REF!</definedName>
    <definedName name="xRC08_09" localSheetId="10">#REF!</definedName>
    <definedName name="xRC08_09" localSheetId="9">#REF!</definedName>
    <definedName name="xRC08_09">#REF!</definedName>
    <definedName name="xRC08_10" localSheetId="34">#REF!</definedName>
    <definedName name="xRC08_10" localSheetId="49">#REF!</definedName>
    <definedName name="xRC08_10" localSheetId="51">#REF!</definedName>
    <definedName name="xRC08_10" localSheetId="10">#REF!</definedName>
    <definedName name="xRC08_10" localSheetId="9">#REF!</definedName>
    <definedName name="xRC08_10">#REF!</definedName>
    <definedName name="xRC08_11" localSheetId="34">#REF!</definedName>
    <definedName name="xRC08_11" localSheetId="49">#REF!</definedName>
    <definedName name="xRC08_11" localSheetId="51">#REF!</definedName>
    <definedName name="xRC08_11" localSheetId="10">#REF!</definedName>
    <definedName name="xRC08_11" localSheetId="9">#REF!</definedName>
    <definedName name="xRC08_11">#REF!</definedName>
    <definedName name="xRC08_12" localSheetId="34">#REF!</definedName>
    <definedName name="xRC08_12" localSheetId="49">#REF!</definedName>
    <definedName name="xRC08_12" localSheetId="51">#REF!</definedName>
    <definedName name="xRC08_12" localSheetId="10">#REF!</definedName>
    <definedName name="xRC08_12" localSheetId="9">#REF!</definedName>
    <definedName name="xRC08_12">#REF!</definedName>
    <definedName name="xRC08_13" localSheetId="34">#REF!</definedName>
    <definedName name="xRC08_13" localSheetId="49">#REF!</definedName>
    <definedName name="xRC08_13" localSheetId="51">#REF!</definedName>
    <definedName name="xRC08_13" localSheetId="10">#REF!</definedName>
    <definedName name="xRC08_13" localSheetId="9">#REF!</definedName>
    <definedName name="xRC08_13">#REF!</definedName>
    <definedName name="xRC08_14" localSheetId="34">#REF!</definedName>
    <definedName name="xRC08_14" localSheetId="49">#REF!</definedName>
    <definedName name="xRC08_14" localSheetId="51">#REF!</definedName>
    <definedName name="xRC08_14" localSheetId="10">#REF!</definedName>
    <definedName name="xRC08_14" localSheetId="9">#REF!</definedName>
    <definedName name="xRC08_14">#REF!</definedName>
    <definedName name="xRC08_15" localSheetId="34">#REF!</definedName>
    <definedName name="xRC08_15" localSheetId="49">#REF!</definedName>
    <definedName name="xRC08_15" localSheetId="51">#REF!</definedName>
    <definedName name="xRC08_15" localSheetId="10">#REF!</definedName>
    <definedName name="xRC08_15" localSheetId="9">#REF!</definedName>
    <definedName name="xRC08_15">#REF!</definedName>
    <definedName name="xRC08_16" localSheetId="34">#REF!</definedName>
    <definedName name="xRC08_16" localSheetId="49">#REF!</definedName>
    <definedName name="xRC08_16" localSheetId="51">#REF!</definedName>
    <definedName name="xRC08_16" localSheetId="10">#REF!</definedName>
    <definedName name="xRC08_16" localSheetId="9">#REF!</definedName>
    <definedName name="xRC08_16">#REF!</definedName>
    <definedName name="xRC08_17" localSheetId="34">#REF!</definedName>
    <definedName name="xRC08_17" localSheetId="49">#REF!</definedName>
    <definedName name="xRC08_17" localSheetId="51">#REF!</definedName>
    <definedName name="xRC08_17" localSheetId="10">#REF!</definedName>
    <definedName name="xRC08_17" localSheetId="9">#REF!</definedName>
    <definedName name="xRC08_17">#REF!</definedName>
    <definedName name="xRC08_18" localSheetId="34">#REF!</definedName>
    <definedName name="xRC08_18" localSheetId="49">#REF!</definedName>
    <definedName name="xRC08_18" localSheetId="51">#REF!</definedName>
    <definedName name="xRC08_18" localSheetId="10">#REF!</definedName>
    <definedName name="xRC08_18" localSheetId="9">#REF!</definedName>
    <definedName name="xRC08_18">#REF!</definedName>
    <definedName name="xRC08_19" localSheetId="34">#REF!</definedName>
    <definedName name="xRC08_19" localSheetId="49">#REF!</definedName>
    <definedName name="xRC08_19" localSheetId="51">#REF!</definedName>
    <definedName name="xRC08_19" localSheetId="10">#REF!</definedName>
    <definedName name="xRC08_19" localSheetId="9">#REF!</definedName>
    <definedName name="xRC08_19">#REF!</definedName>
    <definedName name="xRC08_20" localSheetId="34">#REF!</definedName>
    <definedName name="xRC08_20" localSheetId="49">#REF!</definedName>
    <definedName name="xRC08_20" localSheetId="51">#REF!</definedName>
    <definedName name="xRC08_20" localSheetId="10">#REF!</definedName>
    <definedName name="xRC08_20" localSheetId="9">#REF!</definedName>
    <definedName name="xRC08_20">#REF!</definedName>
    <definedName name="xRC08_21" localSheetId="34">#REF!</definedName>
    <definedName name="xRC08_21" localSheetId="49">#REF!</definedName>
    <definedName name="xRC08_21" localSheetId="51">#REF!</definedName>
    <definedName name="xRC08_21" localSheetId="10">#REF!</definedName>
    <definedName name="xRC08_21" localSheetId="9">#REF!</definedName>
    <definedName name="xRC08_21">#REF!</definedName>
    <definedName name="xRC08_22" localSheetId="34">#REF!</definedName>
    <definedName name="xRC08_22" localSheetId="49">#REF!</definedName>
    <definedName name="xRC08_22" localSheetId="51">#REF!</definedName>
    <definedName name="xRC08_22" localSheetId="10">#REF!</definedName>
    <definedName name="xRC08_22" localSheetId="9">#REF!</definedName>
    <definedName name="xRC08_22">#REF!</definedName>
    <definedName name="xRC08_23" localSheetId="34">#REF!</definedName>
    <definedName name="xRC08_23" localSheetId="49">#REF!</definedName>
    <definedName name="xRC08_23" localSheetId="51">#REF!</definedName>
    <definedName name="xRC08_23" localSheetId="10">#REF!</definedName>
    <definedName name="xRC08_23" localSheetId="9">#REF!</definedName>
    <definedName name="xRC08_23">#REF!</definedName>
    <definedName name="xRC08_24" localSheetId="34">#REF!</definedName>
    <definedName name="xRC08_24" localSheetId="49">#REF!</definedName>
    <definedName name="xRC08_24" localSheetId="51">#REF!</definedName>
    <definedName name="xRC08_24" localSheetId="10">#REF!</definedName>
    <definedName name="xRC08_24" localSheetId="9">#REF!</definedName>
    <definedName name="xRC08_24">#REF!</definedName>
    <definedName name="xRC08_25" localSheetId="34">#REF!</definedName>
    <definedName name="xRC08_25" localSheetId="49">#REF!</definedName>
    <definedName name="xRC08_25" localSheetId="51">#REF!</definedName>
    <definedName name="xRC08_25" localSheetId="10">#REF!</definedName>
    <definedName name="xRC08_25" localSheetId="9">#REF!</definedName>
    <definedName name="xRC08_25">#REF!</definedName>
    <definedName name="xRC08_26" localSheetId="34">#REF!</definedName>
    <definedName name="xRC08_26" localSheetId="49">#REF!</definedName>
    <definedName name="xRC08_26" localSheetId="51">#REF!</definedName>
    <definedName name="xRC08_26" localSheetId="10">#REF!</definedName>
    <definedName name="xRC08_26" localSheetId="9">#REF!</definedName>
    <definedName name="xRC08_26">#REF!</definedName>
    <definedName name="xRC08_27" localSheetId="34">#REF!</definedName>
    <definedName name="xRC08_27" localSheetId="49">#REF!</definedName>
    <definedName name="xRC08_27" localSheetId="51">#REF!</definedName>
    <definedName name="xRC08_27" localSheetId="10">#REF!</definedName>
    <definedName name="xRC08_27" localSheetId="9">#REF!</definedName>
    <definedName name="xRC08_27">#REF!</definedName>
    <definedName name="xRC08_28" localSheetId="34">#REF!</definedName>
    <definedName name="xRC08_28" localSheetId="49">#REF!</definedName>
    <definedName name="xRC08_28" localSheetId="51">#REF!</definedName>
    <definedName name="xRC08_28" localSheetId="10">#REF!</definedName>
    <definedName name="xRC08_28" localSheetId="9">#REF!</definedName>
    <definedName name="xRC08_28">#REF!</definedName>
    <definedName name="xRC08_29" localSheetId="34">#REF!</definedName>
    <definedName name="xRC08_29" localSheetId="49">#REF!</definedName>
    <definedName name="xRC08_29" localSheetId="51">#REF!</definedName>
    <definedName name="xRC08_29" localSheetId="10">#REF!</definedName>
    <definedName name="xRC08_29" localSheetId="9">#REF!</definedName>
    <definedName name="xRC08_29">#REF!</definedName>
    <definedName name="xRC08_30" localSheetId="34">#REF!</definedName>
    <definedName name="xRC08_30" localSheetId="49">#REF!</definedName>
    <definedName name="xRC08_30" localSheetId="51">#REF!</definedName>
    <definedName name="xRC08_30" localSheetId="10">#REF!</definedName>
    <definedName name="xRC08_30" localSheetId="9">#REF!</definedName>
    <definedName name="xRC08_30">#REF!</definedName>
    <definedName name="xRC08_31" localSheetId="34">#REF!</definedName>
    <definedName name="xRC08_31" localSheetId="49">#REF!</definedName>
    <definedName name="xRC08_31" localSheetId="51">#REF!</definedName>
    <definedName name="xRC08_31" localSheetId="10">#REF!</definedName>
    <definedName name="xRC08_31" localSheetId="9">#REF!</definedName>
    <definedName name="xRC08_31">#REF!</definedName>
    <definedName name="xRC08_32" localSheetId="34">#REF!</definedName>
    <definedName name="xRC08_32" localSheetId="49">#REF!</definedName>
    <definedName name="xRC08_32" localSheetId="51">#REF!</definedName>
    <definedName name="xRC08_32" localSheetId="10">#REF!</definedName>
    <definedName name="xRC08_32" localSheetId="9">#REF!</definedName>
    <definedName name="xRC08_32">#REF!</definedName>
    <definedName name="xRC08_33" localSheetId="34">#REF!</definedName>
    <definedName name="xRC08_33" localSheetId="49">#REF!</definedName>
    <definedName name="xRC08_33" localSheetId="51">#REF!</definedName>
    <definedName name="xRC08_33" localSheetId="10">#REF!</definedName>
    <definedName name="xRC08_33" localSheetId="9">#REF!</definedName>
    <definedName name="xRC08_33">#REF!</definedName>
    <definedName name="xRC08_34" localSheetId="34">#REF!</definedName>
    <definedName name="xRC08_34" localSheetId="49">#REF!</definedName>
    <definedName name="xRC08_34" localSheetId="51">#REF!</definedName>
    <definedName name="xRC08_34" localSheetId="10">#REF!</definedName>
    <definedName name="xRC08_34" localSheetId="9">#REF!</definedName>
    <definedName name="xRC08_34">#REF!</definedName>
    <definedName name="xRC08_35" localSheetId="34">#REF!</definedName>
    <definedName name="xRC08_35" localSheetId="49">#REF!</definedName>
    <definedName name="xRC08_35" localSheetId="51">#REF!</definedName>
    <definedName name="xRC08_35" localSheetId="10">#REF!</definedName>
    <definedName name="xRC08_35" localSheetId="9">#REF!</definedName>
    <definedName name="xRC08_35">#REF!</definedName>
    <definedName name="xRC08_36" localSheetId="34">#REF!</definedName>
    <definedName name="xRC08_36" localSheetId="49">#REF!</definedName>
    <definedName name="xRC08_36" localSheetId="51">#REF!</definedName>
    <definedName name="xRC08_36" localSheetId="10">#REF!</definedName>
    <definedName name="xRC08_36" localSheetId="9">#REF!</definedName>
    <definedName name="xRC08_36">#REF!</definedName>
    <definedName name="xRC08_37" localSheetId="34">#REF!</definedName>
    <definedName name="xRC08_37" localSheetId="49">#REF!</definedName>
    <definedName name="xRC08_37" localSheetId="51">#REF!</definedName>
    <definedName name="xRC08_37" localSheetId="10">#REF!</definedName>
    <definedName name="xRC08_37" localSheetId="9">#REF!</definedName>
    <definedName name="xRC08_37">#REF!</definedName>
    <definedName name="xRC08_38" localSheetId="34">#REF!</definedName>
    <definedName name="xRC08_38" localSheetId="49">#REF!</definedName>
    <definedName name="xRC08_38" localSheetId="51">#REF!</definedName>
    <definedName name="xRC08_38" localSheetId="10">#REF!</definedName>
    <definedName name="xRC08_38" localSheetId="9">#REF!</definedName>
    <definedName name="xRC08_38">#REF!</definedName>
    <definedName name="xRC08_39" localSheetId="34">#REF!</definedName>
    <definedName name="xRC08_39" localSheetId="49">#REF!</definedName>
    <definedName name="xRC08_39" localSheetId="51">#REF!</definedName>
    <definedName name="xRC08_39" localSheetId="10">#REF!</definedName>
    <definedName name="xRC08_39" localSheetId="9">#REF!</definedName>
    <definedName name="xRC08_39">#REF!</definedName>
    <definedName name="xRC08_40" localSheetId="34">#REF!</definedName>
    <definedName name="xRC08_40" localSheetId="49">#REF!</definedName>
    <definedName name="xRC08_40" localSheetId="51">#REF!</definedName>
    <definedName name="xRC08_40" localSheetId="10">#REF!</definedName>
    <definedName name="xRC08_40" localSheetId="9">#REF!</definedName>
    <definedName name="xRC08_40">#REF!</definedName>
    <definedName name="xRC08_41" localSheetId="34">#REF!</definedName>
    <definedName name="xRC08_41" localSheetId="49">#REF!</definedName>
    <definedName name="xRC08_41" localSheetId="51">#REF!</definedName>
    <definedName name="xRC08_41" localSheetId="10">#REF!</definedName>
    <definedName name="xRC08_41" localSheetId="9">#REF!</definedName>
    <definedName name="xRC08_41">#REF!</definedName>
    <definedName name="xRC08_42" localSheetId="34">#REF!</definedName>
    <definedName name="xRC08_42" localSheetId="49">#REF!</definedName>
    <definedName name="xRC08_42" localSheetId="51">#REF!</definedName>
    <definedName name="xRC08_42" localSheetId="10">#REF!</definedName>
    <definedName name="xRC08_42" localSheetId="9">#REF!</definedName>
    <definedName name="xRC08_42">#REF!</definedName>
    <definedName name="xRC08_43" localSheetId="34">#REF!</definedName>
    <definedName name="xRC08_43" localSheetId="49">#REF!</definedName>
    <definedName name="xRC08_43" localSheetId="51">#REF!</definedName>
    <definedName name="xRC08_43" localSheetId="10">#REF!</definedName>
    <definedName name="xRC08_43" localSheetId="9">#REF!</definedName>
    <definedName name="xRC08_43">#REF!</definedName>
    <definedName name="xRC08_44" localSheetId="34">#REF!</definedName>
    <definedName name="xRC08_44" localSheetId="49">#REF!</definedName>
    <definedName name="xRC08_44" localSheetId="51">#REF!</definedName>
    <definedName name="xRC08_44" localSheetId="10">#REF!</definedName>
    <definedName name="xRC08_44" localSheetId="9">#REF!</definedName>
    <definedName name="xRC08_44">#REF!</definedName>
    <definedName name="xRC08_45" localSheetId="34">#REF!</definedName>
    <definedName name="xRC08_45" localSheetId="49">#REF!</definedName>
    <definedName name="xRC08_45" localSheetId="51">#REF!</definedName>
    <definedName name="xRC08_45" localSheetId="10">#REF!</definedName>
    <definedName name="xRC08_45" localSheetId="9">#REF!</definedName>
    <definedName name="xRC08_45">#REF!</definedName>
    <definedName name="xRC08_46" localSheetId="34">#REF!</definedName>
    <definedName name="xRC08_46" localSheetId="49">#REF!</definedName>
    <definedName name="xRC08_46" localSheetId="51">#REF!</definedName>
    <definedName name="xRC08_46" localSheetId="10">#REF!</definedName>
    <definedName name="xRC08_46" localSheetId="9">#REF!</definedName>
    <definedName name="xRC08_46">#REF!</definedName>
    <definedName name="xRC08_47" localSheetId="34">#REF!</definedName>
    <definedName name="xRC08_47" localSheetId="49">#REF!</definedName>
    <definedName name="xRC08_47" localSheetId="51">#REF!</definedName>
    <definedName name="xRC08_47" localSheetId="10">#REF!</definedName>
    <definedName name="xRC08_47" localSheetId="9">#REF!</definedName>
    <definedName name="xRC08_47">#REF!</definedName>
    <definedName name="xRC08_48" localSheetId="34">#REF!</definedName>
    <definedName name="xRC08_48" localSheetId="49">#REF!</definedName>
    <definedName name="xRC08_48" localSheetId="51">#REF!</definedName>
    <definedName name="xRC08_48" localSheetId="10">#REF!</definedName>
    <definedName name="xRC08_48" localSheetId="9">#REF!</definedName>
    <definedName name="xRC08_48">#REF!</definedName>
    <definedName name="xRC08_49" localSheetId="34">#REF!</definedName>
    <definedName name="xRC08_49" localSheetId="49">#REF!</definedName>
    <definedName name="xRC08_49" localSheetId="51">#REF!</definedName>
    <definedName name="xRC08_49" localSheetId="10">#REF!</definedName>
    <definedName name="xRC08_49" localSheetId="9">#REF!</definedName>
    <definedName name="xRC08_49">#REF!</definedName>
    <definedName name="xRC08_50" localSheetId="34">#REF!</definedName>
    <definedName name="xRC08_50" localSheetId="49">#REF!</definedName>
    <definedName name="xRC08_50" localSheetId="51">#REF!</definedName>
    <definedName name="xRC08_50" localSheetId="10">#REF!</definedName>
    <definedName name="xRC08_50" localSheetId="9">#REF!</definedName>
    <definedName name="xRC08_50">#REF!</definedName>
    <definedName name="xRC08_51" localSheetId="34">#REF!</definedName>
    <definedName name="xRC08_51" localSheetId="49">#REF!</definedName>
    <definedName name="xRC08_51" localSheetId="51">#REF!</definedName>
    <definedName name="xRC08_51" localSheetId="10">#REF!</definedName>
    <definedName name="xRC08_51" localSheetId="9">#REF!</definedName>
    <definedName name="xRC08_51">#REF!</definedName>
    <definedName name="xRC08_52" localSheetId="34">#REF!</definedName>
    <definedName name="xRC08_52" localSheetId="49">#REF!</definedName>
    <definedName name="xRC08_52" localSheetId="51">#REF!</definedName>
    <definedName name="xRC08_52" localSheetId="10">#REF!</definedName>
    <definedName name="xRC08_52" localSheetId="9">#REF!</definedName>
    <definedName name="xRC08_52">#REF!</definedName>
    <definedName name="xRC08_53" localSheetId="34">#REF!</definedName>
    <definedName name="xRC08_53" localSheetId="49">#REF!</definedName>
    <definedName name="xRC08_53" localSheetId="51">#REF!</definedName>
    <definedName name="xRC08_53" localSheetId="10">#REF!</definedName>
    <definedName name="xRC08_53" localSheetId="9">#REF!</definedName>
    <definedName name="xRC08_53">#REF!</definedName>
    <definedName name="xRC08_54" localSheetId="34">#REF!</definedName>
    <definedName name="xRC08_54" localSheetId="49">#REF!</definedName>
    <definedName name="xRC08_54" localSheetId="51">#REF!</definedName>
    <definedName name="xRC08_54" localSheetId="10">#REF!</definedName>
    <definedName name="xRC08_54" localSheetId="9">#REF!</definedName>
    <definedName name="xRC08_54">#REF!</definedName>
    <definedName name="xRC08_55" localSheetId="34">#REF!</definedName>
    <definedName name="xRC08_55" localSheetId="49">#REF!</definedName>
    <definedName name="xRC08_55" localSheetId="51">#REF!</definedName>
    <definedName name="xRC08_55" localSheetId="10">#REF!</definedName>
    <definedName name="xRC08_55" localSheetId="9">#REF!</definedName>
    <definedName name="xRC08_55">#REF!</definedName>
    <definedName name="xRC08_56" localSheetId="34">#REF!</definedName>
    <definedName name="xRC08_56" localSheetId="49">#REF!</definedName>
    <definedName name="xRC08_56" localSheetId="51">#REF!</definedName>
    <definedName name="xRC08_56" localSheetId="10">#REF!</definedName>
    <definedName name="xRC08_56" localSheetId="9">#REF!</definedName>
    <definedName name="xRC08_56">#REF!</definedName>
    <definedName name="xRC08_57" localSheetId="34">#REF!</definedName>
    <definedName name="xRC08_57" localSheetId="49">#REF!</definedName>
    <definedName name="xRC08_57" localSheetId="51">#REF!</definedName>
    <definedName name="xRC08_57" localSheetId="10">#REF!</definedName>
    <definedName name="xRC08_57" localSheetId="9">#REF!</definedName>
    <definedName name="xRC08_57">#REF!</definedName>
    <definedName name="xRC08_58" localSheetId="34">#REF!</definedName>
    <definedName name="xRC08_58" localSheetId="49">#REF!</definedName>
    <definedName name="xRC08_58" localSheetId="51">#REF!</definedName>
    <definedName name="xRC08_58" localSheetId="10">#REF!</definedName>
    <definedName name="xRC08_58" localSheetId="9">#REF!</definedName>
    <definedName name="xRC08_58">#REF!</definedName>
    <definedName name="xRC08_59" localSheetId="34">#REF!</definedName>
    <definedName name="xRC08_59" localSheetId="49">#REF!</definedName>
    <definedName name="xRC08_59" localSheetId="51">#REF!</definedName>
    <definedName name="xRC08_59" localSheetId="10">#REF!</definedName>
    <definedName name="xRC08_59" localSheetId="9">#REF!</definedName>
    <definedName name="xRC08_59">#REF!</definedName>
    <definedName name="xRC08_60" localSheetId="34">#REF!</definedName>
    <definedName name="xRC08_60" localSheetId="49">#REF!</definedName>
    <definedName name="xRC08_60" localSheetId="51">#REF!</definedName>
    <definedName name="xRC08_60" localSheetId="10">#REF!</definedName>
    <definedName name="xRC08_60" localSheetId="9">#REF!</definedName>
    <definedName name="xRC08_60">#REF!</definedName>
    <definedName name="xRC08_61" localSheetId="34">#REF!</definedName>
    <definedName name="xRC08_61" localSheetId="49">#REF!</definedName>
    <definedName name="xRC08_61" localSheetId="51">#REF!</definedName>
    <definedName name="xRC08_61" localSheetId="10">#REF!</definedName>
    <definedName name="xRC08_61" localSheetId="9">#REF!</definedName>
    <definedName name="xRC08_61">#REF!</definedName>
    <definedName name="xRC08_62" localSheetId="34">#REF!</definedName>
    <definedName name="xRC08_62" localSheetId="49">#REF!</definedName>
    <definedName name="xRC08_62" localSheetId="51">#REF!</definedName>
    <definedName name="xRC08_62" localSheetId="10">#REF!</definedName>
    <definedName name="xRC08_62" localSheetId="9">#REF!</definedName>
    <definedName name="xRC08_62">#REF!</definedName>
    <definedName name="xRC08_63" localSheetId="34">#REF!</definedName>
    <definedName name="xRC08_63" localSheetId="49">#REF!</definedName>
    <definedName name="xRC08_63" localSheetId="51">#REF!</definedName>
    <definedName name="xRC08_63" localSheetId="10">#REF!</definedName>
    <definedName name="xRC08_63" localSheetId="9">#REF!</definedName>
    <definedName name="xRC08_63">#REF!</definedName>
    <definedName name="xRC08_64" localSheetId="34">#REF!</definedName>
    <definedName name="xRC08_64" localSheetId="49">#REF!</definedName>
    <definedName name="xRC08_64" localSheetId="51">#REF!</definedName>
    <definedName name="xRC08_64" localSheetId="10">#REF!</definedName>
    <definedName name="xRC08_64" localSheetId="9">#REF!</definedName>
    <definedName name="xRC08_64">#REF!</definedName>
    <definedName name="xRC08_65" localSheetId="34">#REF!</definedName>
    <definedName name="xRC08_65" localSheetId="49">#REF!</definedName>
    <definedName name="xRC08_65" localSheetId="51">#REF!</definedName>
    <definedName name="xRC08_65" localSheetId="10">#REF!</definedName>
    <definedName name="xRC08_65" localSheetId="9">#REF!</definedName>
    <definedName name="xRC08_65">#REF!</definedName>
    <definedName name="xRC08_66" localSheetId="34">#REF!</definedName>
    <definedName name="xRC08_66" localSheetId="49">#REF!</definedName>
    <definedName name="xRC08_66" localSheetId="51">#REF!</definedName>
    <definedName name="xRC08_66" localSheetId="10">#REF!</definedName>
    <definedName name="xRC08_66" localSheetId="9">#REF!</definedName>
    <definedName name="xRC08_66">#REF!</definedName>
    <definedName name="xRC08_67" localSheetId="34">#REF!</definedName>
    <definedName name="xRC08_67" localSheetId="49">#REF!</definedName>
    <definedName name="xRC08_67" localSheetId="51">#REF!</definedName>
    <definedName name="xRC08_67" localSheetId="10">#REF!</definedName>
    <definedName name="xRC08_67" localSheetId="9">#REF!</definedName>
    <definedName name="xRC08_67">#REF!</definedName>
    <definedName name="xRC08_68" localSheetId="34">#REF!</definedName>
    <definedName name="xRC08_68" localSheetId="49">#REF!</definedName>
    <definedName name="xRC08_68" localSheetId="51">#REF!</definedName>
    <definedName name="xRC08_68" localSheetId="10">#REF!</definedName>
    <definedName name="xRC08_68" localSheetId="9">#REF!</definedName>
    <definedName name="xRC08_68">#REF!</definedName>
    <definedName name="xRC08_69" localSheetId="34">#REF!</definedName>
    <definedName name="xRC08_69" localSheetId="49">#REF!</definedName>
    <definedName name="xRC08_69" localSheetId="51">#REF!</definedName>
    <definedName name="xRC08_69" localSheetId="10">#REF!</definedName>
    <definedName name="xRC08_69" localSheetId="9">#REF!</definedName>
    <definedName name="xRC08_69">#REF!</definedName>
    <definedName name="xRC08_70" localSheetId="34">#REF!</definedName>
    <definedName name="xRC08_70" localSheetId="49">#REF!</definedName>
    <definedName name="xRC08_70" localSheetId="51">#REF!</definedName>
    <definedName name="xRC08_70" localSheetId="10">#REF!</definedName>
    <definedName name="xRC08_70" localSheetId="9">#REF!</definedName>
    <definedName name="xRC08_70">#REF!</definedName>
    <definedName name="xRC08_71" localSheetId="34">#REF!</definedName>
    <definedName name="xRC08_71" localSheetId="49">#REF!</definedName>
    <definedName name="xRC08_71" localSheetId="51">#REF!</definedName>
    <definedName name="xRC08_71" localSheetId="10">#REF!</definedName>
    <definedName name="xRC08_71" localSheetId="9">#REF!</definedName>
    <definedName name="xRC08_71">#REF!</definedName>
    <definedName name="xRC08_72" localSheetId="34">#REF!</definedName>
    <definedName name="xRC08_72" localSheetId="49">#REF!</definedName>
    <definedName name="xRC08_72" localSheetId="51">#REF!</definedName>
    <definedName name="xRC08_72" localSheetId="10">#REF!</definedName>
    <definedName name="xRC08_72" localSheetId="9">#REF!</definedName>
    <definedName name="xRC08_72">#REF!</definedName>
    <definedName name="xRC08_73" localSheetId="34">#REF!</definedName>
    <definedName name="xRC08_73" localSheetId="49">#REF!</definedName>
    <definedName name="xRC08_73" localSheetId="51">#REF!</definedName>
    <definedName name="xRC08_73" localSheetId="10">#REF!</definedName>
    <definedName name="xRC08_73" localSheetId="9">#REF!</definedName>
    <definedName name="xRC08_73">#REF!</definedName>
    <definedName name="xRC08_74" localSheetId="34">#REF!</definedName>
    <definedName name="xRC08_74" localSheetId="49">#REF!</definedName>
    <definedName name="xRC08_74" localSheetId="51">#REF!</definedName>
    <definedName name="xRC08_74" localSheetId="10">#REF!</definedName>
    <definedName name="xRC08_74" localSheetId="9">#REF!</definedName>
    <definedName name="xRC08_74">#REF!</definedName>
    <definedName name="xRC08_75" localSheetId="34">#REF!</definedName>
    <definedName name="xRC08_75" localSheetId="49">#REF!</definedName>
    <definedName name="xRC08_75" localSheetId="51">#REF!</definedName>
    <definedName name="xRC08_75" localSheetId="10">#REF!</definedName>
    <definedName name="xRC08_75" localSheetId="9">#REF!</definedName>
    <definedName name="xRC08_75">#REF!</definedName>
    <definedName name="xRC08_76" localSheetId="34">#REF!</definedName>
    <definedName name="xRC08_76" localSheetId="49">#REF!</definedName>
    <definedName name="xRC08_76" localSheetId="51">#REF!</definedName>
    <definedName name="xRC08_76" localSheetId="10">#REF!</definedName>
    <definedName name="xRC08_76" localSheetId="9">#REF!</definedName>
    <definedName name="xRC08_76">#REF!</definedName>
    <definedName name="xRC08_77" localSheetId="34">#REF!</definedName>
    <definedName name="xRC08_77" localSheetId="49">#REF!</definedName>
    <definedName name="xRC08_77" localSheetId="51">#REF!</definedName>
    <definedName name="xRC08_77" localSheetId="10">#REF!</definedName>
    <definedName name="xRC08_77" localSheetId="9">#REF!</definedName>
    <definedName name="xRC08_77">#REF!</definedName>
    <definedName name="xRC08_78" localSheetId="34">#REF!</definedName>
    <definedName name="xRC08_78" localSheetId="49">#REF!</definedName>
    <definedName name="xRC08_78" localSheetId="51">#REF!</definedName>
    <definedName name="xRC08_78" localSheetId="10">#REF!</definedName>
    <definedName name="xRC08_78" localSheetId="9">#REF!</definedName>
    <definedName name="xRC08_78">#REF!</definedName>
    <definedName name="xRC08_79" localSheetId="34">#REF!</definedName>
    <definedName name="xRC08_79" localSheetId="49">#REF!</definedName>
    <definedName name="xRC08_79" localSheetId="51">#REF!</definedName>
    <definedName name="xRC08_79" localSheetId="10">#REF!</definedName>
    <definedName name="xRC08_79" localSheetId="9">#REF!</definedName>
    <definedName name="xRC08_79">#REF!</definedName>
    <definedName name="xRC08_80" localSheetId="34">#REF!</definedName>
    <definedName name="xRC08_80" localSheetId="49">#REF!</definedName>
    <definedName name="xRC08_80" localSheetId="51">#REF!</definedName>
    <definedName name="xRC08_80" localSheetId="10">#REF!</definedName>
    <definedName name="xRC08_80" localSheetId="9">#REF!</definedName>
    <definedName name="xRC08_80">#REF!</definedName>
    <definedName name="xRC08_81" localSheetId="34">#REF!</definedName>
    <definedName name="xRC08_81" localSheetId="49">#REF!</definedName>
    <definedName name="xRC08_81" localSheetId="51">#REF!</definedName>
    <definedName name="xRC08_81" localSheetId="10">#REF!</definedName>
    <definedName name="xRC08_81" localSheetId="9">#REF!</definedName>
    <definedName name="xRC08_81">#REF!</definedName>
    <definedName name="xRC08_82" localSheetId="34">#REF!</definedName>
    <definedName name="xRC08_82" localSheetId="49">#REF!</definedName>
    <definedName name="xRC08_82" localSheetId="51">#REF!</definedName>
    <definedName name="xRC08_82" localSheetId="10">#REF!</definedName>
    <definedName name="xRC08_82" localSheetId="9">#REF!</definedName>
    <definedName name="xRC08_82">#REF!</definedName>
    <definedName name="xRC08_83" localSheetId="34">#REF!</definedName>
    <definedName name="xRC08_83" localSheetId="49">#REF!</definedName>
    <definedName name="xRC08_83" localSheetId="51">#REF!</definedName>
    <definedName name="xRC08_83" localSheetId="10">#REF!</definedName>
    <definedName name="xRC08_83" localSheetId="9">#REF!</definedName>
    <definedName name="xRC08_83">#REF!</definedName>
    <definedName name="xRC08_84" localSheetId="34">#REF!</definedName>
    <definedName name="xRC08_84" localSheetId="49">#REF!</definedName>
    <definedName name="xRC08_84" localSheetId="51">#REF!</definedName>
    <definedName name="xRC08_84" localSheetId="10">#REF!</definedName>
    <definedName name="xRC08_84" localSheetId="9">#REF!</definedName>
    <definedName name="xRC08_84">#REF!</definedName>
    <definedName name="xRC08_85" localSheetId="34">#REF!</definedName>
    <definedName name="xRC08_85" localSheetId="49">#REF!</definedName>
    <definedName name="xRC08_85" localSheetId="51">#REF!</definedName>
    <definedName name="xRC08_85" localSheetId="10">#REF!</definedName>
    <definedName name="xRC08_85" localSheetId="9">#REF!</definedName>
    <definedName name="xRC08_85">#REF!</definedName>
    <definedName name="xRC08_86" localSheetId="34">#REF!</definedName>
    <definedName name="xRC08_86" localSheetId="49">#REF!</definedName>
    <definedName name="xRC08_86" localSheetId="51">#REF!</definedName>
    <definedName name="xRC08_86" localSheetId="10">#REF!</definedName>
    <definedName name="xRC08_86" localSheetId="9">#REF!</definedName>
    <definedName name="xRC08_86">#REF!</definedName>
    <definedName name="xRC08_87" localSheetId="34">#REF!</definedName>
    <definedName name="xRC08_87" localSheetId="49">#REF!</definedName>
    <definedName name="xRC08_87" localSheetId="51">#REF!</definedName>
    <definedName name="xRC08_87" localSheetId="10">#REF!</definedName>
    <definedName name="xRC08_87" localSheetId="9">#REF!</definedName>
    <definedName name="xRC08_87">#REF!</definedName>
    <definedName name="xRC08_88" localSheetId="34">#REF!</definedName>
    <definedName name="xRC08_88" localSheetId="49">#REF!</definedName>
    <definedName name="xRC08_88" localSheetId="51">#REF!</definedName>
    <definedName name="xRC08_88" localSheetId="10">#REF!</definedName>
    <definedName name="xRC08_88" localSheetId="9">#REF!</definedName>
    <definedName name="xRC08_88">#REF!</definedName>
    <definedName name="xRC08_89" localSheetId="34">#REF!</definedName>
    <definedName name="xRC08_89" localSheetId="49">#REF!</definedName>
    <definedName name="xRC08_89" localSheetId="51">#REF!</definedName>
    <definedName name="xRC08_89" localSheetId="10">#REF!</definedName>
    <definedName name="xRC08_89" localSheetId="9">#REF!</definedName>
    <definedName name="xRC08_89">#REF!</definedName>
    <definedName name="xRC08_90" localSheetId="34">#REF!</definedName>
    <definedName name="xRC08_90" localSheetId="49">#REF!</definedName>
    <definedName name="xRC08_90" localSheetId="51">#REF!</definedName>
    <definedName name="xRC08_90" localSheetId="10">#REF!</definedName>
    <definedName name="xRC08_90" localSheetId="9">#REF!</definedName>
    <definedName name="xRC08_90">#REF!</definedName>
    <definedName name="xRC08_91" localSheetId="34">#REF!</definedName>
    <definedName name="xRC08_91" localSheetId="49">#REF!</definedName>
    <definedName name="xRC08_91" localSheetId="51">#REF!</definedName>
    <definedName name="xRC08_91" localSheetId="10">#REF!</definedName>
    <definedName name="xRC08_91" localSheetId="9">#REF!</definedName>
    <definedName name="xRC08_91">#REF!</definedName>
    <definedName name="xRC08_92" localSheetId="34">#REF!</definedName>
    <definedName name="xRC08_92" localSheetId="49">#REF!</definedName>
    <definedName name="xRC08_92" localSheetId="51">#REF!</definedName>
    <definedName name="xRC08_92" localSheetId="10">#REF!</definedName>
    <definedName name="xRC08_92" localSheetId="9">#REF!</definedName>
    <definedName name="xRC08_92">#REF!</definedName>
    <definedName name="xRC08_93" localSheetId="34">#REF!</definedName>
    <definedName name="xRC08_93" localSheetId="49">#REF!</definedName>
    <definedName name="xRC08_93" localSheetId="51">#REF!</definedName>
    <definedName name="xRC08_93" localSheetId="10">#REF!</definedName>
    <definedName name="xRC08_93" localSheetId="9">#REF!</definedName>
    <definedName name="xRC08_93">#REF!</definedName>
    <definedName name="xRC08_94" localSheetId="34">#REF!</definedName>
    <definedName name="xRC08_94" localSheetId="49">#REF!</definedName>
    <definedName name="xRC08_94" localSheetId="51">#REF!</definedName>
    <definedName name="xRC08_94" localSheetId="10">#REF!</definedName>
    <definedName name="xRC08_94" localSheetId="9">#REF!</definedName>
    <definedName name="xRC08_94">#REF!</definedName>
    <definedName name="xRC08_95" localSheetId="34">#REF!</definedName>
    <definedName name="xRC08_95" localSheetId="49">#REF!</definedName>
    <definedName name="xRC08_95" localSheetId="51">#REF!</definedName>
    <definedName name="xRC08_95" localSheetId="10">#REF!</definedName>
    <definedName name="xRC08_95" localSheetId="9">#REF!</definedName>
    <definedName name="xRC08_95">#REF!</definedName>
    <definedName name="xRC08_96" localSheetId="34">#REF!</definedName>
    <definedName name="xRC08_96" localSheetId="49">#REF!</definedName>
    <definedName name="xRC08_96" localSheetId="51">#REF!</definedName>
    <definedName name="xRC08_96" localSheetId="10">#REF!</definedName>
    <definedName name="xRC08_96" localSheetId="9">#REF!</definedName>
    <definedName name="xRC08_96">#REF!</definedName>
    <definedName name="xRC08_97" localSheetId="34">#REF!</definedName>
    <definedName name="xRC08_97" localSheetId="49">#REF!</definedName>
    <definedName name="xRC08_97" localSheetId="51">#REF!</definedName>
    <definedName name="xRC08_97" localSheetId="10">#REF!</definedName>
    <definedName name="xRC08_97" localSheetId="9">#REF!</definedName>
    <definedName name="xRC08_97">#REF!</definedName>
    <definedName name="xRC08_98" localSheetId="34">#REF!</definedName>
    <definedName name="xRC08_98" localSheetId="49">#REF!</definedName>
    <definedName name="xRC08_98" localSheetId="51">#REF!</definedName>
    <definedName name="xRC08_98" localSheetId="10">#REF!</definedName>
    <definedName name="xRC08_98" localSheetId="9">#REF!</definedName>
    <definedName name="xRC08_98">#REF!</definedName>
    <definedName name="xRC08_A49" localSheetId="31">'[17]RC08-Adjustment'!#REF!</definedName>
    <definedName name="xRC08_A49" localSheetId="33">'[17]RC08-Adjustment'!#REF!</definedName>
    <definedName name="xRC08_A49" localSheetId="34">'[17]RC08-Adjustment'!#REF!</definedName>
    <definedName name="xRC08_A49" localSheetId="40">'[17]RC08-Adjustment'!#REF!</definedName>
    <definedName name="xRC08_A49" localSheetId="41">'[17]RC08-Adjustment'!#REF!</definedName>
    <definedName name="xRC08_A49" localSheetId="42">'[17]RC08-Adjustment'!#REF!</definedName>
    <definedName name="xRC08_A49" localSheetId="43">'[17]RC08-Adjustment'!#REF!</definedName>
    <definedName name="xRC08_A49" localSheetId="46">'[17]RC08-Adjustment'!#REF!</definedName>
    <definedName name="xRC08_A49" localSheetId="49">'[17]RC08-Adjustment'!#REF!</definedName>
    <definedName name="xRC08_A49" localSheetId="50">'[17]RC08-Adjustment'!#REF!</definedName>
    <definedName name="xRC08_A49" localSheetId="51">'[17]RC08-Adjustment'!#REF!</definedName>
    <definedName name="xRC08_A49" localSheetId="54">'[17]RC08-Adjustment'!#REF!</definedName>
    <definedName name="xRC08_A49" localSheetId="10">'[17]RC08-Adjustment'!#REF!</definedName>
    <definedName name="xRC08_A49" localSheetId="9">'[17]RC08-Adjustment'!#REF!</definedName>
    <definedName name="xRC08_A49">'[17]RC08-Adjustment'!#REF!</definedName>
    <definedName name="xRC08_A50" localSheetId="31">'[17]RC08-Adjustment'!#REF!</definedName>
    <definedName name="xRC08_A50" localSheetId="33">'[17]RC08-Adjustment'!#REF!</definedName>
    <definedName name="xRC08_A50" localSheetId="34">'[17]RC08-Adjustment'!#REF!</definedName>
    <definedName name="xRC08_A50" localSheetId="40">'[17]RC08-Adjustment'!#REF!</definedName>
    <definedName name="xRC08_A50" localSheetId="41">'[17]RC08-Adjustment'!#REF!</definedName>
    <definedName name="xRC08_A50" localSheetId="42">'[17]RC08-Adjustment'!#REF!</definedName>
    <definedName name="xRC08_A50" localSheetId="43">'[17]RC08-Adjustment'!#REF!</definedName>
    <definedName name="xRC08_A50" localSheetId="46">'[17]RC08-Adjustment'!#REF!</definedName>
    <definedName name="xRC08_A50" localSheetId="49">'[17]RC08-Adjustment'!#REF!</definedName>
    <definedName name="xRC08_A50" localSheetId="50">'[17]RC08-Adjustment'!#REF!</definedName>
    <definedName name="xRC08_A50" localSheetId="51">'[17]RC08-Adjustment'!#REF!</definedName>
    <definedName name="xRC08_A50" localSheetId="54">'[17]RC08-Adjustment'!#REF!</definedName>
    <definedName name="xRC08_A50" localSheetId="10">'[17]RC08-Adjustment'!#REF!</definedName>
    <definedName name="xRC08_A50" localSheetId="9">'[17]RC08-Adjustment'!#REF!</definedName>
    <definedName name="xRC08_A50">'[17]RC08-Adjustment'!#REF!</definedName>
    <definedName name="xRC08_A51" localSheetId="31">'[17]RC08-Adjustment'!#REF!</definedName>
    <definedName name="xRC08_A51" localSheetId="33">'[17]RC08-Adjustment'!#REF!</definedName>
    <definedName name="xRC08_A51" localSheetId="34">'[17]RC08-Adjustment'!#REF!</definedName>
    <definedName name="xRC08_A51" localSheetId="40">'[17]RC08-Adjustment'!#REF!</definedName>
    <definedName name="xRC08_A51" localSheetId="41">'[17]RC08-Adjustment'!#REF!</definedName>
    <definedName name="xRC08_A51" localSheetId="42">'[17]RC08-Adjustment'!#REF!</definedName>
    <definedName name="xRC08_A51" localSheetId="43">'[17]RC08-Adjustment'!#REF!</definedName>
    <definedName name="xRC08_A51" localSheetId="46">'[17]RC08-Adjustment'!#REF!</definedName>
    <definedName name="xRC08_A51" localSheetId="49">'[17]RC08-Adjustment'!#REF!</definedName>
    <definedName name="xRC08_A51" localSheetId="50">'[17]RC08-Adjustment'!#REF!</definedName>
    <definedName name="xRC08_A51" localSheetId="51">'[17]RC08-Adjustment'!#REF!</definedName>
    <definedName name="xRC08_A51" localSheetId="54">'[17]RC08-Adjustment'!#REF!</definedName>
    <definedName name="xRC08_A51" localSheetId="10">'[17]RC08-Adjustment'!#REF!</definedName>
    <definedName name="xRC08_A51" localSheetId="9">'[17]RC08-Adjustment'!#REF!</definedName>
    <definedName name="xRC08_A51">'[17]RC08-Adjustment'!#REF!</definedName>
    <definedName name="xRC08_A52" localSheetId="31">'[17]RC08-Adjustment'!#REF!</definedName>
    <definedName name="xRC08_A52" localSheetId="33">'[17]RC08-Adjustment'!#REF!</definedName>
    <definedName name="xRC08_A52" localSheetId="34">'[17]RC08-Adjustment'!#REF!</definedName>
    <definedName name="xRC08_A52" localSheetId="40">'[17]RC08-Adjustment'!#REF!</definedName>
    <definedName name="xRC08_A52" localSheetId="41">'[17]RC08-Adjustment'!#REF!</definedName>
    <definedName name="xRC08_A52" localSheetId="42">'[17]RC08-Adjustment'!#REF!</definedName>
    <definedName name="xRC08_A52" localSheetId="43">'[17]RC08-Adjustment'!#REF!</definedName>
    <definedName name="xRC08_A52" localSheetId="46">'[17]RC08-Adjustment'!#REF!</definedName>
    <definedName name="xRC08_A52" localSheetId="49">'[17]RC08-Adjustment'!#REF!</definedName>
    <definedName name="xRC08_A52" localSheetId="50">'[17]RC08-Adjustment'!#REF!</definedName>
    <definedName name="xRC08_A52" localSheetId="51">'[17]RC08-Adjustment'!#REF!</definedName>
    <definedName name="xRC08_A52" localSheetId="54">'[17]RC08-Adjustment'!#REF!</definedName>
    <definedName name="xRC08_A52" localSheetId="10">'[17]RC08-Adjustment'!#REF!</definedName>
    <definedName name="xRC08_A52" localSheetId="9">'[17]RC08-Adjustment'!#REF!</definedName>
    <definedName name="xRC08_A52">'[17]RC08-Adjustment'!#REF!</definedName>
    <definedName name="xRC08_A53" localSheetId="31">'[17]RC08-Adjustment'!#REF!</definedName>
    <definedName name="xRC08_A53" localSheetId="33">'[17]RC08-Adjustment'!#REF!</definedName>
    <definedName name="xRC08_A53" localSheetId="34">'[17]RC08-Adjustment'!#REF!</definedName>
    <definedName name="xRC08_A53" localSheetId="40">'[17]RC08-Adjustment'!#REF!</definedName>
    <definedName name="xRC08_A53" localSheetId="41">'[17]RC08-Adjustment'!#REF!</definedName>
    <definedName name="xRC08_A53" localSheetId="42">'[17]RC08-Adjustment'!#REF!</definedName>
    <definedName name="xRC08_A53" localSheetId="43">'[17]RC08-Adjustment'!#REF!</definedName>
    <definedName name="xRC08_A53" localSheetId="46">'[17]RC08-Adjustment'!#REF!</definedName>
    <definedName name="xRC08_A53" localSheetId="49">'[17]RC08-Adjustment'!#REF!</definedName>
    <definedName name="xRC08_A53" localSheetId="50">'[17]RC08-Adjustment'!#REF!</definedName>
    <definedName name="xRC08_A53" localSheetId="51">'[17]RC08-Adjustment'!#REF!</definedName>
    <definedName name="xRC08_A53" localSheetId="54">'[17]RC08-Adjustment'!#REF!</definedName>
    <definedName name="xRC08_A53" localSheetId="10">'[17]RC08-Adjustment'!#REF!</definedName>
    <definedName name="xRC08_A53" localSheetId="9">'[17]RC08-Adjustment'!#REF!</definedName>
    <definedName name="xRC08_A53">'[17]RC08-Adjustment'!#REF!</definedName>
    <definedName name="xRC08_A54" localSheetId="31">'[17]RC08-Adjustment'!#REF!</definedName>
    <definedName name="xRC08_A54" localSheetId="33">'[17]RC08-Adjustment'!#REF!</definedName>
    <definedName name="xRC08_A54" localSheetId="34">'[17]RC08-Adjustment'!#REF!</definedName>
    <definedName name="xRC08_A54" localSheetId="40">'[17]RC08-Adjustment'!#REF!</definedName>
    <definedName name="xRC08_A54" localSheetId="41">'[17]RC08-Adjustment'!#REF!</definedName>
    <definedName name="xRC08_A54" localSheetId="42">'[17]RC08-Adjustment'!#REF!</definedName>
    <definedName name="xRC08_A54" localSheetId="43">'[17]RC08-Adjustment'!#REF!</definedName>
    <definedName name="xRC08_A54" localSheetId="46">'[17]RC08-Adjustment'!#REF!</definedName>
    <definedName name="xRC08_A54" localSheetId="49">'[17]RC08-Adjustment'!#REF!</definedName>
    <definedName name="xRC08_A54" localSheetId="50">'[17]RC08-Adjustment'!#REF!</definedName>
    <definedName name="xRC08_A54" localSheetId="51">'[17]RC08-Adjustment'!#REF!</definedName>
    <definedName name="xRC08_A54" localSheetId="54">'[17]RC08-Adjustment'!#REF!</definedName>
    <definedName name="xRC08_A54" localSheetId="10">'[17]RC08-Adjustment'!#REF!</definedName>
    <definedName name="xRC08_A54" localSheetId="9">'[17]RC08-Adjustment'!#REF!</definedName>
    <definedName name="xRC08_A54">'[17]RC08-Adjustment'!#REF!</definedName>
    <definedName name="xRC08_A55" localSheetId="31">'[17]RC08-Adjustment'!#REF!</definedName>
    <definedName name="xRC08_A55" localSheetId="33">'[17]RC08-Adjustment'!#REF!</definedName>
    <definedName name="xRC08_A55" localSheetId="34">'[17]RC08-Adjustment'!#REF!</definedName>
    <definedName name="xRC08_A55" localSheetId="40">'[17]RC08-Adjustment'!#REF!</definedName>
    <definedName name="xRC08_A55" localSheetId="41">'[17]RC08-Adjustment'!#REF!</definedName>
    <definedName name="xRC08_A55" localSheetId="42">'[17]RC08-Adjustment'!#REF!</definedName>
    <definedName name="xRC08_A55" localSheetId="43">'[17]RC08-Adjustment'!#REF!</definedName>
    <definedName name="xRC08_A55" localSheetId="46">'[17]RC08-Adjustment'!#REF!</definedName>
    <definedName name="xRC08_A55" localSheetId="49">'[17]RC08-Adjustment'!#REF!</definedName>
    <definedName name="xRC08_A55" localSheetId="50">'[17]RC08-Adjustment'!#REF!</definedName>
    <definedName name="xRC08_A55" localSheetId="51">'[17]RC08-Adjustment'!#REF!</definedName>
    <definedName name="xRC08_A55" localSheetId="54">'[17]RC08-Adjustment'!#REF!</definedName>
    <definedName name="xRC08_A55" localSheetId="10">'[17]RC08-Adjustment'!#REF!</definedName>
    <definedName name="xRC08_A55" localSheetId="9">'[17]RC08-Adjustment'!#REF!</definedName>
    <definedName name="xRC08_A55">'[17]RC08-Adjustment'!#REF!</definedName>
    <definedName name="xRC08_A56" localSheetId="31">'[17]RC08-Adjustment'!#REF!</definedName>
    <definedName name="xRC08_A56" localSheetId="33">'[17]RC08-Adjustment'!#REF!</definedName>
    <definedName name="xRC08_A56" localSheetId="34">'[17]RC08-Adjustment'!#REF!</definedName>
    <definedName name="xRC08_A56" localSheetId="40">'[17]RC08-Adjustment'!#REF!</definedName>
    <definedName name="xRC08_A56" localSheetId="41">'[17]RC08-Adjustment'!#REF!</definedName>
    <definedName name="xRC08_A56" localSheetId="42">'[17]RC08-Adjustment'!#REF!</definedName>
    <definedName name="xRC08_A56" localSheetId="43">'[17]RC08-Adjustment'!#REF!</definedName>
    <definedName name="xRC08_A56" localSheetId="46">'[17]RC08-Adjustment'!#REF!</definedName>
    <definedName name="xRC08_A56" localSheetId="49">'[17]RC08-Adjustment'!#REF!</definedName>
    <definedName name="xRC08_A56" localSheetId="50">'[17]RC08-Adjustment'!#REF!</definedName>
    <definedName name="xRC08_A56" localSheetId="51">'[17]RC08-Adjustment'!#REF!</definedName>
    <definedName name="xRC08_A56" localSheetId="54">'[17]RC08-Adjustment'!#REF!</definedName>
    <definedName name="xRC08_A56" localSheetId="10">'[17]RC08-Adjustment'!#REF!</definedName>
    <definedName name="xRC08_A56" localSheetId="9">'[17]RC08-Adjustment'!#REF!</definedName>
    <definedName name="xRC08_A56">'[17]RC08-Adjustment'!#REF!</definedName>
    <definedName name="xRC08_A57" localSheetId="31">'[17]RC08-Adjustment'!#REF!</definedName>
    <definedName name="xRC08_A57" localSheetId="33">'[17]RC08-Adjustment'!#REF!</definedName>
    <definedName name="xRC08_A57" localSheetId="34">'[17]RC08-Adjustment'!#REF!</definedName>
    <definedName name="xRC08_A57" localSheetId="40">'[17]RC08-Adjustment'!#REF!</definedName>
    <definedName name="xRC08_A57" localSheetId="41">'[17]RC08-Adjustment'!#REF!</definedName>
    <definedName name="xRC08_A57" localSheetId="42">'[17]RC08-Adjustment'!#REF!</definedName>
    <definedName name="xRC08_A57" localSheetId="43">'[17]RC08-Adjustment'!#REF!</definedName>
    <definedName name="xRC08_A57" localSheetId="46">'[17]RC08-Adjustment'!#REF!</definedName>
    <definedName name="xRC08_A57" localSheetId="49">'[17]RC08-Adjustment'!#REF!</definedName>
    <definedName name="xRC08_A57" localSheetId="50">'[17]RC08-Adjustment'!#REF!</definedName>
    <definedName name="xRC08_A57" localSheetId="51">'[17]RC08-Adjustment'!#REF!</definedName>
    <definedName name="xRC08_A57" localSheetId="54">'[17]RC08-Adjustment'!#REF!</definedName>
    <definedName name="xRC08_A57" localSheetId="10">'[17]RC08-Adjustment'!#REF!</definedName>
    <definedName name="xRC08_A57" localSheetId="9">'[17]RC08-Adjustment'!#REF!</definedName>
    <definedName name="xRC08_A57">'[17]RC08-Adjustment'!#REF!</definedName>
    <definedName name="xRC08_A58" localSheetId="31">'[17]RC08-Adjustment'!#REF!</definedName>
    <definedName name="xRC08_A58" localSheetId="33">'[17]RC08-Adjustment'!#REF!</definedName>
    <definedName name="xRC08_A58" localSheetId="34">'[17]RC08-Adjustment'!#REF!</definedName>
    <definedName name="xRC08_A58" localSheetId="40">'[17]RC08-Adjustment'!#REF!</definedName>
    <definedName name="xRC08_A58" localSheetId="41">'[17]RC08-Adjustment'!#REF!</definedName>
    <definedName name="xRC08_A58" localSheetId="42">'[17]RC08-Adjustment'!#REF!</definedName>
    <definedName name="xRC08_A58" localSheetId="43">'[17]RC08-Adjustment'!#REF!</definedName>
    <definedName name="xRC08_A58" localSheetId="46">'[17]RC08-Adjustment'!#REF!</definedName>
    <definedName name="xRC08_A58" localSheetId="49">'[17]RC08-Adjustment'!#REF!</definedName>
    <definedName name="xRC08_A58" localSheetId="50">'[17]RC08-Adjustment'!#REF!</definedName>
    <definedName name="xRC08_A58" localSheetId="51">'[17]RC08-Adjustment'!#REF!</definedName>
    <definedName name="xRC08_A58" localSheetId="54">'[17]RC08-Adjustment'!#REF!</definedName>
    <definedName name="xRC08_A58" localSheetId="10">'[17]RC08-Adjustment'!#REF!</definedName>
    <definedName name="xRC08_A58" localSheetId="9">'[17]RC08-Adjustment'!#REF!</definedName>
    <definedName name="xRC08_A58">'[17]RC08-Adjustment'!#REF!</definedName>
    <definedName name="xRC08_A59" localSheetId="31">'[17]RC08-Adjustment'!#REF!</definedName>
    <definedName name="xRC08_A59" localSheetId="33">'[17]RC08-Adjustment'!#REF!</definedName>
    <definedName name="xRC08_A59" localSheetId="34">'[17]RC08-Adjustment'!#REF!</definedName>
    <definedName name="xRC08_A59" localSheetId="40">'[17]RC08-Adjustment'!#REF!</definedName>
    <definedName name="xRC08_A59" localSheetId="41">'[17]RC08-Adjustment'!#REF!</definedName>
    <definedName name="xRC08_A59" localSheetId="42">'[17]RC08-Adjustment'!#REF!</definedName>
    <definedName name="xRC08_A59" localSheetId="43">'[17]RC08-Adjustment'!#REF!</definedName>
    <definedName name="xRC08_A59" localSheetId="46">'[17]RC08-Adjustment'!#REF!</definedName>
    <definedName name="xRC08_A59" localSheetId="49">'[17]RC08-Adjustment'!#REF!</definedName>
    <definedName name="xRC08_A59" localSheetId="50">'[17]RC08-Adjustment'!#REF!</definedName>
    <definedName name="xRC08_A59" localSheetId="51">'[17]RC08-Adjustment'!#REF!</definedName>
    <definedName name="xRC08_A59" localSheetId="54">'[17]RC08-Adjustment'!#REF!</definedName>
    <definedName name="xRC08_A59" localSheetId="10">'[17]RC08-Adjustment'!#REF!</definedName>
    <definedName name="xRC08_A59" localSheetId="9">'[17]RC08-Adjustment'!#REF!</definedName>
    <definedName name="xRC08_A59">'[17]RC08-Adjustment'!#REF!</definedName>
    <definedName name="xRC08_A60" localSheetId="31">'[17]RC08-Adjustment'!#REF!</definedName>
    <definedName name="xRC08_A60" localSheetId="33">'[17]RC08-Adjustment'!#REF!</definedName>
    <definedName name="xRC08_A60" localSheetId="34">'[17]RC08-Adjustment'!#REF!</definedName>
    <definedName name="xRC08_A60" localSheetId="40">'[17]RC08-Adjustment'!#REF!</definedName>
    <definedName name="xRC08_A60" localSheetId="41">'[17]RC08-Adjustment'!#REF!</definedName>
    <definedName name="xRC08_A60" localSheetId="42">'[17]RC08-Adjustment'!#REF!</definedName>
    <definedName name="xRC08_A60" localSheetId="43">'[17]RC08-Adjustment'!#REF!</definedName>
    <definedName name="xRC08_A60" localSheetId="46">'[17]RC08-Adjustment'!#REF!</definedName>
    <definedName name="xRC08_A60" localSheetId="49">'[17]RC08-Adjustment'!#REF!</definedName>
    <definedName name="xRC08_A60" localSheetId="50">'[17]RC08-Adjustment'!#REF!</definedName>
    <definedName name="xRC08_A60" localSheetId="51">'[17]RC08-Adjustment'!#REF!</definedName>
    <definedName name="xRC08_A60" localSheetId="54">'[17]RC08-Adjustment'!#REF!</definedName>
    <definedName name="xRC08_A60" localSheetId="10">'[17]RC08-Adjustment'!#REF!</definedName>
    <definedName name="xRC08_A60" localSheetId="9">'[17]RC08-Adjustment'!#REF!</definedName>
    <definedName name="xRC08_A60">'[17]RC08-Adjustment'!#REF!</definedName>
    <definedName name="xRC08_A61" localSheetId="31">'[17]RC08-Adjustment'!#REF!</definedName>
    <definedName name="xRC08_A61" localSheetId="33">'[17]RC08-Adjustment'!#REF!</definedName>
    <definedName name="xRC08_A61" localSheetId="34">'[17]RC08-Adjustment'!#REF!</definedName>
    <definedName name="xRC08_A61" localSheetId="40">'[17]RC08-Adjustment'!#REF!</definedName>
    <definedName name="xRC08_A61" localSheetId="41">'[17]RC08-Adjustment'!#REF!</definedName>
    <definedName name="xRC08_A61" localSheetId="42">'[17]RC08-Adjustment'!#REF!</definedName>
    <definedName name="xRC08_A61" localSheetId="43">'[17]RC08-Adjustment'!#REF!</definedName>
    <definedName name="xRC08_A61" localSheetId="46">'[17]RC08-Adjustment'!#REF!</definedName>
    <definedName name="xRC08_A61" localSheetId="49">'[17]RC08-Adjustment'!#REF!</definedName>
    <definedName name="xRC08_A61" localSheetId="50">'[17]RC08-Adjustment'!#REF!</definedName>
    <definedName name="xRC08_A61" localSheetId="51">'[17]RC08-Adjustment'!#REF!</definedName>
    <definedName name="xRC08_A61" localSheetId="54">'[17]RC08-Adjustment'!#REF!</definedName>
    <definedName name="xRC08_A61" localSheetId="10">'[17]RC08-Adjustment'!#REF!</definedName>
    <definedName name="xRC08_A61" localSheetId="9">'[17]RC08-Adjustment'!#REF!</definedName>
    <definedName name="xRC08_A61">'[17]RC08-Adjustment'!#REF!</definedName>
    <definedName name="xRC08_A62" localSheetId="31">'[17]RC08-Adjustment'!#REF!</definedName>
    <definedName name="xRC08_A62" localSheetId="33">'[17]RC08-Adjustment'!#REF!</definedName>
    <definedName name="xRC08_A62" localSheetId="34">'[17]RC08-Adjustment'!#REF!</definedName>
    <definedName name="xRC08_A62" localSheetId="40">'[17]RC08-Adjustment'!#REF!</definedName>
    <definedName name="xRC08_A62" localSheetId="41">'[17]RC08-Adjustment'!#REF!</definedName>
    <definedName name="xRC08_A62" localSheetId="42">'[17]RC08-Adjustment'!#REF!</definedName>
    <definedName name="xRC08_A62" localSheetId="43">'[17]RC08-Adjustment'!#REF!</definedName>
    <definedName name="xRC08_A62" localSheetId="46">'[17]RC08-Adjustment'!#REF!</definedName>
    <definedName name="xRC08_A62" localSheetId="49">'[17]RC08-Adjustment'!#REF!</definedName>
    <definedName name="xRC08_A62" localSheetId="50">'[17]RC08-Adjustment'!#REF!</definedName>
    <definedName name="xRC08_A62" localSheetId="51">'[17]RC08-Adjustment'!#REF!</definedName>
    <definedName name="xRC08_A62" localSheetId="54">'[17]RC08-Adjustment'!#REF!</definedName>
    <definedName name="xRC08_A62" localSheetId="10">'[17]RC08-Adjustment'!#REF!</definedName>
    <definedName name="xRC08_A62" localSheetId="9">'[17]RC08-Adjustment'!#REF!</definedName>
    <definedName name="xRC08_A62">'[17]RC08-Adjustment'!#REF!</definedName>
    <definedName name="xRC08_A63" localSheetId="31">'[17]RC08-Adjustment'!#REF!</definedName>
    <definedName name="xRC08_A63" localSheetId="33">'[17]RC08-Adjustment'!#REF!</definedName>
    <definedName name="xRC08_A63" localSheetId="34">'[17]RC08-Adjustment'!#REF!</definedName>
    <definedName name="xRC08_A63" localSheetId="40">'[17]RC08-Adjustment'!#REF!</definedName>
    <definedName name="xRC08_A63" localSheetId="41">'[17]RC08-Adjustment'!#REF!</definedName>
    <definedName name="xRC08_A63" localSheetId="42">'[17]RC08-Adjustment'!#REF!</definedName>
    <definedName name="xRC08_A63" localSheetId="43">'[17]RC08-Adjustment'!#REF!</definedName>
    <definedName name="xRC08_A63" localSheetId="46">'[17]RC08-Adjustment'!#REF!</definedName>
    <definedName name="xRC08_A63" localSheetId="49">'[17]RC08-Adjustment'!#REF!</definedName>
    <definedName name="xRC08_A63" localSheetId="50">'[17]RC08-Adjustment'!#REF!</definedName>
    <definedName name="xRC08_A63" localSheetId="51">'[17]RC08-Adjustment'!#REF!</definedName>
    <definedName name="xRC08_A63" localSheetId="54">'[17]RC08-Adjustment'!#REF!</definedName>
    <definedName name="xRC08_A63" localSheetId="10">'[17]RC08-Adjustment'!#REF!</definedName>
    <definedName name="xRC08_A63" localSheetId="9">'[17]RC08-Adjustment'!#REF!</definedName>
    <definedName name="xRC08_A63">'[17]RC08-Adjustment'!#REF!</definedName>
    <definedName name="xRC08_A64" localSheetId="31">'[17]RC08-Adjustment'!#REF!</definedName>
    <definedName name="xRC08_A64" localSheetId="33">'[17]RC08-Adjustment'!#REF!</definedName>
    <definedName name="xRC08_A64" localSheetId="34">'[17]RC08-Adjustment'!#REF!</definedName>
    <definedName name="xRC08_A64" localSheetId="40">'[17]RC08-Adjustment'!#REF!</definedName>
    <definedName name="xRC08_A64" localSheetId="41">'[17]RC08-Adjustment'!#REF!</definedName>
    <definedName name="xRC08_A64" localSheetId="42">'[17]RC08-Adjustment'!#REF!</definedName>
    <definedName name="xRC08_A64" localSheetId="43">'[17]RC08-Adjustment'!#REF!</definedName>
    <definedName name="xRC08_A64" localSheetId="46">'[17]RC08-Adjustment'!#REF!</definedName>
    <definedName name="xRC08_A64" localSheetId="49">'[17]RC08-Adjustment'!#REF!</definedName>
    <definedName name="xRC08_A64" localSheetId="50">'[17]RC08-Adjustment'!#REF!</definedName>
    <definedName name="xRC08_A64" localSheetId="51">'[17]RC08-Adjustment'!#REF!</definedName>
    <definedName name="xRC08_A64" localSheetId="54">'[17]RC08-Adjustment'!#REF!</definedName>
    <definedName name="xRC08_A64" localSheetId="10">'[17]RC08-Adjustment'!#REF!</definedName>
    <definedName name="xRC08_A64" localSheetId="9">'[17]RC08-Adjustment'!#REF!</definedName>
    <definedName name="xRC08_A64">'[17]RC08-Adjustment'!#REF!</definedName>
    <definedName name="xRC08_M49" localSheetId="31">'[17]RC08-Manual entry'!#REF!</definedName>
    <definedName name="xRC08_M49" localSheetId="33">'[17]RC08-Manual entry'!#REF!</definedName>
    <definedName name="xRC08_M49" localSheetId="34">'[17]RC08-Manual entry'!#REF!</definedName>
    <definedName name="xRC08_M49" localSheetId="40">'[17]RC08-Manual entry'!#REF!</definedName>
    <definedName name="xRC08_M49" localSheetId="41">'[17]RC08-Manual entry'!#REF!</definedName>
    <definedName name="xRC08_M49" localSheetId="42">'[17]RC08-Manual entry'!#REF!</definedName>
    <definedName name="xRC08_M49" localSheetId="43">'[17]RC08-Manual entry'!#REF!</definedName>
    <definedName name="xRC08_M49" localSheetId="46">'[17]RC08-Manual entry'!#REF!</definedName>
    <definedName name="xRC08_M49" localSheetId="49">'[17]RC08-Manual entry'!#REF!</definedName>
    <definedName name="xRC08_M49" localSheetId="50">'[17]RC08-Manual entry'!#REF!</definedName>
    <definedName name="xRC08_M49" localSheetId="51">'[17]RC08-Manual entry'!#REF!</definedName>
    <definedName name="xRC08_M49" localSheetId="54">'[17]RC08-Manual entry'!#REF!</definedName>
    <definedName name="xRC08_M49" localSheetId="10">'[17]RC08-Manual entry'!#REF!</definedName>
    <definedName name="xRC08_M49" localSheetId="9">'[17]RC08-Manual entry'!#REF!</definedName>
    <definedName name="xRC08_M49">'[17]RC08-Manual entry'!#REF!</definedName>
    <definedName name="xRC08_M50" localSheetId="31">'[17]RC08-Manual entry'!#REF!</definedName>
    <definedName name="xRC08_M50" localSheetId="33">'[17]RC08-Manual entry'!#REF!</definedName>
    <definedName name="xRC08_M50" localSheetId="34">'[17]RC08-Manual entry'!#REF!</definedName>
    <definedName name="xRC08_M50" localSheetId="40">'[17]RC08-Manual entry'!#REF!</definedName>
    <definedName name="xRC08_M50" localSheetId="41">'[17]RC08-Manual entry'!#REF!</definedName>
    <definedName name="xRC08_M50" localSheetId="42">'[17]RC08-Manual entry'!#REF!</definedName>
    <definedName name="xRC08_M50" localSheetId="43">'[17]RC08-Manual entry'!#REF!</definedName>
    <definedName name="xRC08_M50" localSheetId="46">'[17]RC08-Manual entry'!#REF!</definedName>
    <definedName name="xRC08_M50" localSheetId="49">'[17]RC08-Manual entry'!#REF!</definedName>
    <definedName name="xRC08_M50" localSheetId="50">'[17]RC08-Manual entry'!#REF!</definedName>
    <definedName name="xRC08_M50" localSheetId="51">'[17]RC08-Manual entry'!#REF!</definedName>
    <definedName name="xRC08_M50" localSheetId="54">'[17]RC08-Manual entry'!#REF!</definedName>
    <definedName name="xRC08_M50" localSheetId="10">'[17]RC08-Manual entry'!#REF!</definedName>
    <definedName name="xRC08_M50" localSheetId="9">'[17]RC08-Manual entry'!#REF!</definedName>
    <definedName name="xRC08_M50">'[17]RC08-Manual entry'!#REF!</definedName>
    <definedName name="xRC08_M51" localSheetId="31">'[17]RC08-Manual entry'!#REF!</definedName>
    <definedName name="xRC08_M51" localSheetId="33">'[17]RC08-Manual entry'!#REF!</definedName>
    <definedName name="xRC08_M51" localSheetId="34">'[17]RC08-Manual entry'!#REF!</definedName>
    <definedName name="xRC08_M51" localSheetId="40">'[17]RC08-Manual entry'!#REF!</definedName>
    <definedName name="xRC08_M51" localSheetId="41">'[17]RC08-Manual entry'!#REF!</definedName>
    <definedName name="xRC08_M51" localSheetId="42">'[17]RC08-Manual entry'!#REF!</definedName>
    <definedName name="xRC08_M51" localSheetId="43">'[17]RC08-Manual entry'!#REF!</definedName>
    <definedName name="xRC08_M51" localSheetId="46">'[17]RC08-Manual entry'!#REF!</definedName>
    <definedName name="xRC08_M51" localSheetId="49">'[17]RC08-Manual entry'!#REF!</definedName>
    <definedName name="xRC08_M51" localSheetId="50">'[17]RC08-Manual entry'!#REF!</definedName>
    <definedName name="xRC08_M51" localSheetId="51">'[17]RC08-Manual entry'!#REF!</definedName>
    <definedName name="xRC08_M51" localSheetId="54">'[17]RC08-Manual entry'!#REF!</definedName>
    <definedName name="xRC08_M51" localSheetId="10">'[17]RC08-Manual entry'!#REF!</definedName>
    <definedName name="xRC08_M51" localSheetId="9">'[17]RC08-Manual entry'!#REF!</definedName>
    <definedName name="xRC08_M51">'[17]RC08-Manual entry'!#REF!</definedName>
    <definedName name="xRC08_M52" localSheetId="31">'[17]RC08-Manual entry'!#REF!</definedName>
    <definedName name="xRC08_M52" localSheetId="33">'[17]RC08-Manual entry'!#REF!</definedName>
    <definedName name="xRC08_M52" localSheetId="34">'[17]RC08-Manual entry'!#REF!</definedName>
    <definedName name="xRC08_M52" localSheetId="40">'[17]RC08-Manual entry'!#REF!</definedName>
    <definedName name="xRC08_M52" localSheetId="41">'[17]RC08-Manual entry'!#REF!</definedName>
    <definedName name="xRC08_M52" localSheetId="42">'[17]RC08-Manual entry'!#REF!</definedName>
    <definedName name="xRC08_M52" localSheetId="43">'[17]RC08-Manual entry'!#REF!</definedName>
    <definedName name="xRC08_M52" localSheetId="46">'[17]RC08-Manual entry'!#REF!</definedName>
    <definedName name="xRC08_M52" localSheetId="49">'[17]RC08-Manual entry'!#REF!</definedName>
    <definedName name="xRC08_M52" localSheetId="50">'[17]RC08-Manual entry'!#REF!</definedName>
    <definedName name="xRC08_M52" localSheetId="51">'[17]RC08-Manual entry'!#REF!</definedName>
    <definedName name="xRC08_M52" localSheetId="54">'[17]RC08-Manual entry'!#REF!</definedName>
    <definedName name="xRC08_M52" localSheetId="10">'[17]RC08-Manual entry'!#REF!</definedName>
    <definedName name="xRC08_M52" localSheetId="9">'[17]RC08-Manual entry'!#REF!</definedName>
    <definedName name="xRC08_M52">'[17]RC08-Manual entry'!#REF!</definedName>
    <definedName name="xRC08_M53" localSheetId="31">'[17]RC08-Manual entry'!#REF!</definedName>
    <definedName name="xRC08_M53" localSheetId="33">'[17]RC08-Manual entry'!#REF!</definedName>
    <definedName name="xRC08_M53" localSheetId="34">'[17]RC08-Manual entry'!#REF!</definedName>
    <definedName name="xRC08_M53" localSheetId="40">'[17]RC08-Manual entry'!#REF!</definedName>
    <definedName name="xRC08_M53" localSheetId="41">'[17]RC08-Manual entry'!#REF!</definedName>
    <definedName name="xRC08_M53" localSheetId="42">'[17]RC08-Manual entry'!#REF!</definedName>
    <definedName name="xRC08_M53" localSheetId="43">'[17]RC08-Manual entry'!#REF!</definedName>
    <definedName name="xRC08_M53" localSheetId="46">'[17]RC08-Manual entry'!#REF!</definedName>
    <definedName name="xRC08_M53" localSheetId="49">'[17]RC08-Manual entry'!#REF!</definedName>
    <definedName name="xRC08_M53" localSheetId="50">'[17]RC08-Manual entry'!#REF!</definedName>
    <definedName name="xRC08_M53" localSheetId="51">'[17]RC08-Manual entry'!#REF!</definedName>
    <definedName name="xRC08_M53" localSheetId="54">'[17]RC08-Manual entry'!#REF!</definedName>
    <definedName name="xRC08_M53" localSheetId="10">'[17]RC08-Manual entry'!#REF!</definedName>
    <definedName name="xRC08_M53" localSheetId="9">'[17]RC08-Manual entry'!#REF!</definedName>
    <definedName name="xRC08_M53">'[17]RC08-Manual entry'!#REF!</definedName>
    <definedName name="xRC08_M54" localSheetId="31">'[17]RC08-Manual entry'!#REF!</definedName>
    <definedName name="xRC08_M54" localSheetId="33">'[17]RC08-Manual entry'!#REF!</definedName>
    <definedName name="xRC08_M54" localSheetId="34">'[17]RC08-Manual entry'!#REF!</definedName>
    <definedName name="xRC08_M54" localSheetId="40">'[17]RC08-Manual entry'!#REF!</definedName>
    <definedName name="xRC08_M54" localSheetId="41">'[17]RC08-Manual entry'!#REF!</definedName>
    <definedName name="xRC08_M54" localSheetId="42">'[17]RC08-Manual entry'!#REF!</definedName>
    <definedName name="xRC08_M54" localSheetId="43">'[17]RC08-Manual entry'!#REF!</definedName>
    <definedName name="xRC08_M54" localSheetId="46">'[17]RC08-Manual entry'!#REF!</definedName>
    <definedName name="xRC08_M54" localSheetId="49">'[17]RC08-Manual entry'!#REF!</definedName>
    <definedName name="xRC08_M54" localSheetId="50">'[17]RC08-Manual entry'!#REF!</definedName>
    <definedName name="xRC08_M54" localSheetId="51">'[17]RC08-Manual entry'!#REF!</definedName>
    <definedName name="xRC08_M54" localSheetId="54">'[17]RC08-Manual entry'!#REF!</definedName>
    <definedName name="xRC08_M54" localSheetId="10">'[17]RC08-Manual entry'!#REF!</definedName>
    <definedName name="xRC08_M54" localSheetId="9">'[17]RC08-Manual entry'!#REF!</definedName>
    <definedName name="xRC08_M54">'[17]RC08-Manual entry'!#REF!</definedName>
    <definedName name="xRC08_M55" localSheetId="31">'[17]RC08-Manual entry'!#REF!</definedName>
    <definedName name="xRC08_M55" localSheetId="33">'[17]RC08-Manual entry'!#REF!</definedName>
    <definedName name="xRC08_M55" localSheetId="34">'[17]RC08-Manual entry'!#REF!</definedName>
    <definedName name="xRC08_M55" localSheetId="40">'[17]RC08-Manual entry'!#REF!</definedName>
    <definedName name="xRC08_M55" localSheetId="41">'[17]RC08-Manual entry'!#REF!</definedName>
    <definedName name="xRC08_M55" localSheetId="42">'[17]RC08-Manual entry'!#REF!</definedName>
    <definedName name="xRC08_M55" localSheetId="43">'[17]RC08-Manual entry'!#REF!</definedName>
    <definedName name="xRC08_M55" localSheetId="46">'[17]RC08-Manual entry'!#REF!</definedName>
    <definedName name="xRC08_M55" localSheetId="49">'[17]RC08-Manual entry'!#REF!</definedName>
    <definedName name="xRC08_M55" localSheetId="50">'[17]RC08-Manual entry'!#REF!</definedName>
    <definedName name="xRC08_M55" localSheetId="51">'[17]RC08-Manual entry'!#REF!</definedName>
    <definedName name="xRC08_M55" localSheetId="54">'[17]RC08-Manual entry'!#REF!</definedName>
    <definedName name="xRC08_M55" localSheetId="10">'[17]RC08-Manual entry'!#REF!</definedName>
    <definedName name="xRC08_M55" localSheetId="9">'[17]RC08-Manual entry'!#REF!</definedName>
    <definedName name="xRC08_M55">'[17]RC08-Manual entry'!#REF!</definedName>
    <definedName name="xRC08_M56" localSheetId="31">'[17]RC08-Manual entry'!#REF!</definedName>
    <definedName name="xRC08_M56" localSheetId="33">'[17]RC08-Manual entry'!#REF!</definedName>
    <definedName name="xRC08_M56" localSheetId="34">'[17]RC08-Manual entry'!#REF!</definedName>
    <definedName name="xRC08_M56" localSheetId="40">'[17]RC08-Manual entry'!#REF!</definedName>
    <definedName name="xRC08_M56" localSheetId="41">'[17]RC08-Manual entry'!#REF!</definedName>
    <definedName name="xRC08_M56" localSheetId="42">'[17]RC08-Manual entry'!#REF!</definedName>
    <definedName name="xRC08_M56" localSheetId="43">'[17]RC08-Manual entry'!#REF!</definedName>
    <definedName name="xRC08_M56" localSheetId="46">'[17]RC08-Manual entry'!#REF!</definedName>
    <definedName name="xRC08_M56" localSheetId="49">'[17]RC08-Manual entry'!#REF!</definedName>
    <definedName name="xRC08_M56" localSheetId="50">'[17]RC08-Manual entry'!#REF!</definedName>
    <definedName name="xRC08_M56" localSheetId="51">'[17]RC08-Manual entry'!#REF!</definedName>
    <definedName name="xRC08_M56" localSheetId="54">'[17]RC08-Manual entry'!#REF!</definedName>
    <definedName name="xRC08_M56" localSheetId="10">'[17]RC08-Manual entry'!#REF!</definedName>
    <definedName name="xRC08_M56" localSheetId="9">'[17]RC08-Manual entry'!#REF!</definedName>
    <definedName name="xRC08_M56">'[17]RC08-Manual entry'!#REF!</definedName>
    <definedName name="xRC08_M57" localSheetId="31">'[17]RC08-Manual entry'!#REF!</definedName>
    <definedName name="xRC08_M57" localSheetId="33">'[17]RC08-Manual entry'!#REF!</definedName>
    <definedName name="xRC08_M57" localSheetId="34">'[17]RC08-Manual entry'!#REF!</definedName>
    <definedName name="xRC08_M57" localSheetId="40">'[17]RC08-Manual entry'!#REF!</definedName>
    <definedName name="xRC08_M57" localSheetId="41">'[17]RC08-Manual entry'!#REF!</definedName>
    <definedName name="xRC08_M57" localSheetId="42">'[17]RC08-Manual entry'!#REF!</definedName>
    <definedName name="xRC08_M57" localSheetId="43">'[17]RC08-Manual entry'!#REF!</definedName>
    <definedName name="xRC08_M57" localSheetId="46">'[17]RC08-Manual entry'!#REF!</definedName>
    <definedName name="xRC08_M57" localSheetId="49">'[17]RC08-Manual entry'!#REF!</definedName>
    <definedName name="xRC08_M57" localSheetId="50">'[17]RC08-Manual entry'!#REF!</definedName>
    <definedName name="xRC08_M57" localSheetId="51">'[17]RC08-Manual entry'!#REF!</definedName>
    <definedName name="xRC08_M57" localSheetId="54">'[17]RC08-Manual entry'!#REF!</definedName>
    <definedName name="xRC08_M57" localSheetId="10">'[17]RC08-Manual entry'!#REF!</definedName>
    <definedName name="xRC08_M57" localSheetId="9">'[17]RC08-Manual entry'!#REF!</definedName>
    <definedName name="xRC08_M57">'[17]RC08-Manual entry'!#REF!</definedName>
    <definedName name="xRC08_M58" localSheetId="31">'[17]RC08-Manual entry'!#REF!</definedName>
    <definedName name="xRC08_M58" localSheetId="33">'[17]RC08-Manual entry'!#REF!</definedName>
    <definedName name="xRC08_M58" localSheetId="34">'[17]RC08-Manual entry'!#REF!</definedName>
    <definedName name="xRC08_M58" localSheetId="40">'[17]RC08-Manual entry'!#REF!</definedName>
    <definedName name="xRC08_M58" localSheetId="41">'[17]RC08-Manual entry'!#REF!</definedName>
    <definedName name="xRC08_M58" localSheetId="42">'[17]RC08-Manual entry'!#REF!</definedName>
    <definedName name="xRC08_M58" localSheetId="43">'[17]RC08-Manual entry'!#REF!</definedName>
    <definedName name="xRC08_M58" localSheetId="46">'[17]RC08-Manual entry'!#REF!</definedName>
    <definedName name="xRC08_M58" localSheetId="49">'[17]RC08-Manual entry'!#REF!</definedName>
    <definedName name="xRC08_M58" localSheetId="50">'[17]RC08-Manual entry'!#REF!</definedName>
    <definedName name="xRC08_M58" localSheetId="51">'[17]RC08-Manual entry'!#REF!</definedName>
    <definedName name="xRC08_M58" localSheetId="54">'[17]RC08-Manual entry'!#REF!</definedName>
    <definedName name="xRC08_M58" localSheetId="10">'[17]RC08-Manual entry'!#REF!</definedName>
    <definedName name="xRC08_M58" localSheetId="9">'[17]RC08-Manual entry'!#REF!</definedName>
    <definedName name="xRC08_M58">'[17]RC08-Manual entry'!#REF!</definedName>
    <definedName name="xRC08_M59" localSheetId="31">'[17]RC08-Manual entry'!#REF!</definedName>
    <definedName name="xRC08_M59" localSheetId="33">'[17]RC08-Manual entry'!#REF!</definedName>
    <definedName name="xRC08_M59" localSheetId="34">'[17]RC08-Manual entry'!#REF!</definedName>
    <definedName name="xRC08_M59" localSheetId="40">'[17]RC08-Manual entry'!#REF!</definedName>
    <definedName name="xRC08_M59" localSheetId="41">'[17]RC08-Manual entry'!#REF!</definedName>
    <definedName name="xRC08_M59" localSheetId="42">'[17]RC08-Manual entry'!#REF!</definedName>
    <definedName name="xRC08_M59" localSheetId="43">'[17]RC08-Manual entry'!#REF!</definedName>
    <definedName name="xRC08_M59" localSheetId="46">'[17]RC08-Manual entry'!#REF!</definedName>
    <definedName name="xRC08_M59" localSheetId="49">'[17]RC08-Manual entry'!#REF!</definedName>
    <definedName name="xRC08_M59" localSheetId="50">'[17]RC08-Manual entry'!#REF!</definedName>
    <definedName name="xRC08_M59" localSheetId="51">'[17]RC08-Manual entry'!#REF!</definedName>
    <definedName name="xRC08_M59" localSheetId="54">'[17]RC08-Manual entry'!#REF!</definedName>
    <definedName name="xRC08_M59" localSheetId="10">'[17]RC08-Manual entry'!#REF!</definedName>
    <definedName name="xRC08_M59" localSheetId="9">'[17]RC08-Manual entry'!#REF!</definedName>
    <definedName name="xRC08_M59">'[17]RC08-Manual entry'!#REF!</definedName>
    <definedName name="xRC08_M60" localSheetId="31">'[17]RC08-Manual entry'!#REF!</definedName>
    <definedName name="xRC08_M60" localSheetId="33">'[17]RC08-Manual entry'!#REF!</definedName>
    <definedName name="xRC08_M60" localSheetId="34">'[17]RC08-Manual entry'!#REF!</definedName>
    <definedName name="xRC08_M60" localSheetId="40">'[17]RC08-Manual entry'!#REF!</definedName>
    <definedName name="xRC08_M60" localSheetId="41">'[17]RC08-Manual entry'!#REF!</definedName>
    <definedName name="xRC08_M60" localSheetId="42">'[17]RC08-Manual entry'!#REF!</definedName>
    <definedName name="xRC08_M60" localSheetId="43">'[17]RC08-Manual entry'!#REF!</definedName>
    <definedName name="xRC08_M60" localSheetId="46">'[17]RC08-Manual entry'!#REF!</definedName>
    <definedName name="xRC08_M60" localSheetId="49">'[17]RC08-Manual entry'!#REF!</definedName>
    <definedName name="xRC08_M60" localSheetId="50">'[17]RC08-Manual entry'!#REF!</definedName>
    <definedName name="xRC08_M60" localSheetId="51">'[17]RC08-Manual entry'!#REF!</definedName>
    <definedName name="xRC08_M60" localSheetId="54">'[17]RC08-Manual entry'!#REF!</definedName>
    <definedName name="xRC08_M60" localSheetId="10">'[17]RC08-Manual entry'!#REF!</definedName>
    <definedName name="xRC08_M60" localSheetId="9">'[17]RC08-Manual entry'!#REF!</definedName>
    <definedName name="xRC08_M60">'[17]RC08-Manual entry'!#REF!</definedName>
    <definedName name="xRC08_M61" localSheetId="31">'[17]RC08-Manual entry'!#REF!</definedName>
    <definedName name="xRC08_M61" localSheetId="33">'[17]RC08-Manual entry'!#REF!</definedName>
    <definedName name="xRC08_M61" localSheetId="34">'[17]RC08-Manual entry'!#REF!</definedName>
    <definedName name="xRC08_M61" localSheetId="40">'[17]RC08-Manual entry'!#REF!</definedName>
    <definedName name="xRC08_M61" localSheetId="41">'[17]RC08-Manual entry'!#REF!</definedName>
    <definedName name="xRC08_M61" localSheetId="42">'[17]RC08-Manual entry'!#REF!</definedName>
    <definedName name="xRC08_M61" localSheetId="43">'[17]RC08-Manual entry'!#REF!</definedName>
    <definedName name="xRC08_M61" localSheetId="46">'[17]RC08-Manual entry'!#REF!</definedName>
    <definedName name="xRC08_M61" localSheetId="49">'[17]RC08-Manual entry'!#REF!</definedName>
    <definedName name="xRC08_M61" localSheetId="50">'[17]RC08-Manual entry'!#REF!</definedName>
    <definedName name="xRC08_M61" localSheetId="51">'[17]RC08-Manual entry'!#REF!</definedName>
    <definedName name="xRC08_M61" localSheetId="54">'[17]RC08-Manual entry'!#REF!</definedName>
    <definedName name="xRC08_M61" localSheetId="10">'[17]RC08-Manual entry'!#REF!</definedName>
    <definedName name="xRC08_M61" localSheetId="9">'[17]RC08-Manual entry'!#REF!</definedName>
    <definedName name="xRC08_M61">'[17]RC08-Manual entry'!#REF!</definedName>
    <definedName name="xRC08_M62" localSheetId="31">'[17]RC08-Manual entry'!#REF!</definedName>
    <definedName name="xRC08_M62" localSheetId="33">'[17]RC08-Manual entry'!#REF!</definedName>
    <definedName name="xRC08_M62" localSheetId="34">'[17]RC08-Manual entry'!#REF!</definedName>
    <definedName name="xRC08_M62" localSheetId="40">'[17]RC08-Manual entry'!#REF!</definedName>
    <definedName name="xRC08_M62" localSheetId="41">'[17]RC08-Manual entry'!#REF!</definedName>
    <definedName name="xRC08_M62" localSheetId="42">'[17]RC08-Manual entry'!#REF!</definedName>
    <definedName name="xRC08_M62" localSheetId="43">'[17]RC08-Manual entry'!#REF!</definedName>
    <definedName name="xRC08_M62" localSheetId="46">'[17]RC08-Manual entry'!#REF!</definedName>
    <definedName name="xRC08_M62" localSheetId="49">'[17]RC08-Manual entry'!#REF!</definedName>
    <definedName name="xRC08_M62" localSheetId="50">'[17]RC08-Manual entry'!#REF!</definedName>
    <definedName name="xRC08_M62" localSheetId="51">'[17]RC08-Manual entry'!#REF!</definedName>
    <definedName name="xRC08_M62" localSheetId="54">'[17]RC08-Manual entry'!#REF!</definedName>
    <definedName name="xRC08_M62" localSheetId="10">'[17]RC08-Manual entry'!#REF!</definedName>
    <definedName name="xRC08_M62" localSheetId="9">'[17]RC08-Manual entry'!#REF!</definedName>
    <definedName name="xRC08_M62">'[17]RC08-Manual entry'!#REF!</definedName>
    <definedName name="xRC08_M63" localSheetId="31">'[17]RC08-Manual entry'!#REF!</definedName>
    <definedName name="xRC08_M63" localSheetId="33">'[17]RC08-Manual entry'!#REF!</definedName>
    <definedName name="xRC08_M63" localSheetId="34">'[17]RC08-Manual entry'!#REF!</definedName>
    <definedName name="xRC08_M63" localSheetId="40">'[17]RC08-Manual entry'!#REF!</definedName>
    <definedName name="xRC08_M63" localSheetId="41">'[17]RC08-Manual entry'!#REF!</definedName>
    <definedName name="xRC08_M63" localSheetId="42">'[17]RC08-Manual entry'!#REF!</definedName>
    <definedName name="xRC08_M63" localSheetId="43">'[17]RC08-Manual entry'!#REF!</definedName>
    <definedName name="xRC08_M63" localSheetId="46">'[17]RC08-Manual entry'!#REF!</definedName>
    <definedName name="xRC08_M63" localSheetId="49">'[17]RC08-Manual entry'!#REF!</definedName>
    <definedName name="xRC08_M63" localSheetId="50">'[17]RC08-Manual entry'!#REF!</definedName>
    <definedName name="xRC08_M63" localSheetId="51">'[17]RC08-Manual entry'!#REF!</definedName>
    <definedName name="xRC08_M63" localSheetId="54">'[17]RC08-Manual entry'!#REF!</definedName>
    <definedName name="xRC08_M63" localSheetId="10">'[17]RC08-Manual entry'!#REF!</definedName>
    <definedName name="xRC08_M63" localSheetId="9">'[17]RC08-Manual entry'!#REF!</definedName>
    <definedName name="xRC08_M63">'[17]RC08-Manual entry'!#REF!</definedName>
    <definedName name="xRC08_M64" localSheetId="31">'[17]RC08-Manual entry'!#REF!</definedName>
    <definedName name="xRC08_M64" localSheetId="33">'[17]RC08-Manual entry'!#REF!</definedName>
    <definedName name="xRC08_M64" localSheetId="34">'[17]RC08-Manual entry'!#REF!</definedName>
    <definedName name="xRC08_M64" localSheetId="40">'[17]RC08-Manual entry'!#REF!</definedName>
    <definedName name="xRC08_M64" localSheetId="41">'[17]RC08-Manual entry'!#REF!</definedName>
    <definedName name="xRC08_M64" localSheetId="42">'[17]RC08-Manual entry'!#REF!</definedName>
    <definedName name="xRC08_M64" localSheetId="43">'[17]RC08-Manual entry'!#REF!</definedName>
    <definedName name="xRC08_M64" localSheetId="46">'[17]RC08-Manual entry'!#REF!</definedName>
    <definedName name="xRC08_M64" localSheetId="49">'[17]RC08-Manual entry'!#REF!</definedName>
    <definedName name="xRC08_M64" localSheetId="50">'[17]RC08-Manual entry'!#REF!</definedName>
    <definedName name="xRC08_M64" localSheetId="51">'[17]RC08-Manual entry'!#REF!</definedName>
    <definedName name="xRC08_M64" localSheetId="54">'[17]RC08-Manual entry'!#REF!</definedName>
    <definedName name="xRC08_M64" localSheetId="10">'[17]RC08-Manual entry'!#REF!</definedName>
    <definedName name="xRC08_M64" localSheetId="9">'[17]RC08-Manual entry'!#REF!</definedName>
    <definedName name="xRC08_M64">'[17]RC08-Manual entry'!#REF!</definedName>
    <definedName name="xRC11_01" localSheetId="34">#REF!</definedName>
    <definedName name="xRC11_01" localSheetId="49">#REF!</definedName>
    <definedName name="xRC11_01" localSheetId="51">#REF!</definedName>
    <definedName name="xRC11_01" localSheetId="39">#REF!</definedName>
    <definedName name="xRC11_01" localSheetId="10">#REF!</definedName>
    <definedName name="xRC11_01" localSheetId="9">#REF!</definedName>
    <definedName name="xRC11_01">#REF!</definedName>
    <definedName name="xRC11_02" localSheetId="34">#REF!</definedName>
    <definedName name="xRC11_02" localSheetId="49">#REF!</definedName>
    <definedName name="xRC11_02" localSheetId="51">#REF!</definedName>
    <definedName name="xRC11_02" localSheetId="10">#REF!</definedName>
    <definedName name="xRC11_02" localSheetId="9">#REF!</definedName>
    <definedName name="xRC11_02">#REF!</definedName>
    <definedName name="xRC11_03" localSheetId="34">#REF!</definedName>
    <definedName name="xRC11_03" localSheetId="49">#REF!</definedName>
    <definedName name="xRC11_03" localSheetId="51">#REF!</definedName>
    <definedName name="xRC11_03" localSheetId="10">#REF!</definedName>
    <definedName name="xRC11_03" localSheetId="9">#REF!</definedName>
    <definedName name="xRC11_03">#REF!</definedName>
    <definedName name="xRC11_04" localSheetId="34">#REF!</definedName>
    <definedName name="xRC11_04" localSheetId="49">#REF!</definedName>
    <definedName name="xRC11_04" localSheetId="51">#REF!</definedName>
    <definedName name="xRC11_04" localSheetId="10">#REF!</definedName>
    <definedName name="xRC11_04" localSheetId="9">#REF!</definedName>
    <definedName name="xRC11_04">#REF!</definedName>
    <definedName name="xRC11_05" localSheetId="34">#REF!</definedName>
    <definedName name="xRC11_05" localSheetId="49">#REF!</definedName>
    <definedName name="xRC11_05" localSheetId="51">#REF!</definedName>
    <definedName name="xRC11_05" localSheetId="10">#REF!</definedName>
    <definedName name="xRC11_05" localSheetId="9">#REF!</definedName>
    <definedName name="xRC11_05">#REF!</definedName>
    <definedName name="xRC11_06" localSheetId="34">#REF!</definedName>
    <definedName name="xRC11_06" localSheetId="49">#REF!</definedName>
    <definedName name="xRC11_06" localSheetId="51">#REF!</definedName>
    <definedName name="xRC11_06" localSheetId="10">#REF!</definedName>
    <definedName name="xRC11_06" localSheetId="9">#REF!</definedName>
    <definedName name="xRC11_06">#REF!</definedName>
    <definedName name="xRC11_07" localSheetId="34">#REF!</definedName>
    <definedName name="xRC11_07" localSheetId="49">#REF!</definedName>
    <definedName name="xRC11_07" localSheetId="51">#REF!</definedName>
    <definedName name="xRC11_07" localSheetId="10">#REF!</definedName>
    <definedName name="xRC11_07" localSheetId="9">#REF!</definedName>
    <definedName name="xRC11_07">#REF!</definedName>
    <definedName name="xRC11_08" localSheetId="34">#REF!</definedName>
    <definedName name="xRC11_08" localSheetId="49">#REF!</definedName>
    <definedName name="xRC11_08" localSheetId="51">#REF!</definedName>
    <definedName name="xRC11_08" localSheetId="10">#REF!</definedName>
    <definedName name="xRC11_08" localSheetId="9">#REF!</definedName>
    <definedName name="xRC11_08">#REF!</definedName>
    <definedName name="xRC11_09" localSheetId="34">#REF!</definedName>
    <definedName name="xRC11_09" localSheetId="49">#REF!</definedName>
    <definedName name="xRC11_09" localSheetId="51">#REF!</definedName>
    <definedName name="xRC11_09" localSheetId="10">#REF!</definedName>
    <definedName name="xRC11_09" localSheetId="9">#REF!</definedName>
    <definedName name="xRC11_09">#REF!</definedName>
    <definedName name="xRC11_10" localSheetId="34">#REF!</definedName>
    <definedName name="xRC11_10" localSheetId="49">#REF!</definedName>
    <definedName name="xRC11_10" localSheetId="51">#REF!</definedName>
    <definedName name="xRC11_10" localSheetId="10">#REF!</definedName>
    <definedName name="xRC11_10" localSheetId="9">#REF!</definedName>
    <definedName name="xRC11_10">#REF!</definedName>
    <definedName name="xRC11_11" localSheetId="34">#REF!</definedName>
    <definedName name="xRC11_11" localSheetId="49">#REF!</definedName>
    <definedName name="xRC11_11" localSheetId="51">#REF!</definedName>
    <definedName name="xRC11_11" localSheetId="10">#REF!</definedName>
    <definedName name="xRC11_11" localSheetId="9">#REF!</definedName>
    <definedName name="xRC11_11">#REF!</definedName>
    <definedName name="xRC11_12" localSheetId="34">#REF!</definedName>
    <definedName name="xRC11_12" localSheetId="49">#REF!</definedName>
    <definedName name="xRC11_12" localSheetId="51">#REF!</definedName>
    <definedName name="xRC11_12" localSheetId="10">#REF!</definedName>
    <definedName name="xRC11_12" localSheetId="9">#REF!</definedName>
    <definedName name="xRC11_12">#REF!</definedName>
    <definedName name="xRC11_13" localSheetId="34">#REF!</definedName>
    <definedName name="xRC11_13" localSheetId="49">#REF!</definedName>
    <definedName name="xRC11_13" localSheetId="51">#REF!</definedName>
    <definedName name="xRC11_13" localSheetId="10">#REF!</definedName>
    <definedName name="xRC11_13" localSheetId="9">#REF!</definedName>
    <definedName name="xRC11_13">#REF!</definedName>
    <definedName name="xRC11_14" localSheetId="34">#REF!</definedName>
    <definedName name="xRC11_14" localSheetId="49">#REF!</definedName>
    <definedName name="xRC11_14" localSheetId="51">#REF!</definedName>
    <definedName name="xRC11_14" localSheetId="10">#REF!</definedName>
    <definedName name="xRC11_14" localSheetId="9">#REF!</definedName>
    <definedName name="xRC11_14">#REF!</definedName>
    <definedName name="xRC11_15" localSheetId="34">#REF!</definedName>
    <definedName name="xRC11_15" localSheetId="49">#REF!</definedName>
    <definedName name="xRC11_15" localSheetId="51">#REF!</definedName>
    <definedName name="xRC11_15" localSheetId="10">#REF!</definedName>
    <definedName name="xRC11_15" localSheetId="9">#REF!</definedName>
    <definedName name="xRC11_15">#REF!</definedName>
    <definedName name="xRC11_16" localSheetId="34">#REF!</definedName>
    <definedName name="xRC11_16" localSheetId="49">#REF!</definedName>
    <definedName name="xRC11_16" localSheetId="51">#REF!</definedName>
    <definedName name="xRC11_16" localSheetId="10">#REF!</definedName>
    <definedName name="xRC11_16" localSheetId="9">#REF!</definedName>
    <definedName name="xRC11_16">#REF!</definedName>
    <definedName name="xRC11_17" localSheetId="34">#REF!</definedName>
    <definedName name="xRC11_17" localSheetId="49">#REF!</definedName>
    <definedName name="xRC11_17" localSheetId="51">#REF!</definedName>
    <definedName name="xRC11_17" localSheetId="10">#REF!</definedName>
    <definedName name="xRC11_17" localSheetId="9">#REF!</definedName>
    <definedName name="xRC11_17">#REF!</definedName>
    <definedName name="xRC11_18" localSheetId="34">#REF!</definedName>
    <definedName name="xRC11_18" localSheetId="49">#REF!</definedName>
    <definedName name="xRC11_18" localSheetId="51">#REF!</definedName>
    <definedName name="xRC11_18" localSheetId="10">#REF!</definedName>
    <definedName name="xRC11_18" localSheetId="9">#REF!</definedName>
    <definedName name="xRC11_18">#REF!</definedName>
    <definedName name="xRC11_19" localSheetId="34">#REF!</definedName>
    <definedName name="xRC11_19" localSheetId="49">#REF!</definedName>
    <definedName name="xRC11_19" localSheetId="51">#REF!</definedName>
    <definedName name="xRC11_19" localSheetId="10">#REF!</definedName>
    <definedName name="xRC11_19" localSheetId="9">#REF!</definedName>
    <definedName name="xRC11_19">#REF!</definedName>
    <definedName name="xRC11_20" localSheetId="34">#REF!</definedName>
    <definedName name="xRC11_20" localSheetId="49">#REF!</definedName>
    <definedName name="xRC11_20" localSheetId="51">#REF!</definedName>
    <definedName name="xRC11_20" localSheetId="10">#REF!</definedName>
    <definedName name="xRC11_20" localSheetId="9">#REF!</definedName>
    <definedName name="xRC11_20">#REF!</definedName>
    <definedName name="xRC11_21" localSheetId="34">#REF!</definedName>
    <definedName name="xRC11_21" localSheetId="49">#REF!</definedName>
    <definedName name="xRC11_21" localSheetId="51">#REF!</definedName>
    <definedName name="xRC11_21" localSheetId="10">#REF!</definedName>
    <definedName name="xRC11_21" localSheetId="9">#REF!</definedName>
    <definedName name="xRC11_21">#REF!</definedName>
    <definedName name="xRC11_22" localSheetId="34">#REF!</definedName>
    <definedName name="xRC11_22" localSheetId="49">#REF!</definedName>
    <definedName name="xRC11_22" localSheetId="51">#REF!</definedName>
    <definedName name="xRC11_22" localSheetId="10">#REF!</definedName>
    <definedName name="xRC11_22" localSheetId="9">#REF!</definedName>
    <definedName name="xRC11_22">#REF!</definedName>
    <definedName name="xRC11_23" localSheetId="34">#REF!</definedName>
    <definedName name="xRC11_23" localSheetId="49">#REF!</definedName>
    <definedName name="xRC11_23" localSheetId="51">#REF!</definedName>
    <definedName name="xRC11_23" localSheetId="10">#REF!</definedName>
    <definedName name="xRC11_23" localSheetId="9">#REF!</definedName>
    <definedName name="xRC11_23">#REF!</definedName>
    <definedName name="xRC11_24" localSheetId="34">#REF!</definedName>
    <definedName name="xRC11_24" localSheetId="49">#REF!</definedName>
    <definedName name="xRC11_24" localSheetId="51">#REF!</definedName>
    <definedName name="xRC11_24" localSheetId="10">#REF!</definedName>
    <definedName name="xRC11_24" localSheetId="9">#REF!</definedName>
    <definedName name="xRC11_24">#REF!</definedName>
    <definedName name="xRC13_01" localSheetId="34">#REF!</definedName>
    <definedName name="xRC13_01" localSheetId="49">#REF!</definedName>
    <definedName name="xRC13_01" localSheetId="51">#REF!</definedName>
    <definedName name="xRC13_01" localSheetId="10">#REF!</definedName>
    <definedName name="xRC13_01" localSheetId="9">#REF!</definedName>
    <definedName name="xRC13_01">#REF!</definedName>
    <definedName name="xRC13_02" localSheetId="34">#REF!</definedName>
    <definedName name="xRC13_02" localSheetId="49">#REF!</definedName>
    <definedName name="xRC13_02" localSheetId="51">#REF!</definedName>
    <definedName name="xRC13_02" localSheetId="10">#REF!</definedName>
    <definedName name="xRC13_02" localSheetId="9">#REF!</definedName>
    <definedName name="xRC13_02">#REF!</definedName>
    <definedName name="xRC13_03" localSheetId="34">#REF!</definedName>
    <definedName name="xRC13_03" localSheetId="49">#REF!</definedName>
    <definedName name="xRC13_03" localSheetId="51">#REF!</definedName>
    <definedName name="xRC13_03" localSheetId="10">#REF!</definedName>
    <definedName name="xRC13_03" localSheetId="9">#REF!</definedName>
    <definedName name="xRC13_03">#REF!</definedName>
    <definedName name="xRC13_04" localSheetId="34">#REF!</definedName>
    <definedName name="xRC13_04" localSheetId="49">#REF!</definedName>
    <definedName name="xRC13_04" localSheetId="51">#REF!</definedName>
    <definedName name="xRC13_04" localSheetId="10">#REF!</definedName>
    <definedName name="xRC13_04" localSheetId="9">#REF!</definedName>
    <definedName name="xRC13_04">#REF!</definedName>
    <definedName name="xRC13_05" localSheetId="34">#REF!</definedName>
    <definedName name="xRC13_05" localSheetId="49">#REF!</definedName>
    <definedName name="xRC13_05" localSheetId="51">#REF!</definedName>
    <definedName name="xRC13_05" localSheetId="10">#REF!</definedName>
    <definedName name="xRC13_05" localSheetId="9">#REF!</definedName>
    <definedName name="xRC13_05">#REF!</definedName>
    <definedName name="xRC13_06" localSheetId="34">#REF!</definedName>
    <definedName name="xRC13_06" localSheetId="49">#REF!</definedName>
    <definedName name="xRC13_06" localSheetId="51">#REF!</definedName>
    <definedName name="xRC13_06" localSheetId="10">#REF!</definedName>
    <definedName name="xRC13_06" localSheetId="9">#REF!</definedName>
    <definedName name="xRC13_06">#REF!</definedName>
    <definedName name="xRC13_07" localSheetId="34">#REF!</definedName>
    <definedName name="xRC13_07" localSheetId="49">#REF!</definedName>
    <definedName name="xRC13_07" localSheetId="51">#REF!</definedName>
    <definedName name="xRC13_07" localSheetId="10">#REF!</definedName>
    <definedName name="xRC13_07" localSheetId="9">#REF!</definedName>
    <definedName name="xRC13_07">#REF!</definedName>
    <definedName name="xRC13_08" localSheetId="34">#REF!</definedName>
    <definedName name="xRC13_08" localSheetId="49">#REF!</definedName>
    <definedName name="xRC13_08" localSheetId="51">#REF!</definedName>
    <definedName name="xRC13_08" localSheetId="10">#REF!</definedName>
    <definedName name="xRC13_08" localSheetId="9">#REF!</definedName>
    <definedName name="xRC13_08">#REF!</definedName>
    <definedName name="xRC13_09" localSheetId="34">#REF!</definedName>
    <definedName name="xRC13_09" localSheetId="49">#REF!</definedName>
    <definedName name="xRC13_09" localSheetId="51">#REF!</definedName>
    <definedName name="xRC13_09" localSheetId="10">#REF!</definedName>
    <definedName name="xRC13_09" localSheetId="9">#REF!</definedName>
    <definedName name="xRC13_09">#REF!</definedName>
    <definedName name="xRC13_10" localSheetId="34">#REF!</definedName>
    <definedName name="xRC13_10" localSheetId="49">#REF!</definedName>
    <definedName name="xRC13_10" localSheetId="51">#REF!</definedName>
    <definedName name="xRC13_10" localSheetId="10">#REF!</definedName>
    <definedName name="xRC13_10" localSheetId="9">#REF!</definedName>
    <definedName name="xRC13_10">#REF!</definedName>
    <definedName name="xRC13_11" localSheetId="34">#REF!</definedName>
    <definedName name="xRC13_11" localSheetId="49">#REF!</definedName>
    <definedName name="xRC13_11" localSheetId="51">#REF!</definedName>
    <definedName name="xRC13_11" localSheetId="10">#REF!</definedName>
    <definedName name="xRC13_11" localSheetId="9">#REF!</definedName>
    <definedName name="xRC13_11">#REF!</definedName>
    <definedName name="xRC13_12" localSheetId="34">#REF!</definedName>
    <definedName name="xRC13_12" localSheetId="49">#REF!</definedName>
    <definedName name="xRC13_12" localSheetId="51">#REF!</definedName>
    <definedName name="xRC13_12" localSheetId="10">#REF!</definedName>
    <definedName name="xRC13_12" localSheetId="9">#REF!</definedName>
    <definedName name="xRC13_12">#REF!</definedName>
    <definedName name="xRC15_01" localSheetId="34">#REF!</definedName>
    <definedName name="xRC15_01" localSheetId="49">#REF!</definedName>
    <definedName name="xRC15_01" localSheetId="51">#REF!</definedName>
    <definedName name="xRC15_01" localSheetId="10">#REF!</definedName>
    <definedName name="xRC15_01" localSheetId="9">#REF!</definedName>
    <definedName name="xRC15_01">#REF!</definedName>
    <definedName name="xRC15_02" localSheetId="34">#REF!</definedName>
    <definedName name="xRC15_02" localSheetId="49">#REF!</definedName>
    <definedName name="xRC15_02" localSheetId="51">#REF!</definedName>
    <definedName name="xRC15_02" localSheetId="10">#REF!</definedName>
    <definedName name="xRC15_02" localSheetId="9">#REF!</definedName>
    <definedName name="xRC15_02">#REF!</definedName>
    <definedName name="xRC15_03" localSheetId="34">#REF!</definedName>
    <definedName name="xRC15_03" localSheetId="49">#REF!</definedName>
    <definedName name="xRC15_03" localSheetId="51">#REF!</definedName>
    <definedName name="xRC15_03" localSheetId="10">#REF!</definedName>
    <definedName name="xRC15_03" localSheetId="9">#REF!</definedName>
    <definedName name="xRC15_03">#REF!</definedName>
    <definedName name="xRC15_04" localSheetId="34">#REF!</definedName>
    <definedName name="xRC15_04" localSheetId="49">#REF!</definedName>
    <definedName name="xRC15_04" localSheetId="51">#REF!</definedName>
    <definedName name="xRC15_04" localSheetId="10">#REF!</definedName>
    <definedName name="xRC15_04" localSheetId="9">#REF!</definedName>
    <definedName name="xRC15_04">#REF!</definedName>
    <definedName name="xRC15_05" localSheetId="34">#REF!</definedName>
    <definedName name="xRC15_05" localSheetId="49">#REF!</definedName>
    <definedName name="xRC15_05" localSheetId="51">#REF!</definedName>
    <definedName name="xRC15_05" localSheetId="10">#REF!</definedName>
    <definedName name="xRC15_05" localSheetId="9">#REF!</definedName>
    <definedName name="xRC15_05">#REF!</definedName>
    <definedName name="xRC15_06" localSheetId="34">#REF!</definedName>
    <definedName name="xRC15_06" localSheetId="49">#REF!</definedName>
    <definedName name="xRC15_06" localSheetId="51">#REF!</definedName>
    <definedName name="xRC15_06" localSheetId="10">#REF!</definedName>
    <definedName name="xRC15_06" localSheetId="9">#REF!</definedName>
    <definedName name="xRC15_06">#REF!</definedName>
    <definedName name="xRC15_07" localSheetId="34">#REF!</definedName>
    <definedName name="xRC15_07" localSheetId="49">#REF!</definedName>
    <definedName name="xRC15_07" localSheetId="51">#REF!</definedName>
    <definedName name="xRC15_07" localSheetId="10">#REF!</definedName>
    <definedName name="xRC15_07" localSheetId="9">#REF!</definedName>
    <definedName name="xRC15_07">#REF!</definedName>
    <definedName name="xRC15_08" localSheetId="34">#REF!</definedName>
    <definedName name="xRC15_08" localSheetId="49">#REF!</definedName>
    <definedName name="xRC15_08" localSheetId="51">#REF!</definedName>
    <definedName name="xRC15_08" localSheetId="10">#REF!</definedName>
    <definedName name="xRC15_08" localSheetId="9">#REF!</definedName>
    <definedName name="xRC15_08">#REF!</definedName>
    <definedName name="xRC15_09" localSheetId="34">#REF!</definedName>
    <definedName name="xRC15_09" localSheetId="49">#REF!</definedName>
    <definedName name="xRC15_09" localSheetId="51">#REF!</definedName>
    <definedName name="xRC15_09" localSheetId="10">#REF!</definedName>
    <definedName name="xRC15_09" localSheetId="9">#REF!</definedName>
    <definedName name="xRC15_09">#REF!</definedName>
    <definedName name="xRC15_10" localSheetId="34">#REF!</definedName>
    <definedName name="xRC15_10" localSheetId="49">#REF!</definedName>
    <definedName name="xRC15_10" localSheetId="51">#REF!</definedName>
    <definedName name="xRC15_10" localSheetId="10">#REF!</definedName>
    <definedName name="xRC15_10" localSheetId="9">#REF!</definedName>
    <definedName name="xRC15_10">#REF!</definedName>
    <definedName name="xRC15_11" localSheetId="34">#REF!</definedName>
    <definedName name="xRC15_11" localSheetId="49">#REF!</definedName>
    <definedName name="xRC15_11" localSheetId="51">#REF!</definedName>
    <definedName name="xRC15_11" localSheetId="10">#REF!</definedName>
    <definedName name="xRC15_11" localSheetId="9">#REF!</definedName>
    <definedName name="xRC15_11">#REF!</definedName>
    <definedName name="xRC15_12" localSheetId="34">#REF!</definedName>
    <definedName name="xRC15_12" localSheetId="49">#REF!</definedName>
    <definedName name="xRC15_12" localSheetId="51">#REF!</definedName>
    <definedName name="xRC15_12" localSheetId="10">#REF!</definedName>
    <definedName name="xRC15_12" localSheetId="9">#REF!</definedName>
    <definedName name="xRC15_12">#REF!</definedName>
    <definedName name="xRC15_13" localSheetId="34">#REF!</definedName>
    <definedName name="xRC15_13" localSheetId="49">#REF!</definedName>
    <definedName name="xRC15_13" localSheetId="51">#REF!</definedName>
    <definedName name="xRC15_13" localSheetId="10">#REF!</definedName>
    <definedName name="xRC15_13" localSheetId="9">#REF!</definedName>
    <definedName name="xRC15_13">#REF!</definedName>
    <definedName name="xRC15_14" localSheetId="34">#REF!</definedName>
    <definedName name="xRC15_14" localSheetId="49">#REF!</definedName>
    <definedName name="xRC15_14" localSheetId="51">#REF!</definedName>
    <definedName name="xRC15_14" localSheetId="10">#REF!</definedName>
    <definedName name="xRC15_14" localSheetId="9">#REF!</definedName>
    <definedName name="xRC15_14">#REF!</definedName>
    <definedName name="xRC15_15" localSheetId="34">#REF!</definedName>
    <definedName name="xRC15_15" localSheetId="49">#REF!</definedName>
    <definedName name="xRC15_15" localSheetId="51">#REF!</definedName>
    <definedName name="xRC15_15" localSheetId="10">#REF!</definedName>
    <definedName name="xRC15_15" localSheetId="9">#REF!</definedName>
    <definedName name="xRC15_15">#REF!</definedName>
    <definedName name="xRC15_16" localSheetId="34">#REF!</definedName>
    <definedName name="xRC15_16" localSheetId="49">#REF!</definedName>
    <definedName name="xRC15_16" localSheetId="51">#REF!</definedName>
    <definedName name="xRC15_16" localSheetId="10">#REF!</definedName>
    <definedName name="xRC15_16" localSheetId="9">#REF!</definedName>
    <definedName name="xRC15_16">#REF!</definedName>
    <definedName name="xRC15_17" localSheetId="34">#REF!</definedName>
    <definedName name="xRC15_17" localSheetId="49">#REF!</definedName>
    <definedName name="xRC15_17" localSheetId="51">#REF!</definedName>
    <definedName name="xRC15_17" localSheetId="10">#REF!</definedName>
    <definedName name="xRC15_17" localSheetId="9">#REF!</definedName>
    <definedName name="xRC15_17">#REF!</definedName>
    <definedName name="xRC15_18" localSheetId="34">#REF!</definedName>
    <definedName name="xRC15_18" localSheetId="49">#REF!</definedName>
    <definedName name="xRC15_18" localSheetId="51">#REF!</definedName>
    <definedName name="xRC15_18" localSheetId="10">#REF!</definedName>
    <definedName name="xRC15_18" localSheetId="9">#REF!</definedName>
    <definedName name="xRC15_18">#REF!</definedName>
    <definedName name="xRC15_19" localSheetId="34">#REF!</definedName>
    <definedName name="xRC15_19" localSheetId="49">#REF!</definedName>
    <definedName name="xRC15_19" localSheetId="51">#REF!</definedName>
    <definedName name="xRC15_19" localSheetId="10">#REF!</definedName>
    <definedName name="xRC15_19" localSheetId="9">#REF!</definedName>
    <definedName name="xRC15_19">#REF!</definedName>
    <definedName name="xRC15_20" localSheetId="34">#REF!</definedName>
    <definedName name="xRC15_20" localSheetId="49">#REF!</definedName>
    <definedName name="xRC15_20" localSheetId="51">#REF!</definedName>
    <definedName name="xRC15_20" localSheetId="10">#REF!</definedName>
    <definedName name="xRC15_20" localSheetId="9">#REF!</definedName>
    <definedName name="xRC15_20">#REF!</definedName>
    <definedName name="xRC15_21" localSheetId="34">#REF!</definedName>
    <definedName name="xRC15_21" localSheetId="49">#REF!</definedName>
    <definedName name="xRC15_21" localSheetId="51">#REF!</definedName>
    <definedName name="xRC15_21" localSheetId="10">#REF!</definedName>
    <definedName name="xRC15_21" localSheetId="9">#REF!</definedName>
    <definedName name="xRC15_21">#REF!</definedName>
    <definedName name="xRC15_22" localSheetId="34">#REF!</definedName>
    <definedName name="xRC15_22" localSheetId="49">#REF!</definedName>
    <definedName name="xRC15_22" localSheetId="51">#REF!</definedName>
    <definedName name="xRC15_22" localSheetId="10">#REF!</definedName>
    <definedName name="xRC15_22" localSheetId="9">#REF!</definedName>
    <definedName name="xRC15_22">#REF!</definedName>
    <definedName name="xRC15_23" localSheetId="34">#REF!</definedName>
    <definedName name="xRC15_23" localSheetId="49">#REF!</definedName>
    <definedName name="xRC15_23" localSheetId="51">#REF!</definedName>
    <definedName name="xRC15_23" localSheetId="10">#REF!</definedName>
    <definedName name="xRC15_23" localSheetId="9">#REF!</definedName>
    <definedName name="xRC15_23">#REF!</definedName>
    <definedName name="xRC15_24" localSheetId="34">#REF!</definedName>
    <definedName name="xRC15_24" localSheetId="49">#REF!</definedName>
    <definedName name="xRC15_24" localSheetId="51">#REF!</definedName>
    <definedName name="xRC15_24" localSheetId="10">#REF!</definedName>
    <definedName name="xRC15_24" localSheetId="9">#REF!</definedName>
    <definedName name="xRC15_24">#REF!</definedName>
    <definedName name="xRC15_25" localSheetId="34">#REF!</definedName>
    <definedName name="xRC15_25" localSheetId="49">#REF!</definedName>
    <definedName name="xRC15_25" localSheetId="51">#REF!</definedName>
    <definedName name="xRC15_25" localSheetId="10">#REF!</definedName>
    <definedName name="xRC15_25" localSheetId="9">#REF!</definedName>
    <definedName name="xRC15_25">#REF!</definedName>
    <definedName name="xRC15_26" localSheetId="34">#REF!</definedName>
    <definedName name="xRC15_26" localSheetId="49">#REF!</definedName>
    <definedName name="xRC15_26" localSheetId="51">#REF!</definedName>
    <definedName name="xRC15_26" localSheetId="10">#REF!</definedName>
    <definedName name="xRC15_26" localSheetId="9">#REF!</definedName>
    <definedName name="xRC15_26">#REF!</definedName>
    <definedName name="xRC15_27" localSheetId="34">#REF!</definedName>
    <definedName name="xRC15_27" localSheetId="49">#REF!</definedName>
    <definedName name="xRC15_27" localSheetId="51">#REF!</definedName>
    <definedName name="xRC15_27" localSheetId="10">#REF!</definedName>
    <definedName name="xRC15_27" localSheetId="9">#REF!</definedName>
    <definedName name="xRC15_27">#REF!</definedName>
    <definedName name="xRC15_28" localSheetId="34">#REF!</definedName>
    <definedName name="xRC15_28" localSheetId="49">#REF!</definedName>
    <definedName name="xRC15_28" localSheetId="51">#REF!</definedName>
    <definedName name="xRC15_28" localSheetId="10">#REF!</definedName>
    <definedName name="xRC15_28" localSheetId="9">#REF!</definedName>
    <definedName name="xRC15_28">#REF!</definedName>
    <definedName name="xRC15_29" localSheetId="34">#REF!</definedName>
    <definedName name="xRC15_29" localSheetId="49">#REF!</definedName>
    <definedName name="xRC15_29" localSheetId="51">#REF!</definedName>
    <definedName name="xRC15_29" localSheetId="10">#REF!</definedName>
    <definedName name="xRC15_29" localSheetId="9">#REF!</definedName>
    <definedName name="xRC15_29">#REF!</definedName>
    <definedName name="xRC15_30" localSheetId="34">#REF!</definedName>
    <definedName name="xRC15_30" localSheetId="49">#REF!</definedName>
    <definedName name="xRC15_30" localSheetId="51">#REF!</definedName>
    <definedName name="xRC15_30" localSheetId="10">#REF!</definedName>
    <definedName name="xRC15_30" localSheetId="9">#REF!</definedName>
    <definedName name="xRC15_30">#REF!</definedName>
    <definedName name="xRC15_31" localSheetId="34">#REF!</definedName>
    <definedName name="xRC15_31" localSheetId="49">#REF!</definedName>
    <definedName name="xRC15_31" localSheetId="51">#REF!</definedName>
    <definedName name="xRC15_31" localSheetId="10">#REF!</definedName>
    <definedName name="xRC15_31" localSheetId="9">#REF!</definedName>
    <definedName name="xRC15_31">#REF!</definedName>
    <definedName name="xRC15_32" localSheetId="34">#REF!</definedName>
    <definedName name="xRC15_32" localSheetId="49">#REF!</definedName>
    <definedName name="xRC15_32" localSheetId="51">#REF!</definedName>
    <definedName name="xRC15_32" localSheetId="10">#REF!</definedName>
    <definedName name="xRC15_32" localSheetId="9">#REF!</definedName>
    <definedName name="xRC15_32">#REF!</definedName>
    <definedName name="xRC15_33" localSheetId="34">#REF!</definedName>
    <definedName name="xRC15_33" localSheetId="49">#REF!</definedName>
    <definedName name="xRC15_33" localSheetId="51">#REF!</definedName>
    <definedName name="xRC15_33" localSheetId="10">#REF!</definedName>
    <definedName name="xRC15_33" localSheetId="9">#REF!</definedName>
    <definedName name="xRC15_33">#REF!</definedName>
    <definedName name="xRC15_34" localSheetId="34">#REF!</definedName>
    <definedName name="xRC15_34" localSheetId="49">#REF!</definedName>
    <definedName name="xRC15_34" localSheetId="51">#REF!</definedName>
    <definedName name="xRC15_34" localSheetId="10">#REF!</definedName>
    <definedName name="xRC15_34" localSheetId="9">#REF!</definedName>
    <definedName name="xRC15_34">#REF!</definedName>
    <definedName name="xRC15_35" localSheetId="34">#REF!</definedName>
    <definedName name="xRC15_35" localSheetId="49">#REF!</definedName>
    <definedName name="xRC15_35" localSheetId="51">#REF!</definedName>
    <definedName name="xRC15_35" localSheetId="10">#REF!</definedName>
    <definedName name="xRC15_35" localSheetId="9">#REF!</definedName>
    <definedName name="xRC15_35">#REF!</definedName>
    <definedName name="xRL01_01" localSheetId="34">#REF!</definedName>
    <definedName name="xRL01_01" localSheetId="49">#REF!</definedName>
    <definedName name="xRL01_01" localSheetId="51">#REF!</definedName>
    <definedName name="xRL01_01" localSheetId="10">#REF!</definedName>
    <definedName name="xRL01_01" localSheetId="9">#REF!</definedName>
    <definedName name="xRL01_01">#REF!</definedName>
    <definedName name="xRL01_02" localSheetId="34">#REF!</definedName>
    <definedName name="xRL01_02" localSheetId="49">#REF!</definedName>
    <definedName name="xRL01_02" localSheetId="51">#REF!</definedName>
    <definedName name="xRL01_02" localSheetId="10">#REF!</definedName>
    <definedName name="xRL01_02" localSheetId="9">#REF!</definedName>
    <definedName name="xRL01_02">#REF!</definedName>
    <definedName name="xRL01_03" localSheetId="34">#REF!</definedName>
    <definedName name="xRL01_03" localSheetId="49">#REF!</definedName>
    <definedName name="xRL01_03" localSheetId="51">#REF!</definedName>
    <definedName name="xRL01_03" localSheetId="10">#REF!</definedName>
    <definedName name="xRL01_03" localSheetId="9">#REF!</definedName>
    <definedName name="xRL01_03">#REF!</definedName>
    <definedName name="xRL01_04" localSheetId="34">#REF!</definedName>
    <definedName name="xRL01_04" localSheetId="49">#REF!</definedName>
    <definedName name="xRL01_04" localSheetId="51">#REF!</definedName>
    <definedName name="xRL01_04" localSheetId="10">#REF!</definedName>
    <definedName name="xRL01_04" localSheetId="9">#REF!</definedName>
    <definedName name="xRL01_04">#REF!</definedName>
    <definedName name="xRL01_05" localSheetId="34">#REF!</definedName>
    <definedName name="xRL01_05" localSheetId="49">#REF!</definedName>
    <definedName name="xRL01_05" localSheetId="51">#REF!</definedName>
    <definedName name="xRL01_05" localSheetId="10">#REF!</definedName>
    <definedName name="xRL01_05" localSheetId="9">#REF!</definedName>
    <definedName name="xRL01_05">#REF!</definedName>
    <definedName name="xRL01_06" localSheetId="34">#REF!</definedName>
    <definedName name="xRL01_06" localSheetId="49">#REF!</definedName>
    <definedName name="xRL01_06" localSheetId="51">#REF!</definedName>
    <definedName name="xRL01_06" localSheetId="10">#REF!</definedName>
    <definedName name="xRL01_06" localSheetId="9">#REF!</definedName>
    <definedName name="xRL01_06">#REF!</definedName>
    <definedName name="xRL01_07" localSheetId="34">#REF!</definedName>
    <definedName name="xRL01_07" localSheetId="49">#REF!</definedName>
    <definedName name="xRL01_07" localSheetId="51">#REF!</definedName>
    <definedName name="xRL01_07" localSheetId="10">#REF!</definedName>
    <definedName name="xRL01_07" localSheetId="9">#REF!</definedName>
    <definedName name="xRL01_07">#REF!</definedName>
    <definedName name="xRL01_08" localSheetId="34">#REF!</definedName>
    <definedName name="xRL01_08" localSheetId="49">#REF!</definedName>
    <definedName name="xRL01_08" localSheetId="51">#REF!</definedName>
    <definedName name="xRL01_08" localSheetId="10">#REF!</definedName>
    <definedName name="xRL01_08" localSheetId="9">#REF!</definedName>
    <definedName name="xRL01_08">#REF!</definedName>
    <definedName name="xRL01_09" localSheetId="34">#REF!</definedName>
    <definedName name="xRL01_09" localSheetId="49">#REF!</definedName>
    <definedName name="xRL01_09" localSheetId="51">#REF!</definedName>
    <definedName name="xRL01_09" localSheetId="10">#REF!</definedName>
    <definedName name="xRL01_09" localSheetId="9">#REF!</definedName>
    <definedName name="xRL01_09">#REF!</definedName>
    <definedName name="xRL01_10" localSheetId="34">#REF!</definedName>
    <definedName name="xRL01_10" localSheetId="49">#REF!</definedName>
    <definedName name="xRL01_10" localSheetId="51">#REF!</definedName>
    <definedName name="xRL01_10" localSheetId="10">#REF!</definedName>
    <definedName name="xRL01_10" localSheetId="9">#REF!</definedName>
    <definedName name="xRL01_10">#REF!</definedName>
    <definedName name="xRL01_101" localSheetId="34">#REF!</definedName>
    <definedName name="xRL01_101" localSheetId="49">#REF!</definedName>
    <definedName name="xRL01_101" localSheetId="51">#REF!</definedName>
    <definedName name="xRL01_101" localSheetId="10">#REF!</definedName>
    <definedName name="xRL01_101" localSheetId="9">#REF!</definedName>
    <definedName name="xRL01_101">#REF!</definedName>
    <definedName name="xRL01_102" localSheetId="34">#REF!</definedName>
    <definedName name="xRL01_102" localSheetId="49">#REF!</definedName>
    <definedName name="xRL01_102" localSheetId="51">#REF!</definedName>
    <definedName name="xRL01_102" localSheetId="10">#REF!</definedName>
    <definedName name="xRL01_102" localSheetId="9">#REF!</definedName>
    <definedName name="xRL01_102">#REF!</definedName>
    <definedName name="xRL01_103" localSheetId="34">#REF!</definedName>
    <definedName name="xRL01_103" localSheetId="49">#REF!</definedName>
    <definedName name="xRL01_103" localSheetId="51">#REF!</definedName>
    <definedName name="xRL01_103" localSheetId="10">#REF!</definedName>
    <definedName name="xRL01_103" localSheetId="9">#REF!</definedName>
    <definedName name="xRL01_103">#REF!</definedName>
    <definedName name="xRL01_11" localSheetId="34">#REF!</definedName>
    <definedName name="xRL01_11" localSheetId="49">#REF!</definedName>
    <definedName name="xRL01_11" localSheetId="51">#REF!</definedName>
    <definedName name="xRL01_11" localSheetId="10">#REF!</definedName>
    <definedName name="xRL01_11" localSheetId="9">#REF!</definedName>
    <definedName name="xRL01_11">#REF!</definedName>
    <definedName name="xRL01_12" localSheetId="34">#REF!</definedName>
    <definedName name="xRL01_12" localSheetId="49">#REF!</definedName>
    <definedName name="xRL01_12" localSheetId="51">#REF!</definedName>
    <definedName name="xRL01_12" localSheetId="10">#REF!</definedName>
    <definedName name="xRL01_12" localSheetId="9">#REF!</definedName>
    <definedName name="xRL01_12">#REF!</definedName>
    <definedName name="xRL01_13" localSheetId="34">#REF!</definedName>
    <definedName name="xRL01_13" localSheetId="49">#REF!</definedName>
    <definedName name="xRL01_13" localSheetId="51">#REF!</definedName>
    <definedName name="xRL01_13" localSheetId="10">#REF!</definedName>
    <definedName name="xRL01_13" localSheetId="9">#REF!</definedName>
    <definedName name="xRL01_13">#REF!</definedName>
    <definedName name="xRL01_14" localSheetId="34">#REF!</definedName>
    <definedName name="xRL01_14" localSheetId="49">#REF!</definedName>
    <definedName name="xRL01_14" localSheetId="51">#REF!</definedName>
    <definedName name="xRL01_14" localSheetId="10">#REF!</definedName>
    <definedName name="xRL01_14" localSheetId="9">#REF!</definedName>
    <definedName name="xRL01_14">#REF!</definedName>
    <definedName name="xRL01_15" localSheetId="34">#REF!</definedName>
    <definedName name="xRL01_15" localSheetId="49">#REF!</definedName>
    <definedName name="xRL01_15" localSheetId="51">#REF!</definedName>
    <definedName name="xRL01_15" localSheetId="10">#REF!</definedName>
    <definedName name="xRL01_15" localSheetId="9">#REF!</definedName>
    <definedName name="xRL01_15">#REF!</definedName>
    <definedName name="xRL01_16" localSheetId="34">#REF!</definedName>
    <definedName name="xRL01_16" localSheetId="49">#REF!</definedName>
    <definedName name="xRL01_16" localSheetId="51">#REF!</definedName>
    <definedName name="xRL01_16" localSheetId="10">#REF!</definedName>
    <definedName name="xRL01_16" localSheetId="9">#REF!</definedName>
    <definedName name="xRL01_16">#REF!</definedName>
    <definedName name="xRL01_17" localSheetId="34">#REF!</definedName>
    <definedName name="xRL01_17" localSheetId="49">#REF!</definedName>
    <definedName name="xRL01_17" localSheetId="51">#REF!</definedName>
    <definedName name="xRL01_17" localSheetId="10">#REF!</definedName>
    <definedName name="xRL01_17" localSheetId="9">#REF!</definedName>
    <definedName name="xRL01_17">#REF!</definedName>
    <definedName name="xRL01_18" localSheetId="34">#REF!</definedName>
    <definedName name="xRL01_18" localSheetId="49">#REF!</definedName>
    <definedName name="xRL01_18" localSheetId="51">#REF!</definedName>
    <definedName name="xRL01_18" localSheetId="10">#REF!</definedName>
    <definedName name="xRL01_18" localSheetId="9">#REF!</definedName>
    <definedName name="xRL01_18">#REF!</definedName>
    <definedName name="xRL01_19" localSheetId="34">#REF!</definedName>
    <definedName name="xRL01_19" localSheetId="49">#REF!</definedName>
    <definedName name="xRL01_19" localSheetId="51">#REF!</definedName>
    <definedName name="xRL01_19" localSheetId="10">#REF!</definedName>
    <definedName name="xRL01_19" localSheetId="9">#REF!</definedName>
    <definedName name="xRL01_19">#REF!</definedName>
    <definedName name="xRL01_20" localSheetId="34">#REF!</definedName>
    <definedName name="xRL01_20" localSheetId="49">#REF!</definedName>
    <definedName name="xRL01_20" localSheetId="51">#REF!</definedName>
    <definedName name="xRL01_20" localSheetId="10">#REF!</definedName>
    <definedName name="xRL01_20" localSheetId="9">#REF!</definedName>
    <definedName name="xRL01_20">#REF!</definedName>
    <definedName name="xRL01_201" localSheetId="34">#REF!</definedName>
    <definedName name="xRL01_201" localSheetId="49">#REF!</definedName>
    <definedName name="xRL01_201" localSheetId="51">#REF!</definedName>
    <definedName name="xRL01_201" localSheetId="10">#REF!</definedName>
    <definedName name="xRL01_201" localSheetId="9">#REF!</definedName>
    <definedName name="xRL01_201">#REF!</definedName>
    <definedName name="xRL01_202" localSheetId="34">#REF!</definedName>
    <definedName name="xRL01_202" localSheetId="49">#REF!</definedName>
    <definedName name="xRL01_202" localSheetId="51">#REF!</definedName>
    <definedName name="xRL01_202" localSheetId="10">#REF!</definedName>
    <definedName name="xRL01_202" localSheetId="9">#REF!</definedName>
    <definedName name="xRL01_202">#REF!</definedName>
    <definedName name="xRL01_203" localSheetId="34">#REF!</definedName>
    <definedName name="xRL01_203" localSheetId="49">#REF!</definedName>
    <definedName name="xRL01_203" localSheetId="51">#REF!</definedName>
    <definedName name="xRL01_203" localSheetId="10">#REF!</definedName>
    <definedName name="xRL01_203" localSheetId="9">#REF!</definedName>
    <definedName name="xRL01_203">#REF!</definedName>
    <definedName name="xRL01_21" localSheetId="34">#REF!</definedName>
    <definedName name="xRL01_21" localSheetId="49">#REF!</definedName>
    <definedName name="xRL01_21" localSheetId="51">#REF!</definedName>
    <definedName name="xRL01_21" localSheetId="10">#REF!</definedName>
    <definedName name="xRL01_21" localSheetId="9">#REF!</definedName>
    <definedName name="xRL01_21">#REF!</definedName>
    <definedName name="xRL01_22" localSheetId="34">#REF!</definedName>
    <definedName name="xRL01_22" localSheetId="49">#REF!</definedName>
    <definedName name="xRL01_22" localSheetId="51">#REF!</definedName>
    <definedName name="xRL01_22" localSheetId="10">#REF!</definedName>
    <definedName name="xRL01_22" localSheetId="9">#REF!</definedName>
    <definedName name="xRL01_22">#REF!</definedName>
    <definedName name="xRL01_23" localSheetId="34">#REF!</definedName>
    <definedName name="xRL01_23" localSheetId="49">#REF!</definedName>
    <definedName name="xRL01_23" localSheetId="51">#REF!</definedName>
    <definedName name="xRL01_23" localSheetId="10">#REF!</definedName>
    <definedName name="xRL01_23" localSheetId="9">#REF!</definedName>
    <definedName name="xRL01_23">#REF!</definedName>
    <definedName name="xRL01_24" localSheetId="34">#REF!</definedName>
    <definedName name="xRL01_24" localSheetId="49">#REF!</definedName>
    <definedName name="xRL01_24" localSheetId="51">#REF!</definedName>
    <definedName name="xRL01_24" localSheetId="10">#REF!</definedName>
    <definedName name="xRL01_24" localSheetId="9">#REF!</definedName>
    <definedName name="xRL01_24">#REF!</definedName>
    <definedName name="xRL01_25" localSheetId="34">#REF!</definedName>
    <definedName name="xRL01_25" localSheetId="49">#REF!</definedName>
    <definedName name="xRL01_25" localSheetId="51">#REF!</definedName>
    <definedName name="xRL01_25" localSheetId="10">#REF!</definedName>
    <definedName name="xRL01_25" localSheetId="9">#REF!</definedName>
    <definedName name="xRL01_25">#REF!</definedName>
    <definedName name="xRL01_26" localSheetId="34">#REF!</definedName>
    <definedName name="xRL01_26" localSheetId="49">#REF!</definedName>
    <definedName name="xRL01_26" localSheetId="51">#REF!</definedName>
    <definedName name="xRL01_26" localSheetId="10">#REF!</definedName>
    <definedName name="xRL01_26" localSheetId="9">#REF!</definedName>
    <definedName name="xRL01_26">#REF!</definedName>
    <definedName name="xRL01_27" localSheetId="34">#REF!</definedName>
    <definedName name="xRL01_27" localSheetId="49">#REF!</definedName>
    <definedName name="xRL01_27" localSheetId="51">#REF!</definedName>
    <definedName name="xRL01_27" localSheetId="10">#REF!</definedName>
    <definedName name="xRL01_27" localSheetId="9">#REF!</definedName>
    <definedName name="xRL01_27">#REF!</definedName>
    <definedName name="xRL01_28" localSheetId="34">#REF!</definedName>
    <definedName name="xRL01_28" localSheetId="49">#REF!</definedName>
    <definedName name="xRL01_28" localSheetId="51">#REF!</definedName>
    <definedName name="xRL01_28" localSheetId="10">#REF!</definedName>
    <definedName name="xRL01_28" localSheetId="9">#REF!</definedName>
    <definedName name="xRL01_28">#REF!</definedName>
    <definedName name="xRL01_29" localSheetId="34">#REF!</definedName>
    <definedName name="xRL01_29" localSheetId="49">#REF!</definedName>
    <definedName name="xRL01_29" localSheetId="51">#REF!</definedName>
    <definedName name="xRL01_29" localSheetId="10">#REF!</definedName>
    <definedName name="xRL01_29" localSheetId="9">#REF!</definedName>
    <definedName name="xRL01_29">#REF!</definedName>
    <definedName name="xRL01_30" localSheetId="34">#REF!</definedName>
    <definedName name="xRL01_30" localSheetId="49">#REF!</definedName>
    <definedName name="xRL01_30" localSheetId="51">#REF!</definedName>
    <definedName name="xRL01_30" localSheetId="10">#REF!</definedName>
    <definedName name="xRL01_30" localSheetId="9">#REF!</definedName>
    <definedName name="xRL01_30">#REF!</definedName>
    <definedName name="xRL01_301" localSheetId="34">#REF!</definedName>
    <definedName name="xRL01_301" localSheetId="49">#REF!</definedName>
    <definedName name="xRL01_301" localSheetId="51">#REF!</definedName>
    <definedName name="xRL01_301" localSheetId="10">#REF!</definedName>
    <definedName name="xRL01_301" localSheetId="9">#REF!</definedName>
    <definedName name="xRL01_301">#REF!</definedName>
    <definedName name="xRL01_302" localSheetId="34">#REF!</definedName>
    <definedName name="xRL01_302" localSheetId="49">#REF!</definedName>
    <definedName name="xRL01_302" localSheetId="51">#REF!</definedName>
    <definedName name="xRL01_302" localSheetId="10">#REF!</definedName>
    <definedName name="xRL01_302" localSheetId="9">#REF!</definedName>
    <definedName name="xRL01_302">#REF!</definedName>
    <definedName name="xRL01_303" localSheetId="34">#REF!</definedName>
    <definedName name="xRL01_303" localSheetId="49">#REF!</definedName>
    <definedName name="xRL01_303" localSheetId="51">#REF!</definedName>
    <definedName name="xRL01_303" localSheetId="10">#REF!</definedName>
    <definedName name="xRL01_303" localSheetId="9">#REF!</definedName>
    <definedName name="xRL01_303">#REF!</definedName>
    <definedName name="xRL01_304" localSheetId="34">#REF!</definedName>
    <definedName name="xRL01_304" localSheetId="49">#REF!</definedName>
    <definedName name="xRL01_304" localSheetId="51">#REF!</definedName>
    <definedName name="xRL01_304" localSheetId="10">#REF!</definedName>
    <definedName name="xRL01_304" localSheetId="9">#REF!</definedName>
    <definedName name="xRL01_304">#REF!</definedName>
    <definedName name="xRL01_305" localSheetId="34">#REF!</definedName>
    <definedName name="xRL01_305" localSheetId="49">#REF!</definedName>
    <definedName name="xRL01_305" localSheetId="51">#REF!</definedName>
    <definedName name="xRL01_305" localSheetId="10">#REF!</definedName>
    <definedName name="xRL01_305" localSheetId="9">#REF!</definedName>
    <definedName name="xRL01_305">#REF!</definedName>
    <definedName name="xRL01_306" localSheetId="34">#REF!</definedName>
    <definedName name="xRL01_306" localSheetId="49">#REF!</definedName>
    <definedName name="xRL01_306" localSheetId="51">#REF!</definedName>
    <definedName name="xRL01_306" localSheetId="10">#REF!</definedName>
    <definedName name="xRL01_306" localSheetId="9">#REF!</definedName>
    <definedName name="xRL01_306">#REF!</definedName>
    <definedName name="xRL01_307" localSheetId="34">#REF!</definedName>
    <definedName name="xRL01_307" localSheetId="49">#REF!</definedName>
    <definedName name="xRL01_307" localSheetId="51">#REF!</definedName>
    <definedName name="xRL01_307" localSheetId="10">#REF!</definedName>
    <definedName name="xRL01_307" localSheetId="9">#REF!</definedName>
    <definedName name="xRL01_307">#REF!</definedName>
    <definedName name="xRL01_308" localSheetId="34">#REF!</definedName>
    <definedName name="xRL01_308" localSheetId="49">#REF!</definedName>
    <definedName name="xRL01_308" localSheetId="51">#REF!</definedName>
    <definedName name="xRL01_308" localSheetId="10">#REF!</definedName>
    <definedName name="xRL01_308" localSheetId="9">#REF!</definedName>
    <definedName name="xRL01_308">#REF!</definedName>
    <definedName name="xRL01_309" localSheetId="34">#REF!</definedName>
    <definedName name="xRL01_309" localSheetId="49">#REF!</definedName>
    <definedName name="xRL01_309" localSheetId="51">#REF!</definedName>
    <definedName name="xRL01_309" localSheetId="10">#REF!</definedName>
    <definedName name="xRL01_309" localSheetId="9">#REF!</definedName>
    <definedName name="xRL01_309">#REF!</definedName>
    <definedName name="xRL01_31" localSheetId="34">#REF!</definedName>
    <definedName name="xRL01_31" localSheetId="49">#REF!</definedName>
    <definedName name="xRL01_31" localSheetId="51">#REF!</definedName>
    <definedName name="xRL01_31" localSheetId="10">#REF!</definedName>
    <definedName name="xRL01_31" localSheetId="9">#REF!</definedName>
    <definedName name="xRL01_31">#REF!</definedName>
    <definedName name="xRL01_310" localSheetId="34">#REF!</definedName>
    <definedName name="xRL01_310" localSheetId="49">#REF!</definedName>
    <definedName name="xRL01_310" localSheetId="51">#REF!</definedName>
    <definedName name="xRL01_310" localSheetId="10">#REF!</definedName>
    <definedName name="xRL01_310" localSheetId="9">#REF!</definedName>
    <definedName name="xRL01_310">#REF!</definedName>
    <definedName name="xRL01_311" localSheetId="34">#REF!</definedName>
    <definedName name="xRL01_311" localSheetId="49">#REF!</definedName>
    <definedName name="xRL01_311" localSheetId="51">#REF!</definedName>
    <definedName name="xRL01_311" localSheetId="10">#REF!</definedName>
    <definedName name="xRL01_311" localSheetId="9">#REF!</definedName>
    <definedName name="xRL01_311">#REF!</definedName>
    <definedName name="xRL01_32" localSheetId="34">#REF!</definedName>
    <definedName name="xRL01_32" localSheetId="49">#REF!</definedName>
    <definedName name="xRL01_32" localSheetId="51">#REF!</definedName>
    <definedName name="xRL01_32" localSheetId="10">#REF!</definedName>
    <definedName name="xRL01_32" localSheetId="9">#REF!</definedName>
    <definedName name="xRL01_32">#REF!</definedName>
    <definedName name="xRL01_33" localSheetId="34">#REF!</definedName>
    <definedName name="xRL01_33" localSheetId="49">#REF!</definedName>
    <definedName name="xRL01_33" localSheetId="51">#REF!</definedName>
    <definedName name="xRL01_33" localSheetId="10">#REF!</definedName>
    <definedName name="xRL01_33" localSheetId="9">#REF!</definedName>
    <definedName name="xRL01_33">#REF!</definedName>
    <definedName name="xRL01_34" localSheetId="34">#REF!</definedName>
    <definedName name="xRL01_34" localSheetId="49">#REF!</definedName>
    <definedName name="xRL01_34" localSheetId="51">#REF!</definedName>
    <definedName name="xRL01_34" localSheetId="10">#REF!</definedName>
    <definedName name="xRL01_34" localSheetId="9">#REF!</definedName>
    <definedName name="xRL01_34">#REF!</definedName>
    <definedName name="xRL01_35" localSheetId="34">#REF!</definedName>
    <definedName name="xRL01_35" localSheetId="49">#REF!</definedName>
    <definedName name="xRL01_35" localSheetId="51">#REF!</definedName>
    <definedName name="xRL01_35" localSheetId="10">#REF!</definedName>
    <definedName name="xRL01_35" localSheetId="9">#REF!</definedName>
    <definedName name="xRL01_35">#REF!</definedName>
    <definedName name="xRL01_36" localSheetId="34">#REF!</definedName>
    <definedName name="xRL01_36" localSheetId="49">#REF!</definedName>
    <definedName name="xRL01_36" localSheetId="51">#REF!</definedName>
    <definedName name="xRL01_36" localSheetId="10">#REF!</definedName>
    <definedName name="xRL01_36" localSheetId="9">#REF!</definedName>
    <definedName name="xRL01_36">#REF!</definedName>
    <definedName name="xRL01_37" localSheetId="34">#REF!</definedName>
    <definedName name="xRL01_37" localSheetId="49">#REF!</definedName>
    <definedName name="xRL01_37" localSheetId="51">#REF!</definedName>
    <definedName name="xRL01_37" localSheetId="10">#REF!</definedName>
    <definedName name="xRL01_37" localSheetId="9">#REF!</definedName>
    <definedName name="xRL01_37">#REF!</definedName>
    <definedName name="xRL01_38" localSheetId="34">#REF!</definedName>
    <definedName name="xRL01_38" localSheetId="49">#REF!</definedName>
    <definedName name="xRL01_38" localSheetId="51">#REF!</definedName>
    <definedName name="xRL01_38" localSheetId="10">#REF!</definedName>
    <definedName name="xRL01_38" localSheetId="9">#REF!</definedName>
    <definedName name="xRL01_38">#REF!</definedName>
    <definedName name="xRL01_39" localSheetId="34">#REF!</definedName>
    <definedName name="xRL01_39" localSheetId="49">#REF!</definedName>
    <definedName name="xRL01_39" localSheetId="51">#REF!</definedName>
    <definedName name="xRL01_39" localSheetId="10">#REF!</definedName>
    <definedName name="xRL01_39" localSheetId="9">#REF!</definedName>
    <definedName name="xRL01_39">#REF!</definedName>
    <definedName name="xRL01_40" localSheetId="34">#REF!</definedName>
    <definedName name="xRL01_40" localSheetId="49">#REF!</definedName>
    <definedName name="xRL01_40" localSheetId="51">#REF!</definedName>
    <definedName name="xRL01_40" localSheetId="10">#REF!</definedName>
    <definedName name="xRL01_40" localSheetId="9">#REF!</definedName>
    <definedName name="xRL01_40">#REF!</definedName>
    <definedName name="xRL01_401" localSheetId="34">#REF!</definedName>
    <definedName name="xRL01_401" localSheetId="49">#REF!</definedName>
    <definedName name="xRL01_401" localSheetId="51">#REF!</definedName>
    <definedName name="xRL01_401" localSheetId="10">#REF!</definedName>
    <definedName name="xRL01_401" localSheetId="9">#REF!</definedName>
    <definedName name="xRL01_401">#REF!</definedName>
    <definedName name="xRL01_402" localSheetId="34">#REF!</definedName>
    <definedName name="xRL01_402" localSheetId="49">#REF!</definedName>
    <definedName name="xRL01_402" localSheetId="51">#REF!</definedName>
    <definedName name="xRL01_402" localSheetId="10">#REF!</definedName>
    <definedName name="xRL01_402" localSheetId="9">#REF!</definedName>
    <definedName name="xRL01_402">#REF!</definedName>
    <definedName name="xRL01_403" localSheetId="34">#REF!</definedName>
    <definedName name="xRL01_403" localSheetId="49">#REF!</definedName>
    <definedName name="xRL01_403" localSheetId="51">#REF!</definedName>
    <definedName name="xRL01_403" localSheetId="10">#REF!</definedName>
    <definedName name="xRL01_403" localSheetId="9">#REF!</definedName>
    <definedName name="xRL01_403">#REF!</definedName>
    <definedName name="xRL01_404" localSheetId="34">#REF!</definedName>
    <definedName name="xRL01_404" localSheetId="49">#REF!</definedName>
    <definedName name="xRL01_404" localSheetId="51">#REF!</definedName>
    <definedName name="xRL01_404" localSheetId="10">#REF!</definedName>
    <definedName name="xRL01_404" localSheetId="9">#REF!</definedName>
    <definedName name="xRL01_404">#REF!</definedName>
    <definedName name="xRL01_405" localSheetId="34">#REF!</definedName>
    <definedName name="xRL01_405" localSheetId="49">#REF!</definedName>
    <definedName name="xRL01_405" localSheetId="51">#REF!</definedName>
    <definedName name="xRL01_405" localSheetId="10">#REF!</definedName>
    <definedName name="xRL01_405" localSheetId="9">#REF!</definedName>
    <definedName name="xRL01_405">#REF!</definedName>
    <definedName name="xRL01_406" localSheetId="34">#REF!</definedName>
    <definedName name="xRL01_406" localSheetId="49">#REF!</definedName>
    <definedName name="xRL01_406" localSheetId="51">#REF!</definedName>
    <definedName name="xRL01_406" localSheetId="10">#REF!</definedName>
    <definedName name="xRL01_406" localSheetId="9">#REF!</definedName>
    <definedName name="xRL01_406">#REF!</definedName>
    <definedName name="xRL01_407" localSheetId="34">#REF!</definedName>
    <definedName name="xRL01_407" localSheetId="49">#REF!</definedName>
    <definedName name="xRL01_407" localSheetId="51">#REF!</definedName>
    <definedName name="xRL01_407" localSheetId="10">#REF!</definedName>
    <definedName name="xRL01_407" localSheetId="9">#REF!</definedName>
    <definedName name="xRL01_407">#REF!</definedName>
    <definedName name="xRL01_408" localSheetId="34">#REF!</definedName>
    <definedName name="xRL01_408" localSheetId="49">#REF!</definedName>
    <definedName name="xRL01_408" localSheetId="51">#REF!</definedName>
    <definedName name="xRL01_408" localSheetId="10">#REF!</definedName>
    <definedName name="xRL01_408" localSheetId="9">#REF!</definedName>
    <definedName name="xRL01_408">#REF!</definedName>
    <definedName name="xRL01_409" localSheetId="34">#REF!</definedName>
    <definedName name="xRL01_409" localSheetId="49">#REF!</definedName>
    <definedName name="xRL01_409" localSheetId="51">#REF!</definedName>
    <definedName name="xRL01_409" localSheetId="10">#REF!</definedName>
    <definedName name="xRL01_409" localSheetId="9">#REF!</definedName>
    <definedName name="xRL01_409">#REF!</definedName>
    <definedName name="xRL01_41" localSheetId="34">#REF!</definedName>
    <definedName name="xRL01_41" localSheetId="49">#REF!</definedName>
    <definedName name="xRL01_41" localSheetId="51">#REF!</definedName>
    <definedName name="xRL01_41" localSheetId="10">#REF!</definedName>
    <definedName name="xRL01_41" localSheetId="9">#REF!</definedName>
    <definedName name="xRL01_41">#REF!</definedName>
    <definedName name="xRL01_410" localSheetId="34">#REF!</definedName>
    <definedName name="xRL01_410" localSheetId="49">#REF!</definedName>
    <definedName name="xRL01_410" localSheetId="51">#REF!</definedName>
    <definedName name="xRL01_410" localSheetId="10">#REF!</definedName>
    <definedName name="xRL01_410" localSheetId="9">#REF!</definedName>
    <definedName name="xRL01_410">#REF!</definedName>
    <definedName name="xRL01_411" localSheetId="34">#REF!</definedName>
    <definedName name="xRL01_411" localSheetId="49">#REF!</definedName>
    <definedName name="xRL01_411" localSheetId="51">#REF!</definedName>
    <definedName name="xRL01_411" localSheetId="10">#REF!</definedName>
    <definedName name="xRL01_411" localSheetId="9">#REF!</definedName>
    <definedName name="xRL01_411">#REF!</definedName>
    <definedName name="xRL01_42" localSheetId="34">#REF!</definedName>
    <definedName name="xRL01_42" localSheetId="49">#REF!</definedName>
    <definedName name="xRL01_42" localSheetId="51">#REF!</definedName>
    <definedName name="xRL01_42" localSheetId="10">#REF!</definedName>
    <definedName name="xRL01_42" localSheetId="9">#REF!</definedName>
    <definedName name="xRL01_42">#REF!</definedName>
    <definedName name="xRL01_43" localSheetId="34">#REF!</definedName>
    <definedName name="xRL01_43" localSheetId="49">#REF!</definedName>
    <definedName name="xRL01_43" localSheetId="51">#REF!</definedName>
    <definedName name="xRL01_43" localSheetId="10">#REF!</definedName>
    <definedName name="xRL01_43" localSheetId="9">#REF!</definedName>
    <definedName name="xRL01_43">#REF!</definedName>
    <definedName name="xRL01_44" localSheetId="34">#REF!</definedName>
    <definedName name="xRL01_44" localSheetId="49">#REF!</definedName>
    <definedName name="xRL01_44" localSheetId="51">#REF!</definedName>
    <definedName name="xRL01_44" localSheetId="10">#REF!</definedName>
    <definedName name="xRL01_44" localSheetId="9">#REF!</definedName>
    <definedName name="xRL01_44">#REF!</definedName>
    <definedName name="xRL01_45" localSheetId="34">#REF!</definedName>
    <definedName name="xRL01_45" localSheetId="49">#REF!</definedName>
    <definedName name="xRL01_45" localSheetId="51">#REF!</definedName>
    <definedName name="xRL01_45" localSheetId="10">#REF!</definedName>
    <definedName name="xRL01_45" localSheetId="9">#REF!</definedName>
    <definedName name="xRL01_45">#REF!</definedName>
    <definedName name="xRL01_46" localSheetId="34">#REF!</definedName>
    <definedName name="xRL01_46" localSheetId="49">#REF!</definedName>
    <definedName name="xRL01_46" localSheetId="51">#REF!</definedName>
    <definedName name="xRL01_46" localSheetId="10">#REF!</definedName>
    <definedName name="xRL01_46" localSheetId="9">#REF!</definedName>
    <definedName name="xRL01_46">#REF!</definedName>
    <definedName name="xRL01_47" localSheetId="34">#REF!</definedName>
    <definedName name="xRL01_47" localSheetId="49">#REF!</definedName>
    <definedName name="xRL01_47" localSheetId="51">#REF!</definedName>
    <definedName name="xRL01_47" localSheetId="10">#REF!</definedName>
    <definedName name="xRL01_47" localSheetId="9">#REF!</definedName>
    <definedName name="xRL01_47">#REF!</definedName>
    <definedName name="xRL01_48" localSheetId="34">#REF!</definedName>
    <definedName name="xRL01_48" localSheetId="49">#REF!</definedName>
    <definedName name="xRL01_48" localSheetId="51">#REF!</definedName>
    <definedName name="xRL01_48" localSheetId="10">#REF!</definedName>
    <definedName name="xRL01_48" localSheetId="9">#REF!</definedName>
    <definedName name="xRL01_48">#REF!</definedName>
    <definedName name="xRL01_49" localSheetId="34">#REF!</definedName>
    <definedName name="xRL01_49" localSheetId="49">#REF!</definedName>
    <definedName name="xRL01_49" localSheetId="51">#REF!</definedName>
    <definedName name="xRL01_49" localSheetId="10">#REF!</definedName>
    <definedName name="xRL01_49" localSheetId="9">#REF!</definedName>
    <definedName name="xRL01_49">#REF!</definedName>
    <definedName name="xRL01_50" localSheetId="34">#REF!</definedName>
    <definedName name="xRL01_50" localSheetId="49">#REF!</definedName>
    <definedName name="xRL01_50" localSheetId="51">#REF!</definedName>
    <definedName name="xRL01_50" localSheetId="10">#REF!</definedName>
    <definedName name="xRL01_50" localSheetId="9">#REF!</definedName>
    <definedName name="xRL01_50">#REF!</definedName>
    <definedName name="xRL01_501" localSheetId="34">#REF!</definedName>
    <definedName name="xRL01_501" localSheetId="49">#REF!</definedName>
    <definedName name="xRL01_501" localSheetId="51">#REF!</definedName>
    <definedName name="xRL01_501" localSheetId="10">#REF!</definedName>
    <definedName name="xRL01_501" localSheetId="9">#REF!</definedName>
    <definedName name="xRL01_501">#REF!</definedName>
    <definedName name="xRL01_502" localSheetId="34">#REF!</definedName>
    <definedName name="xRL01_502" localSheetId="49">#REF!</definedName>
    <definedName name="xRL01_502" localSheetId="51">#REF!</definedName>
    <definedName name="xRL01_502" localSheetId="10">#REF!</definedName>
    <definedName name="xRL01_502" localSheetId="9">#REF!</definedName>
    <definedName name="xRL01_502">#REF!</definedName>
    <definedName name="xRL01_503" localSheetId="34">#REF!</definedName>
    <definedName name="xRL01_503" localSheetId="49">#REF!</definedName>
    <definedName name="xRL01_503" localSheetId="51">#REF!</definedName>
    <definedName name="xRL01_503" localSheetId="10">#REF!</definedName>
    <definedName name="xRL01_503" localSheetId="9">#REF!</definedName>
    <definedName name="xRL01_503">#REF!</definedName>
    <definedName name="xRL01_504" localSheetId="34">#REF!</definedName>
    <definedName name="xRL01_504" localSheetId="49">#REF!</definedName>
    <definedName name="xRL01_504" localSheetId="51">#REF!</definedName>
    <definedName name="xRL01_504" localSheetId="10">#REF!</definedName>
    <definedName name="xRL01_504" localSheetId="9">#REF!</definedName>
    <definedName name="xRL01_504">#REF!</definedName>
    <definedName name="xRL01_505" localSheetId="34">#REF!</definedName>
    <definedName name="xRL01_505" localSheetId="49">#REF!</definedName>
    <definedName name="xRL01_505" localSheetId="51">#REF!</definedName>
    <definedName name="xRL01_505" localSheetId="10">#REF!</definedName>
    <definedName name="xRL01_505" localSheetId="9">#REF!</definedName>
    <definedName name="xRL01_505">#REF!</definedName>
    <definedName name="xRL01_506" localSheetId="34">#REF!</definedName>
    <definedName name="xRL01_506" localSheetId="49">#REF!</definedName>
    <definedName name="xRL01_506" localSheetId="51">#REF!</definedName>
    <definedName name="xRL01_506" localSheetId="10">#REF!</definedName>
    <definedName name="xRL01_506" localSheetId="9">#REF!</definedName>
    <definedName name="xRL01_506">#REF!</definedName>
    <definedName name="xRL01_507" localSheetId="34">#REF!</definedName>
    <definedName name="xRL01_507" localSheetId="49">#REF!</definedName>
    <definedName name="xRL01_507" localSheetId="51">#REF!</definedName>
    <definedName name="xRL01_507" localSheetId="10">#REF!</definedName>
    <definedName name="xRL01_507" localSheetId="9">#REF!</definedName>
    <definedName name="xRL01_507">#REF!</definedName>
    <definedName name="xRL01_508" localSheetId="34">#REF!</definedName>
    <definedName name="xRL01_508" localSheetId="49">#REF!</definedName>
    <definedName name="xRL01_508" localSheetId="51">#REF!</definedName>
    <definedName name="xRL01_508" localSheetId="10">#REF!</definedName>
    <definedName name="xRL01_508" localSheetId="9">#REF!</definedName>
    <definedName name="xRL01_508">#REF!</definedName>
    <definedName name="xRL01_509" localSheetId="34">#REF!</definedName>
    <definedName name="xRL01_509" localSheetId="49">#REF!</definedName>
    <definedName name="xRL01_509" localSheetId="51">#REF!</definedName>
    <definedName name="xRL01_509" localSheetId="10">#REF!</definedName>
    <definedName name="xRL01_509" localSheetId="9">#REF!</definedName>
    <definedName name="xRL01_509">#REF!</definedName>
    <definedName name="xRL01_51" localSheetId="34">#REF!</definedName>
    <definedName name="xRL01_51" localSheetId="49">#REF!</definedName>
    <definedName name="xRL01_51" localSheetId="51">#REF!</definedName>
    <definedName name="xRL01_51" localSheetId="10">#REF!</definedName>
    <definedName name="xRL01_51" localSheetId="9">#REF!</definedName>
    <definedName name="xRL01_51">#REF!</definedName>
    <definedName name="xRL01_510" localSheetId="34">#REF!</definedName>
    <definedName name="xRL01_510" localSheetId="49">#REF!</definedName>
    <definedName name="xRL01_510" localSheetId="51">#REF!</definedName>
    <definedName name="xRL01_510" localSheetId="10">#REF!</definedName>
    <definedName name="xRL01_510" localSheetId="9">#REF!</definedName>
    <definedName name="xRL01_510">#REF!</definedName>
    <definedName name="xRL01_511" localSheetId="34">#REF!</definedName>
    <definedName name="xRL01_511" localSheetId="49">#REF!</definedName>
    <definedName name="xRL01_511" localSheetId="51">#REF!</definedName>
    <definedName name="xRL01_511" localSheetId="10">#REF!</definedName>
    <definedName name="xRL01_511" localSheetId="9">#REF!</definedName>
    <definedName name="xRL01_511">#REF!</definedName>
    <definedName name="xRL01_52" localSheetId="34">#REF!</definedName>
    <definedName name="xRL01_52" localSheetId="49">#REF!</definedName>
    <definedName name="xRL01_52" localSheetId="51">#REF!</definedName>
    <definedName name="xRL01_52" localSheetId="10">#REF!</definedName>
    <definedName name="xRL01_52" localSheetId="9">#REF!</definedName>
    <definedName name="xRL01_52">#REF!</definedName>
    <definedName name="xRL01_53" localSheetId="34">#REF!</definedName>
    <definedName name="xRL01_53" localSheetId="49">#REF!</definedName>
    <definedName name="xRL01_53" localSheetId="51">#REF!</definedName>
    <definedName name="xRL01_53" localSheetId="10">#REF!</definedName>
    <definedName name="xRL01_53" localSheetId="9">#REF!</definedName>
    <definedName name="xRL01_53">#REF!</definedName>
    <definedName name="xRL01_54" localSheetId="34">#REF!</definedName>
    <definedName name="xRL01_54" localSheetId="49">#REF!</definedName>
    <definedName name="xRL01_54" localSheetId="51">#REF!</definedName>
    <definedName name="xRL01_54" localSheetId="10">#REF!</definedName>
    <definedName name="xRL01_54" localSheetId="9">#REF!</definedName>
    <definedName name="xRL01_54">#REF!</definedName>
    <definedName name="xRL01_601" localSheetId="34">#REF!</definedName>
    <definedName name="xRL01_601" localSheetId="49">#REF!</definedName>
    <definedName name="xRL01_601" localSheetId="51">#REF!</definedName>
    <definedName name="xRL01_601" localSheetId="10">#REF!</definedName>
    <definedName name="xRL01_601" localSheetId="9">#REF!</definedName>
    <definedName name="xRL01_601">#REF!</definedName>
    <definedName name="xRL01_602" localSheetId="34">#REF!</definedName>
    <definedName name="xRL01_602" localSheetId="49">#REF!</definedName>
    <definedName name="xRL01_602" localSheetId="51">#REF!</definedName>
    <definedName name="xRL01_602" localSheetId="10">#REF!</definedName>
    <definedName name="xRL01_602" localSheetId="9">#REF!</definedName>
    <definedName name="xRL01_602">#REF!</definedName>
    <definedName name="xRL01_603" localSheetId="34">#REF!</definedName>
    <definedName name="xRL01_603" localSheetId="49">#REF!</definedName>
    <definedName name="xRL01_603" localSheetId="51">#REF!</definedName>
    <definedName name="xRL01_603" localSheetId="10">#REF!</definedName>
    <definedName name="xRL01_603" localSheetId="9">#REF!</definedName>
    <definedName name="xRL01_603">#REF!</definedName>
    <definedName name="xRL01_604" localSheetId="34">#REF!</definedName>
    <definedName name="xRL01_604" localSheetId="49">#REF!</definedName>
    <definedName name="xRL01_604" localSheetId="51">#REF!</definedName>
    <definedName name="xRL01_604" localSheetId="10">#REF!</definedName>
    <definedName name="xRL01_604" localSheetId="9">#REF!</definedName>
    <definedName name="xRL01_604">#REF!</definedName>
    <definedName name="xRL01_605" localSheetId="34">#REF!</definedName>
    <definedName name="xRL01_605" localSheetId="49">#REF!</definedName>
    <definedName name="xRL01_605" localSheetId="51">#REF!</definedName>
    <definedName name="xRL01_605" localSheetId="10">#REF!</definedName>
    <definedName name="xRL01_605" localSheetId="9">#REF!</definedName>
    <definedName name="xRL01_605">#REF!</definedName>
    <definedName name="xRL01_606" localSheetId="34">#REF!</definedName>
    <definedName name="xRL01_606" localSheetId="49">#REF!</definedName>
    <definedName name="xRL01_606" localSheetId="51">#REF!</definedName>
    <definedName name="xRL01_606" localSheetId="10">#REF!</definedName>
    <definedName name="xRL01_606" localSheetId="9">#REF!</definedName>
    <definedName name="xRL01_606">#REF!</definedName>
    <definedName name="xRL01_607" localSheetId="34">#REF!</definedName>
    <definedName name="xRL01_607" localSheetId="49">#REF!</definedName>
    <definedName name="xRL01_607" localSheetId="51">#REF!</definedName>
    <definedName name="xRL01_607" localSheetId="10">#REF!</definedName>
    <definedName name="xRL01_607" localSheetId="9">#REF!</definedName>
    <definedName name="xRL01_607">#REF!</definedName>
    <definedName name="xRL01_608" localSheetId="34">#REF!</definedName>
    <definedName name="xRL01_608" localSheetId="49">#REF!</definedName>
    <definedName name="xRL01_608" localSheetId="51">#REF!</definedName>
    <definedName name="xRL01_608" localSheetId="10">#REF!</definedName>
    <definedName name="xRL01_608" localSheetId="9">#REF!</definedName>
    <definedName name="xRL01_608">#REF!</definedName>
    <definedName name="xRL01_609" localSheetId="34">#REF!</definedName>
    <definedName name="xRL01_609" localSheetId="49">#REF!</definedName>
    <definedName name="xRL01_609" localSheetId="51">#REF!</definedName>
    <definedName name="xRL01_609" localSheetId="10">#REF!</definedName>
    <definedName name="xRL01_609" localSheetId="9">#REF!</definedName>
    <definedName name="xRL01_609">#REF!</definedName>
    <definedName name="xRL01_610" localSheetId="34">#REF!</definedName>
    <definedName name="xRL01_610" localSheetId="49">#REF!</definedName>
    <definedName name="xRL01_610" localSheetId="51">#REF!</definedName>
    <definedName name="xRL01_610" localSheetId="10">#REF!</definedName>
    <definedName name="xRL01_610" localSheetId="9">#REF!</definedName>
    <definedName name="xRL01_610">#REF!</definedName>
    <definedName name="xRL01_611" localSheetId="34">#REF!</definedName>
    <definedName name="xRL01_611" localSheetId="49">#REF!</definedName>
    <definedName name="xRL01_611" localSheetId="51">#REF!</definedName>
    <definedName name="xRL01_611" localSheetId="10">#REF!</definedName>
    <definedName name="xRL01_611" localSheetId="9">#REF!</definedName>
    <definedName name="xRL01_611">#REF!</definedName>
    <definedName name="xRL01_701" localSheetId="34">#REF!</definedName>
    <definedName name="xRL01_701" localSheetId="49">#REF!</definedName>
    <definedName name="xRL01_701" localSheetId="51">#REF!</definedName>
    <definedName name="xRL01_701" localSheetId="10">#REF!</definedName>
    <definedName name="xRL01_701" localSheetId="9">#REF!</definedName>
    <definedName name="xRL01_701">#REF!</definedName>
    <definedName name="xRL01_702" localSheetId="34">#REF!</definedName>
    <definedName name="xRL01_702" localSheetId="49">#REF!</definedName>
    <definedName name="xRL01_702" localSheetId="51">#REF!</definedName>
    <definedName name="xRL01_702" localSheetId="10">#REF!</definedName>
    <definedName name="xRL01_702" localSheetId="9">#REF!</definedName>
    <definedName name="xRL01_702">#REF!</definedName>
    <definedName name="xRL01_703" localSheetId="34">#REF!</definedName>
    <definedName name="xRL01_703" localSheetId="49">#REF!</definedName>
    <definedName name="xRL01_703" localSheetId="51">#REF!</definedName>
    <definedName name="xRL01_703" localSheetId="10">#REF!</definedName>
    <definedName name="xRL01_703" localSheetId="9">#REF!</definedName>
    <definedName name="xRL01_703">#REF!</definedName>
    <definedName name="xRL01_704" localSheetId="34">#REF!</definedName>
    <definedName name="xRL01_704" localSheetId="49">#REF!</definedName>
    <definedName name="xRL01_704" localSheetId="51">#REF!</definedName>
    <definedName name="xRL01_704" localSheetId="10">#REF!</definedName>
    <definedName name="xRL01_704" localSheetId="9">#REF!</definedName>
    <definedName name="xRL01_704">#REF!</definedName>
    <definedName name="xRL01_705" localSheetId="34">#REF!</definedName>
    <definedName name="xRL01_705" localSheetId="49">#REF!</definedName>
    <definedName name="xRL01_705" localSheetId="51">#REF!</definedName>
    <definedName name="xRL01_705" localSheetId="10">#REF!</definedName>
    <definedName name="xRL01_705" localSheetId="9">#REF!</definedName>
    <definedName name="xRL01_705">#REF!</definedName>
    <definedName name="xRL01_706" localSheetId="34">#REF!</definedName>
    <definedName name="xRL01_706" localSheetId="49">#REF!</definedName>
    <definedName name="xRL01_706" localSheetId="51">#REF!</definedName>
    <definedName name="xRL01_706" localSheetId="10">#REF!</definedName>
    <definedName name="xRL01_706" localSheetId="9">#REF!</definedName>
    <definedName name="xRL01_706">#REF!</definedName>
    <definedName name="xRL01_707" localSheetId="34">#REF!</definedName>
    <definedName name="xRL01_707" localSheetId="49">#REF!</definedName>
    <definedName name="xRL01_707" localSheetId="51">#REF!</definedName>
    <definedName name="xRL01_707" localSheetId="10">#REF!</definedName>
    <definedName name="xRL01_707" localSheetId="9">#REF!</definedName>
    <definedName name="xRL01_707">#REF!</definedName>
    <definedName name="xRL01_708" localSheetId="34">#REF!</definedName>
    <definedName name="xRL01_708" localSheetId="49">#REF!</definedName>
    <definedName name="xRL01_708" localSheetId="51">#REF!</definedName>
    <definedName name="xRL01_708" localSheetId="10">#REF!</definedName>
    <definedName name="xRL01_708" localSheetId="9">#REF!</definedName>
    <definedName name="xRL01_708">#REF!</definedName>
    <definedName name="xRL01_709" localSheetId="34">#REF!</definedName>
    <definedName name="xRL01_709" localSheetId="49">#REF!</definedName>
    <definedName name="xRL01_709" localSheetId="51">#REF!</definedName>
    <definedName name="xRL01_709" localSheetId="10">#REF!</definedName>
    <definedName name="xRL01_709" localSheetId="9">#REF!</definedName>
    <definedName name="xRL01_709">#REF!</definedName>
    <definedName name="xRL01_710" localSheetId="34">#REF!</definedName>
    <definedName name="xRL01_710" localSheetId="49">#REF!</definedName>
    <definedName name="xRL01_710" localSheetId="51">#REF!</definedName>
    <definedName name="xRL01_710" localSheetId="10">#REF!</definedName>
    <definedName name="xRL01_710" localSheetId="9">#REF!</definedName>
    <definedName name="xRL01_710">#REF!</definedName>
    <definedName name="xRL01_711" localSheetId="34">#REF!</definedName>
    <definedName name="xRL01_711" localSheetId="49">#REF!</definedName>
    <definedName name="xRL01_711" localSheetId="51">#REF!</definedName>
    <definedName name="xRL01_711" localSheetId="10">#REF!</definedName>
    <definedName name="xRL01_711" localSheetId="9">#REF!</definedName>
    <definedName name="xRL01_711">#REF!</definedName>
    <definedName name="xRL01_A01">'[18]RL01-Adjustment'!$F$6</definedName>
    <definedName name="xRL01_A02">'[18]RL01-Adjustment'!$F$7</definedName>
    <definedName name="xRL01_A03">'[18]RL01-Adjustment'!$F$8</definedName>
    <definedName name="xRL01_A04">'[18]RL01-Adjustment'!$F$9</definedName>
    <definedName name="xRL01_A05">'[18]RL01-Adjustment'!$F$11</definedName>
    <definedName name="xRL01_A06">'[18]RL01-Adjustment'!$F$12</definedName>
    <definedName name="xRL01_A07">'[18]RL01-Adjustment'!$F$13</definedName>
    <definedName name="xRL01_A08">'[18]RL01-Adjustment'!$F$14</definedName>
    <definedName name="xRL01_A09">'[18]RL01-Adjustment'!$F$15</definedName>
    <definedName name="xRL01_A10">'[18]RL01-Adjustment'!$H$6</definedName>
    <definedName name="xRL01_A101">'[18]RL01-Adjustment'!$F$24</definedName>
    <definedName name="XRL01_A102">'[18]RL01-Adjustment'!$F$25</definedName>
    <definedName name="xRL01_A103">'[18]RL01-Adjustment'!$F$26</definedName>
    <definedName name="xRL01_A11">'[18]RL01-Adjustment'!$H$7</definedName>
    <definedName name="xRL01_A12">'[18]RL01-Adjustment'!$H$8</definedName>
    <definedName name="xRL01_A13">'[18]RL01-Adjustment'!$H$9</definedName>
    <definedName name="xRL01_A14">'[18]RL01-Adjustment'!$H$11</definedName>
    <definedName name="xRL01_A15">'[18]RL01-Adjustment'!$H$12</definedName>
    <definedName name="xRL01_A16">'[18]RL01-Adjustment'!$H$13</definedName>
    <definedName name="xRL01_A17">'[18]RL01-Adjustment'!$H$14</definedName>
    <definedName name="xRL01_A18">'[18]RL01-Adjustment'!$H$15</definedName>
    <definedName name="xRL01_A19">'[18]RL01-Adjustment'!$J$6</definedName>
    <definedName name="xRL01_A20">'[18]RL01-Adjustment'!$J$7</definedName>
    <definedName name="xRL01_A201">'[18]RL01-Adjustment'!$H$24</definedName>
    <definedName name="xRL01_A202">'[18]RL01-Adjustment'!$H$25</definedName>
    <definedName name="xRL01_A203">'[18]RL01-Adjustment'!$H$26</definedName>
    <definedName name="xRL01_A21">'[18]RL01-Adjustment'!$J$8</definedName>
    <definedName name="xRL01_A22">'[18]RL01-Adjustment'!$J$9</definedName>
    <definedName name="xRL01_A23">'[18]RL01-Adjustment'!$J$11</definedName>
    <definedName name="xRL01_A24">'[18]RL01-Adjustment'!$J$12</definedName>
    <definedName name="xRL01_A25">'[18]RL01-Adjustment'!$J$13</definedName>
    <definedName name="xRL01_A26">'[18]RL01-Adjustment'!$J$14</definedName>
    <definedName name="xRL01_A27">'[18]RL01-Adjustment'!$J$15</definedName>
    <definedName name="xRL01_A28">'[18]RL01-Adjustment'!$L$6</definedName>
    <definedName name="xRL01_A29">'[18]RL01-Adjustment'!$L$7</definedName>
    <definedName name="xRL01_A30">'[18]RL01-Adjustment'!$L$8</definedName>
    <definedName name="xRL01_A301">'[18]RL01-Adjustment'!$J$24</definedName>
    <definedName name="xRL01_A302">'[18]RL01-Adjustment'!$J$25</definedName>
    <definedName name="xRL01_A303">'[18]RL01-Adjustment'!$J$26</definedName>
    <definedName name="xRL01_A304">'[18]RL01-Adjustment'!$J$35</definedName>
    <definedName name="xRL01_A305">'[18]RL01-Adjustment'!$J$33</definedName>
    <definedName name="xRL01_A306">'[18]RL01-Adjustment'!$J$36</definedName>
    <definedName name="xRL01_A307">'[18]RL01-Adjustment'!$J$37</definedName>
    <definedName name="xRL01_A308">'[18]RL01-Adjustment'!$J$38</definedName>
    <definedName name="xRL01_A309">'[18]RL01-Adjustment'!$J$29</definedName>
    <definedName name="xRL01_A31">'[18]RL01-Adjustment'!$L$9</definedName>
    <definedName name="xRL01_A310">'[18]RL01-Adjustment'!$J$30</definedName>
    <definedName name="xRL01_A311">'[18]RL01-Adjustment'!$J$31</definedName>
    <definedName name="xRL01_A32">'[18]RL01-Adjustment'!$L$11</definedName>
    <definedName name="xRL01_A33">'[18]RL01-Adjustment'!$L$12</definedName>
    <definedName name="xRL01_A34">'[18]RL01-Adjustment'!$L$13</definedName>
    <definedName name="xRL01_A35">'[18]RL01-Adjustment'!$L$14</definedName>
    <definedName name="xRL01_A36">'[18]RL01-Adjustment'!$L$15</definedName>
    <definedName name="xRL01_A37">'[18]RL01-Adjustment'!$N$6</definedName>
    <definedName name="xRL01_A38">'[18]RL01-Adjustment'!$N$7</definedName>
    <definedName name="xRL01_A39">'[18]RL01-Adjustment'!$N$8</definedName>
    <definedName name="xRL01_A40">'[18]RL01-Adjustment'!$N$9</definedName>
    <definedName name="xRL01_A401">'[18]RL01-Adjustment'!$L$24</definedName>
    <definedName name="xRL01_A402">'[18]RL01-Adjustment'!$L$25</definedName>
    <definedName name="xRL01_A403">'[18]RL01-Adjustment'!$L$26</definedName>
    <definedName name="xRL01_A404">'[18]RL01-Adjustment'!$L$35</definedName>
    <definedName name="xRL01_A405">'[18]RL01-Adjustment'!$L$33</definedName>
    <definedName name="xRL01_A406">'[18]RL01-Adjustment'!$L$36</definedName>
    <definedName name="xRL01_A407">'[18]RL01-Adjustment'!$L$37</definedName>
    <definedName name="xRL01_A408">'[18]RL01-Adjustment'!$L$38</definedName>
    <definedName name="xRL01_A409">'[18]RL01-Adjustment'!$L$29</definedName>
    <definedName name="xRL01_A41">'[18]RL01-Adjustment'!$N$11</definedName>
    <definedName name="xRL01_A410">'[18]RL01-Adjustment'!$L$30</definedName>
    <definedName name="xRL01_A411">'[18]RL01-Adjustment'!$L$31</definedName>
    <definedName name="xRL01_A42">'[18]RL01-Adjustment'!$N$12</definedName>
    <definedName name="xRL01_A43">'[18]RL01-Adjustment'!$N$13</definedName>
    <definedName name="xRL01_A44">'[18]RL01-Adjustment'!$N$14</definedName>
    <definedName name="xRL01_A45">'[18]RL01-Adjustment'!$N$15</definedName>
    <definedName name="xRL01_A46">'[18]RL01-Adjustment'!$P$6</definedName>
    <definedName name="xRL01_A47">'[18]RL01-Adjustment'!$P$7</definedName>
    <definedName name="xRL01_A48">'[18]RL01-Adjustment'!$P$8</definedName>
    <definedName name="xRL01_A49">'[18]RL01-Adjustment'!$P$9</definedName>
    <definedName name="xRL01_A50">'[18]RL01-Adjustment'!$P$11</definedName>
    <definedName name="xRL01_A501">'[18]RL01-Adjustment'!$N$24</definedName>
    <definedName name="xRL01_A502">'[18]RL01-Adjustment'!$N$25</definedName>
    <definedName name="xRL01_A503">'[18]RL01-Adjustment'!$N$26</definedName>
    <definedName name="xRL01_A504">'[18]RL01-Adjustment'!$N$35</definedName>
    <definedName name="xRL01_A505">'[18]RL01-Adjustment'!$N$33</definedName>
    <definedName name="xRL01_A506">'[18]RL01-Adjustment'!$N$36</definedName>
    <definedName name="xRL01_A507">'[18]RL01-Adjustment'!$N$37</definedName>
    <definedName name="xRL01_A508">'[18]RL01-Adjustment'!$N$38</definedName>
    <definedName name="xRL01_A509">'[18]RL01-Adjustment'!$N$29</definedName>
    <definedName name="xRL01_A51">'[18]RL01-Adjustment'!$P$12</definedName>
    <definedName name="xRL01_A510">'[18]RL01-Adjustment'!$N$30</definedName>
    <definedName name="xRL01_A511">'[18]RL01-Adjustment'!$N$31</definedName>
    <definedName name="xRL01_A52">'[18]RL01-Adjustment'!$P$13</definedName>
    <definedName name="xRL01_A53">'[18]RL01-Adjustment'!$P$14</definedName>
    <definedName name="xRL01_A54">'[18]RL01-Adjustment'!$P$15</definedName>
    <definedName name="xRL01_A601">'[18]RL01-Adjustment'!$P$24</definedName>
    <definedName name="xRL01_A602">'[18]RL01-Adjustment'!$P$25</definedName>
    <definedName name="xRL01_A603">'[18]RL01-Adjustment'!$P$26</definedName>
    <definedName name="xRL01_A604">'[18]RL01-Adjustment'!$P$35</definedName>
    <definedName name="xRL01_A605">'[18]RL01-Adjustment'!$P$33</definedName>
    <definedName name="xRL01_A606">'[18]RL01-Adjustment'!$P$36</definedName>
    <definedName name="xRL01_A607">'[18]RL01-Adjustment'!$P$37</definedName>
    <definedName name="xRL01_A608">'[18]RL01-Adjustment'!$P$38</definedName>
    <definedName name="xRL01_A609">'[18]RL01-Adjustment'!$P$29</definedName>
    <definedName name="xRL01_A610">'[18]RL01-Adjustment'!$P$30</definedName>
    <definedName name="xRL01_A611">'[18]RL01-Adjustment'!$P$31</definedName>
    <definedName name="xRL01_A701">'[18]RL01-Adjustment'!$R$24</definedName>
    <definedName name="xRL01_A702">'[18]RL01-Adjustment'!$R$25</definedName>
    <definedName name="xRL01_A703">'[18]RL01-Adjustment'!$R$26</definedName>
    <definedName name="xRL01_A704">'[18]RL01-Adjustment'!$R$35</definedName>
    <definedName name="xRL01_A705">'[18]RL01-Adjustment'!$R$33</definedName>
    <definedName name="xRL01_A706">'[18]RL01-Adjustment'!$R$36</definedName>
    <definedName name="xRL01_A707">'[18]RL01-Adjustment'!$R$37</definedName>
    <definedName name="xRL01_A708">'[18]RL01-Adjustment'!$R$38</definedName>
    <definedName name="xRL01_A709">'[18]RL01-Adjustment'!$R$29</definedName>
    <definedName name="xRL01_A710">'[18]RL01-Adjustment'!$R$30</definedName>
    <definedName name="xRL01_A711">'[18]RL01-Adjustment'!$R$31</definedName>
    <definedName name="xRL01_M01">'[18]RL01-Manual entry'!$F$6</definedName>
    <definedName name="xRL01_M02">'[18]RL01-Manual entry'!$F$7</definedName>
    <definedName name="xRL01_M03">'[18]RL01-Manual entry'!$F$8</definedName>
    <definedName name="xRL01_M04">'[18]RL01-Manual entry'!$F$9</definedName>
    <definedName name="xRL01_M05">'[18]RL01-Manual entry'!$F$11</definedName>
    <definedName name="xRL01_M06">'[18]RL01-Manual entry'!$F$12</definedName>
    <definedName name="xRL01_M07">'[18]RL01-Manual entry'!$F$13</definedName>
    <definedName name="xRL01_M08">'[18]RL01-Manual entry'!$F$14</definedName>
    <definedName name="xRL01_M09">'[18]RL01-Manual entry'!$F$15</definedName>
    <definedName name="xRL01_M10">'[18]RL01-Manual entry'!$H$6</definedName>
    <definedName name="xRL01_M101">'[18]RL01-Manual entry'!$F$24</definedName>
    <definedName name="xRL01_M102">'[18]RL01-Manual entry'!$F$25</definedName>
    <definedName name="xRL01_M103">'[18]RL01-Manual entry'!$F$26</definedName>
    <definedName name="xRL01_M11">'[18]RL01-Manual entry'!$H$7</definedName>
    <definedName name="xRL01_M12">'[18]RL01-Manual entry'!$H$8</definedName>
    <definedName name="xRL01_M13">'[18]RL01-Manual entry'!$H$9</definedName>
    <definedName name="xRL01_M14">'[18]RL01-Manual entry'!$H$11</definedName>
    <definedName name="xRL01_M15">'[18]RL01-Manual entry'!$H$12</definedName>
    <definedName name="xRL01_M16">'[18]RL01-Manual entry'!$H$13</definedName>
    <definedName name="xRL01_M17">'[18]RL01-Manual entry'!$H$14</definedName>
    <definedName name="xRL01_M18">'[18]RL01-Manual entry'!$H$15</definedName>
    <definedName name="xRL01_M19">'[18]RL01-Manual entry'!$J$6</definedName>
    <definedName name="xRL01_M20">'[18]RL01-Manual entry'!$J$7</definedName>
    <definedName name="xRL01_M201">'[18]RL01-Manual entry'!$H$24</definedName>
    <definedName name="xRL01_M202">'[18]RL01-Manual entry'!$H$25</definedName>
    <definedName name="xRL01_M203">'[18]RL01-Manual entry'!$H$26</definedName>
    <definedName name="xRL01_M21">'[18]RL01-Manual entry'!$J$8</definedName>
    <definedName name="xRL01_M22">'[18]RL01-Manual entry'!$J$9</definedName>
    <definedName name="xRL01_M23">'[18]RL01-Manual entry'!$J$11</definedName>
    <definedName name="xRL01_M24">'[18]RL01-Manual entry'!$J$12</definedName>
    <definedName name="xRL01_M25">'[18]RL01-Manual entry'!$J$13</definedName>
    <definedName name="xRL01_M26">'[18]RL01-Manual entry'!$J$14</definedName>
    <definedName name="xRL01_M27">'[18]RL01-Manual entry'!$J$15</definedName>
    <definedName name="xRL01_M28">'[18]RL01-Manual entry'!$L$6</definedName>
    <definedName name="xRL01_M29">'[18]RL01-Manual entry'!$L$7</definedName>
    <definedName name="xRL01_M30">'[18]RL01-Manual entry'!$L$8</definedName>
    <definedName name="xRL01_M301">'[18]RL01-Manual entry'!$J$24</definedName>
    <definedName name="xRL01_M302">'[18]RL01-Manual entry'!$J$25</definedName>
    <definedName name="xRL01_M303">'[18]RL01-Manual entry'!$J$26</definedName>
    <definedName name="xRL01_M304">'[18]RL01-Manual entry'!$J$35</definedName>
    <definedName name="xRL01_M305">'[18]RL01-Manual entry'!$J$33</definedName>
    <definedName name="xRL01_M306">'[18]RL01-Manual entry'!$J$36</definedName>
    <definedName name="xRL01_M307">'[18]RL01-Manual entry'!$J$37</definedName>
    <definedName name="xRL01_M308">'[18]RL01-Manual entry'!$J$38</definedName>
    <definedName name="xRL01_M309">'[18]RL01-Manual entry'!$J$29</definedName>
    <definedName name="xRL01_M31">'[18]RL01-Manual entry'!$L$9</definedName>
    <definedName name="xRL01_M310">'[18]RL01-Manual entry'!$J$30</definedName>
    <definedName name="xRL01_M311">'[18]RL01-Manual entry'!$J$31</definedName>
    <definedName name="xRL01_M32">'[18]RL01-Manual entry'!$L$11</definedName>
    <definedName name="xRL01_M33">'[18]RL01-Manual entry'!$L$12</definedName>
    <definedName name="xRL01_M34">'[18]RL01-Manual entry'!$L$13</definedName>
    <definedName name="xRL01_M35">'[18]RL01-Manual entry'!$L$14</definedName>
    <definedName name="xRL01_M36">'[18]RL01-Manual entry'!$L$15</definedName>
    <definedName name="xRL01_M37">'[18]RL01-Manual entry'!$N$6</definedName>
    <definedName name="xRL01_M38">'[18]RL01-Manual entry'!$N$7</definedName>
    <definedName name="xRL01_M39">'[18]RL01-Manual entry'!$N$8</definedName>
    <definedName name="xRL01_M40">'[18]RL01-Manual entry'!$N$9</definedName>
    <definedName name="xRL01_M401">'[18]RL01-Manual entry'!$L$24</definedName>
    <definedName name="xRL01_M402">'[18]RL01-Manual entry'!$L$25</definedName>
    <definedName name="xRL01_M403">'[18]RL01-Manual entry'!$L$26</definedName>
    <definedName name="xRL01_M404">'[18]RL01-Manual entry'!$L$35</definedName>
    <definedName name="xRL01_M405">'[18]RL01-Manual entry'!$L$33</definedName>
    <definedName name="xRL01_M406">'[18]RL01-Manual entry'!$L$36</definedName>
    <definedName name="xRL01_M407">'[18]RL01-Manual entry'!$L$37</definedName>
    <definedName name="xRL01_M408">'[18]RL01-Manual entry'!$L$38</definedName>
    <definedName name="xRL01_M409">'[18]RL01-Manual entry'!$L$29</definedName>
    <definedName name="xRL01_M41">'[18]RL01-Manual entry'!$N$11</definedName>
    <definedName name="xRL01_M410">'[18]RL01-Manual entry'!$L$30</definedName>
    <definedName name="xRL01_M411">'[18]RL01-Manual entry'!$L$31</definedName>
    <definedName name="xRL01_M42">'[18]RL01-Manual entry'!$N$12</definedName>
    <definedName name="xRL01_M43">'[18]RL01-Manual entry'!$N$13</definedName>
    <definedName name="xRL01_M44">'[18]RL01-Manual entry'!$N$14</definedName>
    <definedName name="xRL01_M45">'[18]RL01-Manual entry'!$N$15</definedName>
    <definedName name="xRL01_M46">'[18]RL01-Manual entry'!$P$6</definedName>
    <definedName name="xRL01_M47">'[18]RL01-Manual entry'!$P$7</definedName>
    <definedName name="xRL01_M48">'[18]RL01-Manual entry'!$P$8</definedName>
    <definedName name="xRL01_M49">'[18]RL01-Manual entry'!$P$9</definedName>
    <definedName name="xRL01_M50">'[18]RL01-Manual entry'!$P$11</definedName>
    <definedName name="xRL01_M501">'[18]RL01-Manual entry'!$N$24</definedName>
    <definedName name="xRL01_M502">'[18]RL01-Manual entry'!$N$25</definedName>
    <definedName name="xRL01_M503">'[18]RL01-Manual entry'!$N$26</definedName>
    <definedName name="xRL01_M504">'[18]RL01-Manual entry'!$N$35</definedName>
    <definedName name="xRL01_M505">'[18]RL01-Manual entry'!$N$33</definedName>
    <definedName name="xRL01_M506">'[18]RL01-Manual entry'!$N$36</definedName>
    <definedName name="xRL01_M507">'[18]RL01-Manual entry'!$N$37</definedName>
    <definedName name="xRL01_M508">'[18]RL01-Manual entry'!$N$38</definedName>
    <definedName name="xRL01_M509">'[18]RL01-Manual entry'!$N$29</definedName>
    <definedName name="xRL01_M51">'[18]RL01-Manual entry'!$P$12</definedName>
    <definedName name="xRL01_M510">'[18]RL01-Manual entry'!$N$30</definedName>
    <definedName name="xRL01_M511">'[18]RL01-Manual entry'!$N$31</definedName>
    <definedName name="xRL01_M52">'[18]RL01-Manual entry'!$P$13</definedName>
    <definedName name="xRL01_M53">'[18]RL01-Manual entry'!$P$14</definedName>
    <definedName name="xRL01_M54">'[18]RL01-Manual entry'!$P$15</definedName>
    <definedName name="xRL01_M601">'[18]RL01-Manual entry'!$P$24</definedName>
    <definedName name="xRL01_M602">'[18]RL01-Manual entry'!$P$25</definedName>
    <definedName name="xRL01_M603">'[18]RL01-Manual entry'!$P$26</definedName>
    <definedName name="xRL01_M604">'[18]RL01-Manual entry'!$P$35</definedName>
    <definedName name="xRL01_M605">'[18]RL01-Manual entry'!$P$33</definedName>
    <definedName name="xRL01_M606">'[18]RL01-Manual entry'!$P$36</definedName>
    <definedName name="xRL01_M607">'[18]RL01-Manual entry'!$P$37</definedName>
    <definedName name="xRL01_M608">'[18]RL01-Manual entry'!$P$38</definedName>
    <definedName name="xRL01_M609">'[18]RL01-Manual entry'!$P$29</definedName>
    <definedName name="xRL01_M610">'[18]RL01-Manual entry'!$P$30</definedName>
    <definedName name="xRL01_M611">'[18]RL01-Manual entry'!$P$31</definedName>
    <definedName name="xRL01_M701">'[18]RL01-Manual entry'!$R$24</definedName>
    <definedName name="xRL01_M702">'[18]RL01-Manual entry'!$R$25</definedName>
    <definedName name="xRL01_M703">'[18]RL01-Manual entry'!$R$26</definedName>
    <definedName name="xRL01_M704">'[18]RL01-Manual entry'!$R$35</definedName>
    <definedName name="xRL01_M705">'[18]RL01-Manual entry'!$R$33</definedName>
    <definedName name="xRL01_M706">'[18]RL01-Manual entry'!$R$36</definedName>
    <definedName name="xRL01_M707">'[18]RL01-Manual entry'!$R$37</definedName>
    <definedName name="xRL01_M708">'[18]RL01-Manual entry'!$R$38</definedName>
    <definedName name="xRL01_M709">'[18]RL01-Manual entry'!$R$29</definedName>
    <definedName name="xRL01_M710">'[18]RL01-Manual entry'!$R$30</definedName>
    <definedName name="xRL01_M711">'[18]RL01-Manual entry'!$R$31</definedName>
    <definedName name="Z_6E56944C_2EC7_4E86_A58B_8D822666CEE1_.wvu.Cols" localSheetId="6" hidden="1">'% of Average Assets'!$M:$N</definedName>
    <definedName name="Z_6E56944C_2EC7_4E86_A58B_8D822666CEE1_.wvu.Cols" localSheetId="15" hidden="1">BS!$M:$N,BS!#REF!</definedName>
    <definedName name="Z_6E56944C_2EC7_4E86_A58B_8D822666CEE1_.wvu.Cols" localSheetId="28" hidden="1">'Capital Adequacy'!#REF!</definedName>
    <definedName name="Z_6E56944C_2EC7_4E86_A58B_8D822666CEE1_.wvu.Cols" localSheetId="23" hidden="1">'CF-Impaired'!$L:$M,'CF-Impaired'!#REF!</definedName>
    <definedName name="Z_6E56944C_2EC7_4E86_A58B_8D822666CEE1_.wvu.Cols" localSheetId="16" hidden="1">'Change in equity'!$M:$N,'Change in equity'!#REF!</definedName>
    <definedName name="Z_6E56944C_2EC7_4E86_A58B_8D822666CEE1_.wvu.Cols" localSheetId="21" hidden="1">'CR-Geographic'!$J$1:$L$65523,'CR-Geographic'!#REF!</definedName>
    <definedName name="Z_6E56944C_2EC7_4E86_A58B_8D822666CEE1_.wvu.Cols" localSheetId="5" hidden="1">'Detailed Info'!$K:$L,'Detailed Info'!#REF!</definedName>
    <definedName name="Z_6E56944C_2EC7_4E86_A58B_8D822666CEE1_.wvu.Cols" localSheetId="3" hidden="1">Highlights!#REF!</definedName>
    <definedName name="Z_6E56944C_2EC7_4E86_A58B_8D822666CEE1_.wvu.Cols" localSheetId="22" hidden="1">Impaired!$L:$M,Impaired!#REF!</definedName>
    <definedName name="Z_6E56944C_2EC7_4E86_A58B_8D822666CEE1_.wvu.Cols" localSheetId="14" hidden="1">'Non-interest exp'!$N:$O,'Non-interest exp'!#REF!</definedName>
    <definedName name="Z_6E56944C_2EC7_4E86_A58B_8D822666CEE1_.wvu.Cols" localSheetId="17" hidden="1">OCI!$M:$N,OCI!#REF!</definedName>
    <definedName name="Z_6E56944C_2EC7_4E86_A58B_8D822666CEE1_.wvu.Cols" localSheetId="29" hidden="1">'page 18'!#REF!,'page 18'!#REF!</definedName>
    <definedName name="Z_6E56944C_2EC7_4E86_A58B_8D822666CEE1_.wvu.Cols" localSheetId="31" hidden="1">'page 19'!#REF!,'page 19'!#REF!</definedName>
    <definedName name="Z_6E56944C_2EC7_4E86_A58B_8D822666CEE1_.wvu.Cols" localSheetId="32" hidden="1">'page 20'!#REF!,'page 20'!#REF!</definedName>
    <definedName name="Z_6E56944C_2EC7_4E86_A58B_8D822666CEE1_.wvu.Cols" localSheetId="33" hidden="1">'page 21'!#REF!,'page 21'!#REF!</definedName>
    <definedName name="Z_6E56944C_2EC7_4E86_A58B_8D822666CEE1_.wvu.Cols" localSheetId="34" hidden="1">'page 25.1'!#REF!,'page 25.1'!#REF!</definedName>
    <definedName name="Z_6E56944C_2EC7_4E86_A58B_8D822666CEE1_.wvu.Cols" localSheetId="35" hidden="1">'page 25.2'!#REF!,'page 25.2'!#REF!</definedName>
    <definedName name="Z_6E56944C_2EC7_4E86_A58B_8D822666CEE1_.wvu.Cols" localSheetId="36" hidden="1">'page 25.3'!#REF!,'page 25.3'!#REF!</definedName>
    <definedName name="Z_6E56944C_2EC7_4E86_A58B_8D822666CEE1_.wvu.Cols" localSheetId="37" hidden="1">'page 25.4'!#REF!,'page 25.4'!#REF!</definedName>
    <definedName name="Z_6E56944C_2EC7_4E86_A58B_8D822666CEE1_.wvu.Cols" localSheetId="38" hidden="1">'page 26'!#REF!</definedName>
    <definedName name="Z_6E56944C_2EC7_4E86_A58B_8D822666CEE1_.wvu.Cols" localSheetId="40" hidden="1">'page 27'!#REF!</definedName>
    <definedName name="Z_6E56944C_2EC7_4E86_A58B_8D822666CEE1_.wvu.Cols" localSheetId="41" hidden="1">'page 27.1'!#REF!</definedName>
    <definedName name="Z_6E56944C_2EC7_4E86_A58B_8D822666CEE1_.wvu.Cols" localSheetId="42" hidden="1">'page 28'!$X$1:$Y$65517</definedName>
    <definedName name="Z_6E56944C_2EC7_4E86_A58B_8D822666CEE1_.wvu.Cols" localSheetId="43" hidden="1">'page 29'!#REF!</definedName>
    <definedName name="Z_6E56944C_2EC7_4E86_A58B_8D822666CEE1_.wvu.Cols" localSheetId="45" hidden="1">'page 31'!$C$1:$E$65537</definedName>
    <definedName name="Z_6E56944C_2EC7_4E86_A58B_8D822666CEE1_.wvu.Cols" localSheetId="46" hidden="1">'page 32'!$C$1:$E$65536</definedName>
    <definedName name="Z_6E56944C_2EC7_4E86_A58B_8D822666CEE1_.wvu.Cols" localSheetId="47" hidden="1">'page 33'!$AA$1:$AA$65576</definedName>
    <definedName name="Z_6E56944C_2EC7_4E86_A58B_8D822666CEE1_.wvu.Cols" localSheetId="48" hidden="1">'page 34'!$C$1:$E$65532</definedName>
    <definedName name="Z_6E56944C_2EC7_4E86_A58B_8D822666CEE1_.wvu.Cols" localSheetId="49" hidden="1">'page 35'!$C$1:$E$65536</definedName>
    <definedName name="Z_6E56944C_2EC7_4E86_A58B_8D822666CEE1_.wvu.Cols" localSheetId="50" hidden="1">'page 35.1'!$C$1:$E$65536</definedName>
    <definedName name="Z_6E56944C_2EC7_4E86_A58B_8D822666CEE1_.wvu.Cols" localSheetId="53" hidden="1">'page 36.2'!$C$1:$E$65533</definedName>
    <definedName name="Z_6E56944C_2EC7_4E86_A58B_8D822666CEE1_.wvu.Cols" localSheetId="54" hidden="1">'page 37'!$C$1:$E$65536</definedName>
    <definedName name="Z_6E56944C_2EC7_4E86_A58B_8D822666CEE1_.wvu.Cols" localSheetId="55" hidden="1">'page 38'!$Q$1:$R$65523</definedName>
    <definedName name="Z_6E56944C_2EC7_4E86_A58B_8D822666CEE1_.wvu.Cols" localSheetId="56" hidden="1">'page 39'!$U$1:$V$65516</definedName>
    <definedName name="Z_6E56944C_2EC7_4E86_A58B_8D822666CEE1_.wvu.Cols" localSheetId="57" hidden="1">'page 40'!$U$1:$V$65523</definedName>
    <definedName name="Z_6E56944C_2EC7_4E86_A58B_8D822666CEE1_.wvu.Cols" localSheetId="58" hidden="1">'page 41'!#REF!</definedName>
    <definedName name="Z_6E56944C_2EC7_4E86_A58B_8D822666CEE1_.wvu.Cols" localSheetId="59" hidden="1">'page 42'!$G$1:$H$65537,'page 42'!#REF!</definedName>
    <definedName name="Z_6E56944C_2EC7_4E86_A58B_8D822666CEE1_.wvu.Cols" localSheetId="24" hidden="1">PCL!$K:$L,PCL!#REF!</definedName>
    <definedName name="Z_6E56944C_2EC7_4E86_A58B_8D822666CEE1_.wvu.Cols" localSheetId="25" hidden="1">'RC + ratios1'!#REF!,'RC + ratios1'!#REF!</definedName>
    <definedName name="Z_6E56944C_2EC7_4E86_A58B_8D822666CEE1_.wvu.Cols" localSheetId="26" hidden="1">'RC + ratios2'!#REF!,'RC + ratios2'!#REF!</definedName>
    <definedName name="Z_6E56944C_2EC7_4E86_A58B_8D822666CEE1_.wvu.Cols" localSheetId="39" hidden="1">'Recom 26 EN'!#REF!,'Recom 26 EN'!#REF!</definedName>
    <definedName name="Z_6E56944C_2EC7_4E86_A58B_8D822666CEE1_.wvu.Cols" localSheetId="10" hidden="1">'Segment FSEU&amp;I'!#REF!,'Segment FSEU&amp;I'!#REF!</definedName>
    <definedName name="Z_6E56944C_2EC7_4E86_A58B_8D822666CEE1_.wvu.Cols" localSheetId="7" hidden="1">Segments1!$L:$M,Segments1!#REF!</definedName>
    <definedName name="Z_6E56944C_2EC7_4E86_A58B_8D822666CEE1_.wvu.Cols" localSheetId="8" hidden="1">Segments2!$L:$M,Segments2!#REF!</definedName>
    <definedName name="Z_6E56944C_2EC7_4E86_A58B_8D822666CEE1_.wvu.Cols" localSheetId="9" hidden="1">Segments3!$L:$M,Segments3!#REF!</definedName>
    <definedName name="Z_6E56944C_2EC7_4E86_A58B_8D822666CEE1_.wvu.Cols" localSheetId="4" hidden="1">'Shareholders Info'!$M$1:$N$65528,'Shareholders Info'!#REF!</definedName>
    <definedName name="Z_6E56944C_2EC7_4E86_A58B_8D822666CEE1_.wvu.Cols" localSheetId="13" hidden="1">'Total Rev'!$K:$L,'Total Rev'!#REF!</definedName>
    <definedName name="Z_6E56944C_2EC7_4E86_A58B_8D822666CEE1_.wvu.PrintArea" localSheetId="6" hidden="1">'% of Average Assets'!$A$1:$T$22</definedName>
    <definedName name="Z_6E56944C_2EC7_4E86_A58B_8D822666CEE1_.wvu.PrintArea" localSheetId="15" hidden="1">BS!$A$1:$P$55</definedName>
    <definedName name="Z_6E56944C_2EC7_4E86_A58B_8D822666CEE1_.wvu.PrintArea" localSheetId="23" hidden="1">'CF-Impaired'!$A$1:$S$52</definedName>
    <definedName name="Z_6E56944C_2EC7_4E86_A58B_8D822666CEE1_.wvu.PrintArea" localSheetId="16" hidden="1">'Change in equity'!$A$1:$S$56</definedName>
    <definedName name="Z_6E56944C_2EC7_4E86_A58B_8D822666CEE1_.wvu.PrintArea" localSheetId="2" hidden="1">Contents!$A$1:$K$26</definedName>
    <definedName name="Z_6E56944C_2EC7_4E86_A58B_8D822666CEE1_.wvu.PrintArea" localSheetId="21" hidden="1">'CR-Geographic'!$A$1:$R$52</definedName>
    <definedName name="Z_6E56944C_2EC7_4E86_A58B_8D822666CEE1_.wvu.PrintArea" localSheetId="5" hidden="1">'Detailed Info'!$A$1:$Q$52</definedName>
    <definedName name="Z_6E56944C_2EC7_4E86_A58B_8D822666CEE1_.wvu.PrintArea" localSheetId="12" hidden="1">ER!$A$1:$W$23</definedName>
    <definedName name="Z_6E56944C_2EC7_4E86_A58B_8D822666CEE1_.wvu.PrintArea" localSheetId="3" hidden="1">Highlights!$A$1:$R$54</definedName>
    <definedName name="Z_6E56944C_2EC7_4E86_A58B_8D822666CEE1_.wvu.PrintArea" localSheetId="22" hidden="1">Impaired!$A$1:$O$34</definedName>
    <definedName name="Z_6E56944C_2EC7_4E86_A58B_8D822666CEE1_.wvu.PrintArea" localSheetId="14" hidden="1">'Non-interest exp'!$A$1:$U$26</definedName>
    <definedName name="Z_6E56944C_2EC7_4E86_A58B_8D822666CEE1_.wvu.PrintArea" localSheetId="17" hidden="1">OCI!$A$1:$S$47</definedName>
    <definedName name="Z_6E56944C_2EC7_4E86_A58B_8D822666CEE1_.wvu.PrintArea" localSheetId="29" hidden="1">'page 18'!$A$1:$B$54</definedName>
    <definedName name="Z_6E56944C_2EC7_4E86_A58B_8D822666CEE1_.wvu.PrintArea" localSheetId="31" hidden="1">'page 19'!$A$1:$B$54</definedName>
    <definedName name="Z_6E56944C_2EC7_4E86_A58B_8D822666CEE1_.wvu.PrintArea" localSheetId="32" hidden="1">'page 20'!$A$1:$B$54</definedName>
    <definedName name="Z_6E56944C_2EC7_4E86_A58B_8D822666CEE1_.wvu.PrintArea" localSheetId="33" hidden="1">'page 21'!$A$1:$B$54</definedName>
    <definedName name="Z_6E56944C_2EC7_4E86_A58B_8D822666CEE1_.wvu.PrintArea" localSheetId="34" hidden="1">'page 25.1'!$B$1:$F$56</definedName>
    <definedName name="Z_6E56944C_2EC7_4E86_A58B_8D822666CEE1_.wvu.PrintArea" localSheetId="35" hidden="1">'page 25.2'!$B$1:$F$56</definedName>
    <definedName name="Z_6E56944C_2EC7_4E86_A58B_8D822666CEE1_.wvu.PrintArea" localSheetId="36" hidden="1">'page 25.3'!$A$1:$E$4</definedName>
    <definedName name="Z_6E56944C_2EC7_4E86_A58B_8D822666CEE1_.wvu.PrintArea" localSheetId="37" hidden="1">'page 25.4'!$A$1:$N$52</definedName>
    <definedName name="Z_6E56944C_2EC7_4E86_A58B_8D822666CEE1_.wvu.PrintArea" localSheetId="59" hidden="1">'page 42'!$A$1:$J$72</definedName>
    <definedName name="Z_6E56944C_2EC7_4E86_A58B_8D822666CEE1_.wvu.PrintArea" localSheetId="24" hidden="1">PCL!$A$1:$Q$15</definedName>
    <definedName name="Z_6E56944C_2EC7_4E86_A58B_8D822666CEE1_.wvu.PrintArea" localSheetId="25" hidden="1">'RC + ratios1'!$B$1:$L$55</definedName>
    <definedName name="Z_6E56944C_2EC7_4E86_A58B_8D822666CEE1_.wvu.PrintArea" localSheetId="26" hidden="1">'RC + ratios2'!#REF!</definedName>
    <definedName name="Z_6E56944C_2EC7_4E86_A58B_8D822666CEE1_.wvu.PrintArea" localSheetId="39" hidden="1">'Recom 26 EN'!$A$1:$I$6</definedName>
    <definedName name="Z_6E56944C_2EC7_4E86_A58B_8D822666CEE1_.wvu.PrintArea" localSheetId="10" hidden="1">'Segment FSEU&amp;I'!$A$1:$T$60</definedName>
    <definedName name="Z_6E56944C_2EC7_4E86_A58B_8D822666CEE1_.wvu.PrintArea" localSheetId="7" hidden="1">Segments1!$A$1:$Q$45</definedName>
    <definedName name="Z_6E56944C_2EC7_4E86_A58B_8D822666CEE1_.wvu.PrintArea" localSheetId="8" hidden="1">Segments2!$A$1:$R$37</definedName>
    <definedName name="Z_6E56944C_2EC7_4E86_A58B_8D822666CEE1_.wvu.PrintArea" localSheetId="9" hidden="1">Segments3!$A$1:$R$34</definedName>
    <definedName name="Z_6E56944C_2EC7_4E86_A58B_8D822666CEE1_.wvu.PrintArea" localSheetId="4" hidden="1">'Shareholders Info'!$A$1:$P$47</definedName>
    <definedName name="Z_6E56944C_2EC7_4E86_A58B_8D822666CEE1_.wvu.PrintArea" localSheetId="11" hidden="1">'Specified items'!$B$1:$AB$69</definedName>
    <definedName name="Z_6E56944C_2EC7_4E86_A58B_8D822666CEE1_.wvu.PrintArea" localSheetId="13" hidden="1">'Total Rev'!$A$1:$R$54</definedName>
    <definedName name="Z_6E56944C_2EC7_4E86_A58B_8D822666CEE1_.wvu.Rows" localSheetId="6" hidden="1">'% of Average Assets'!#REF!</definedName>
    <definedName name="Z_6E56944C_2EC7_4E86_A58B_8D822666CEE1_.wvu.Rows" localSheetId="28" hidden="1">'Capital Adequacy'!#REF!</definedName>
    <definedName name="Z_6E56944C_2EC7_4E86_A58B_8D822666CEE1_.wvu.Rows" localSheetId="16" hidden="1">'Change in equity'!#REF!,'Change in equity'!$26:$26</definedName>
    <definedName name="Z_6E56944C_2EC7_4E86_A58B_8D822666CEE1_.wvu.Rows" localSheetId="21" hidden="1">'CR-Geographic'!#REF!</definedName>
    <definedName name="Z_6E56944C_2EC7_4E86_A58B_8D822666CEE1_.wvu.Rows" localSheetId="12" hidden="1">ER!$17:$17</definedName>
    <definedName name="Z_6E56944C_2EC7_4E86_A58B_8D822666CEE1_.wvu.Rows" localSheetId="29" hidden="1">'page 18'!#REF!</definedName>
    <definedName name="Z_6E56944C_2EC7_4E86_A58B_8D822666CEE1_.wvu.Rows" localSheetId="31" hidden="1">'page 19'!#REF!</definedName>
    <definedName name="Z_6E56944C_2EC7_4E86_A58B_8D822666CEE1_.wvu.Rows" localSheetId="32" hidden="1">'page 20'!#REF!</definedName>
    <definedName name="Z_6E56944C_2EC7_4E86_A58B_8D822666CEE1_.wvu.Rows" localSheetId="33" hidden="1">'page 21'!#REF!</definedName>
    <definedName name="Z_6E56944C_2EC7_4E86_A58B_8D822666CEE1_.wvu.Rows" localSheetId="38" hidden="1">'page 26'!$A$35:$IV$35</definedName>
    <definedName name="Z_6E56944C_2EC7_4E86_A58B_8D822666CEE1_.wvu.Rows" localSheetId="40" hidden="1">'page 27'!$A$30:$IV$30</definedName>
    <definedName name="Z_6E56944C_2EC7_4E86_A58B_8D822666CEE1_.wvu.Rows" localSheetId="41" hidden="1">'page 27.1'!$A$30:$IV$30</definedName>
    <definedName name="Z_6E56944C_2EC7_4E86_A58B_8D822666CEE1_.wvu.Rows" localSheetId="42" hidden="1">'page 28'!#REF!</definedName>
    <definedName name="Z_6E56944C_2EC7_4E86_A58B_8D822666CEE1_.wvu.Rows" localSheetId="43" hidden="1">'page 29'!#REF!</definedName>
    <definedName name="Z_6E56944C_2EC7_4E86_A58B_8D822666CEE1_.wvu.Rows" localSheetId="45" hidden="1">'page 31'!#REF!</definedName>
    <definedName name="Z_6E56944C_2EC7_4E86_A58B_8D822666CEE1_.wvu.Rows" localSheetId="46" hidden="1">'page 32'!#REF!</definedName>
    <definedName name="Z_6E56944C_2EC7_4E86_A58B_8D822666CEE1_.wvu.Rows" localSheetId="47" hidden="1">'page 33'!#REF!</definedName>
    <definedName name="Z_6E56944C_2EC7_4E86_A58B_8D822666CEE1_.wvu.Rows" localSheetId="48" hidden="1">'page 34'!#REF!</definedName>
    <definedName name="Z_6E56944C_2EC7_4E86_A58B_8D822666CEE1_.wvu.Rows" localSheetId="49" hidden="1">'page 35'!#REF!</definedName>
    <definedName name="Z_6E56944C_2EC7_4E86_A58B_8D822666CEE1_.wvu.Rows" localSheetId="50" hidden="1">'page 35.1'!#REF!</definedName>
    <definedName name="Z_6E56944C_2EC7_4E86_A58B_8D822666CEE1_.wvu.Rows" localSheetId="53" hidden="1">'page 36.2'!#REF!</definedName>
    <definedName name="Z_6E56944C_2EC7_4E86_A58B_8D822666CEE1_.wvu.Rows" localSheetId="54" hidden="1">'page 37'!#REF!</definedName>
    <definedName name="Z_6E56944C_2EC7_4E86_A58B_8D822666CEE1_.wvu.Rows" localSheetId="55" hidden="1">'page 38'!#REF!</definedName>
    <definedName name="Z_6E56944C_2EC7_4E86_A58B_8D822666CEE1_.wvu.Rows" localSheetId="56" hidden="1">'page 39'!#REF!</definedName>
    <definedName name="Z_6E56944C_2EC7_4E86_A58B_8D822666CEE1_.wvu.Rows" localSheetId="57" hidden="1">'page 40'!#REF!</definedName>
    <definedName name="Z_6E56944C_2EC7_4E86_A58B_8D822666CEE1_.wvu.Rows" localSheetId="58" hidden="1">'page 41'!#REF!</definedName>
    <definedName name="Z_6E56944C_2EC7_4E86_A58B_8D822666CEE1_.wvu.Rows" localSheetId="24" hidden="1">PCL!#REF!</definedName>
    <definedName name="Z_6E56944C_2EC7_4E86_A58B_8D822666CEE1_.wvu.Rows" localSheetId="10" hidden="1">'Segment FSEU&amp;I'!#REF!</definedName>
    <definedName name="Z_6E56944C_2EC7_4E86_A58B_8D822666CEE1_.wvu.Rows" localSheetId="7" hidden="1">Segments1!#REF!</definedName>
    <definedName name="Z_6E56944C_2EC7_4E86_A58B_8D822666CEE1_.wvu.Rows" localSheetId="8" hidden="1">Segments2!#REF!</definedName>
    <definedName name="Z_6E56944C_2EC7_4E86_A58B_8D822666CEE1_.wvu.Rows" localSheetId="9" hidden="1">Segments3!#REF!</definedName>
    <definedName name="Z_6E56944C_2EC7_4E86_A58B_8D822666CEE1_.wvu.Rows" localSheetId="11" hidden="1">'Specified items'!#REF!</definedName>
    <definedName name="Z_8A450B70_B9B2_45BD_9C86_916B7D35EE29_.wvu.Cols" localSheetId="28" hidden="1">'Capital Adequacy'!#REF!</definedName>
    <definedName name="Z_8A450B70_B9B2_45BD_9C86_916B7D35EE29_.wvu.PrintArea" localSheetId="28" hidden="1">'Capital Adequacy'!$A$1:$R$48</definedName>
    <definedName name="Z_8A450B70_B9B2_45BD_9C86_916B7D35EE29_.wvu.Rows" localSheetId="28" hidden="1">'Capital Adequacy'!$39:$43</definedName>
    <definedName name="Z_B2D07988_280E_4D70_B10C_90C005EBE6AC_.wvu.PrintArea" localSheetId="10" hidden="1">'Segment FSEU&amp;I'!$A$1:$U$39</definedName>
    <definedName name="Z_B2D07988_280E_4D70_B10C_90C005EBE6AC_.wvu.Rows" localSheetId="10" hidden="1">'Segment FSEU&amp;I'!$29:$29,'Segment FSEU&amp;I'!$34:$34,'Segment FSEU&amp;I'!#REF!</definedName>
    <definedName name="zz" localSheetId="34">#REF!</definedName>
    <definedName name="zz" localSheetId="49">#REF!</definedName>
    <definedName name="zz" localSheetId="51">#REF!</definedName>
    <definedName name="zz" localSheetId="39">#REF!</definedName>
    <definedName name="zz" localSheetId="10">#REF!</definedName>
    <definedName name="zz" localSheetId="9">#REF!</definedName>
    <definedName name="zz">#REF!</definedName>
  </definedNames>
  <calcPr calcId="152511"/>
  <customWorkbookViews>
    <customWorkbookView name="Francis Chan Kouan - Personal View" guid="{6E56944C-2EC7-4E86-A58B-8D822666CEE1}" mergeInterval="0" personalView="1" maximized="1" windowWidth="1020" windowHeight="580" tabRatio="868" activeSheetId="4"/>
  </customWorkbookViews>
</workbook>
</file>

<file path=xl/calcChain.xml><?xml version="1.0" encoding="utf-8"?>
<calcChain xmlns="http://schemas.openxmlformats.org/spreadsheetml/2006/main">
  <c r="A45" i="53" l="1"/>
  <c r="A20" i="53"/>
  <c r="A4" i="53"/>
  <c r="B41" i="132" l="1"/>
  <c r="R42" i="132" s="1"/>
  <c r="B22" i="132" l="1"/>
  <c r="B3" i="132"/>
  <c r="N4" i="132" s="1"/>
  <c r="L3" i="131"/>
  <c r="H3" i="131"/>
  <c r="D3" i="131"/>
  <c r="L3" i="130"/>
  <c r="H3" i="130"/>
  <c r="D3" i="130"/>
  <c r="L3" i="129"/>
  <c r="H3" i="129"/>
  <c r="D3" i="129"/>
  <c r="L4" i="127" l="1"/>
  <c r="H4" i="127"/>
  <c r="H43" i="127" s="1"/>
  <c r="D4" i="127"/>
  <c r="D43" i="127" s="1"/>
  <c r="Q5" i="127"/>
  <c r="R5" i="127" s="1"/>
  <c r="P5" i="127"/>
  <c r="J29" i="61"/>
  <c r="G29" i="61"/>
  <c r="D29" i="61"/>
  <c r="J4" i="61"/>
  <c r="G4" i="61"/>
  <c r="D4" i="61"/>
  <c r="M3" i="18"/>
  <c r="I3" i="18"/>
  <c r="E3" i="18"/>
  <c r="M3" i="17"/>
  <c r="I3" i="17"/>
  <c r="E3" i="17"/>
  <c r="M3" i="16"/>
  <c r="L3" i="55" s="1"/>
  <c r="L18" i="55" s="1"/>
  <c r="I3" i="16"/>
  <c r="H3" i="55" s="1"/>
  <c r="H18" i="55" s="1"/>
  <c r="E3" i="16"/>
  <c r="D3" i="55" s="1"/>
  <c r="D18" i="55" s="1"/>
  <c r="K3" i="15"/>
  <c r="G3" i="15"/>
  <c r="C3" i="15"/>
  <c r="N4" i="14"/>
  <c r="J4" i="14"/>
  <c r="F4" i="14"/>
  <c r="K3" i="12"/>
  <c r="G3" i="12"/>
  <c r="C3" i="12"/>
  <c r="L3" i="54"/>
  <c r="H3" i="54"/>
  <c r="D3" i="54"/>
  <c r="M3" i="32"/>
  <c r="T4" i="32" s="1"/>
  <c r="I3" i="32"/>
  <c r="R4" i="32" s="1"/>
  <c r="E3" i="32"/>
  <c r="Q4" i="32" s="1"/>
  <c r="K3" i="4"/>
  <c r="R4" i="4" s="1"/>
  <c r="G3" i="4"/>
  <c r="C3" i="4"/>
  <c r="O4" i="4" s="1"/>
  <c r="M3" i="78"/>
  <c r="I3" i="78"/>
  <c r="E3" i="78"/>
  <c r="T4" i="3"/>
  <c r="R4" i="3"/>
  <c r="Q4" i="3"/>
  <c r="S4" i="130" l="1"/>
  <c r="S4" i="129"/>
  <c r="S4" i="131"/>
  <c r="P4" i="130"/>
  <c r="P4" i="131"/>
  <c r="P4" i="129"/>
  <c r="Q4" i="130"/>
  <c r="Q4" i="129"/>
  <c r="Q4" i="131"/>
  <c r="L43" i="127"/>
  <c r="L31" i="127"/>
  <c r="R44" i="127"/>
  <c r="R32" i="127"/>
  <c r="Q4" i="4"/>
  <c r="P4" i="4"/>
  <c r="R4" i="17"/>
  <c r="S4" i="17" s="1"/>
  <c r="P4" i="54"/>
  <c r="H31" i="127"/>
  <c r="P44" i="127"/>
  <c r="P32" i="127"/>
  <c r="Q44" i="127"/>
  <c r="Q32" i="127"/>
  <c r="S4" i="3"/>
  <c r="S4" i="54"/>
  <c r="O4" i="12"/>
  <c r="S5" i="14"/>
  <c r="T5" i="14" s="1"/>
  <c r="Q4" i="17"/>
  <c r="R4" i="18"/>
  <c r="S4" i="18" s="1"/>
  <c r="R5" i="14"/>
  <c r="P4" i="15"/>
  <c r="Q4" i="15" s="1"/>
  <c r="T4" i="17"/>
  <c r="Q4" i="18"/>
  <c r="Q4" i="54"/>
  <c r="R4" i="54" s="1"/>
  <c r="R4" i="12"/>
  <c r="U5" i="14"/>
  <c r="O4" i="15"/>
  <c r="S5" i="127"/>
  <c r="D31" i="127"/>
  <c r="P4" i="12"/>
  <c r="Q4" i="12" s="1"/>
  <c r="R4" i="15"/>
  <c r="T4" i="18"/>
  <c r="S4" i="32"/>
  <c r="R23" i="132" l="1"/>
  <c r="R4" i="130"/>
  <c r="R4" i="129"/>
  <c r="R4" i="131"/>
  <c r="S44" i="127"/>
  <c r="S32" i="127"/>
  <c r="N6" i="124"/>
  <c r="N25" i="68"/>
  <c r="H25" i="68"/>
  <c r="N24" i="68"/>
  <c r="H24" i="68"/>
  <c r="B35" i="119"/>
  <c r="C35" i="119"/>
  <c r="D35" i="119"/>
  <c r="E35" i="119"/>
  <c r="F35" i="119"/>
  <c r="G35" i="119"/>
  <c r="H30" i="119"/>
  <c r="K30" i="119" s="1"/>
  <c r="H31" i="119"/>
  <c r="K31" i="119" s="1"/>
  <c r="H32" i="119"/>
  <c r="K32" i="119" s="1"/>
  <c r="H33" i="119"/>
  <c r="K33" i="119" s="1"/>
  <c r="H34" i="119"/>
  <c r="K34" i="119" s="1"/>
  <c r="H29" i="119"/>
  <c r="K29" i="119" s="1"/>
  <c r="K28" i="119"/>
  <c r="K23" i="119"/>
  <c r="K21" i="119"/>
  <c r="K20" i="119"/>
  <c r="K19" i="119"/>
  <c r="K16" i="119"/>
  <c r="K13" i="119"/>
  <c r="K12" i="119"/>
  <c r="H24" i="119"/>
  <c r="K24" i="119" s="1"/>
  <c r="H22" i="119"/>
  <c r="G22" i="119"/>
  <c r="G25" i="119" s="1"/>
  <c r="F22" i="119"/>
  <c r="F25" i="119" s="1"/>
  <c r="E22" i="119"/>
  <c r="E25" i="119" s="1"/>
  <c r="D22" i="119"/>
  <c r="D25" i="119" s="1"/>
  <c r="C22" i="119"/>
  <c r="C25" i="119" s="1"/>
  <c r="B22" i="119"/>
  <c r="D14" i="119"/>
  <c r="E14" i="119"/>
  <c r="F14" i="119"/>
  <c r="G14" i="119"/>
  <c r="H14" i="119"/>
  <c r="C14" i="119"/>
  <c r="B14" i="119"/>
  <c r="K9" i="119"/>
  <c r="I35" i="119"/>
  <c r="I22" i="119"/>
  <c r="I25" i="119" s="1"/>
  <c r="I14" i="119"/>
  <c r="C43" i="66"/>
  <c r="D58" i="111"/>
  <c r="C58" i="111"/>
  <c r="N63" i="68"/>
  <c r="N62" i="68"/>
  <c r="N61" i="68"/>
  <c r="N60" i="68"/>
  <c r="M59" i="68"/>
  <c r="M64" i="68" s="1"/>
  <c r="L59" i="68"/>
  <c r="L64" i="68" s="1"/>
  <c r="K59" i="68"/>
  <c r="J59" i="68"/>
  <c r="J64" i="68" s="1"/>
  <c r="I59" i="68"/>
  <c r="I64" i="68" s="1"/>
  <c r="N58" i="68"/>
  <c r="N57" i="68"/>
  <c r="N56" i="68"/>
  <c r="N55" i="68"/>
  <c r="N54" i="68"/>
  <c r="K64" i="68"/>
  <c r="G34" i="117"/>
  <c r="E34" i="117"/>
  <c r="S26" i="117"/>
  <c r="P26" i="117"/>
  <c r="L26" i="117"/>
  <c r="I26" i="117"/>
  <c r="F26" i="117"/>
  <c r="C26" i="117"/>
  <c r="N10" i="76"/>
  <c r="M10" i="76"/>
  <c r="L10" i="76"/>
  <c r="K10" i="76"/>
  <c r="J9" i="76"/>
  <c r="J8" i="76"/>
  <c r="L18" i="75"/>
  <c r="K17" i="75"/>
  <c r="J17" i="75"/>
  <c r="I17" i="75"/>
  <c r="L16" i="75"/>
  <c r="L15" i="75"/>
  <c r="L14" i="75"/>
  <c r="K12" i="75"/>
  <c r="J12" i="75"/>
  <c r="I12" i="75"/>
  <c r="L11" i="75"/>
  <c r="L10" i="75"/>
  <c r="L9" i="75"/>
  <c r="J17" i="73"/>
  <c r="I17" i="73"/>
  <c r="H17" i="73"/>
  <c r="J12" i="73"/>
  <c r="I12" i="73"/>
  <c r="H12" i="73"/>
  <c r="H7" i="68"/>
  <c r="H8" i="68"/>
  <c r="H9" i="68"/>
  <c r="H12" i="68"/>
  <c r="H13" i="68"/>
  <c r="H14" i="68"/>
  <c r="H16" i="68"/>
  <c r="H17" i="68"/>
  <c r="M22" i="68"/>
  <c r="M26" i="68" s="1"/>
  <c r="L22" i="68"/>
  <c r="L26" i="68" s="1"/>
  <c r="K22" i="68"/>
  <c r="K26" i="68" s="1"/>
  <c r="J22" i="68"/>
  <c r="J26" i="68" s="1"/>
  <c r="I22" i="68"/>
  <c r="I26" i="68" s="1"/>
  <c r="N21" i="68"/>
  <c r="N20" i="68"/>
  <c r="N17" i="68"/>
  <c r="N16" i="68"/>
  <c r="M15" i="68"/>
  <c r="L15" i="68"/>
  <c r="K15" i="68"/>
  <c r="J15" i="68"/>
  <c r="I15" i="68"/>
  <c r="N14" i="68"/>
  <c r="N13" i="68"/>
  <c r="N12" i="68"/>
  <c r="M10" i="68"/>
  <c r="M18" i="68" s="1"/>
  <c r="L10" i="68"/>
  <c r="L18" i="68" s="1"/>
  <c r="K10" i="68"/>
  <c r="J10" i="68"/>
  <c r="J18" i="68" s="1"/>
  <c r="I10" i="68"/>
  <c r="I18" i="68" s="1"/>
  <c r="N9" i="68"/>
  <c r="N8" i="68"/>
  <c r="N7" i="68"/>
  <c r="L9" i="80"/>
  <c r="K9" i="80"/>
  <c r="J9" i="80"/>
  <c r="I9" i="80"/>
  <c r="H9" i="80"/>
  <c r="F84" i="118"/>
  <c r="F71" i="118"/>
  <c r="F64" i="118"/>
  <c r="F55" i="118"/>
  <c r="F45" i="118"/>
  <c r="F36" i="118"/>
  <c r="F13" i="118"/>
  <c r="E9" i="76"/>
  <c r="E8" i="76"/>
  <c r="E68" i="117"/>
  <c r="D82" i="111"/>
  <c r="G68" i="117"/>
  <c r="U33" i="69"/>
  <c r="R33" i="69"/>
  <c r="U24" i="69"/>
  <c r="R24" i="69"/>
  <c r="U15" i="69"/>
  <c r="R15" i="69"/>
  <c r="E31" i="75"/>
  <c r="G76" i="118"/>
  <c r="G84" i="118" s="1"/>
  <c r="G77" i="118"/>
  <c r="G78" i="118"/>
  <c r="H78" i="118"/>
  <c r="H112" i="118"/>
  <c r="H113" i="118"/>
  <c r="G113" i="118"/>
  <c r="G112" i="118"/>
  <c r="G111" i="118"/>
  <c r="H111" i="118"/>
  <c r="H77" i="118"/>
  <c r="H76" i="118"/>
  <c r="H84" i="118" s="1"/>
  <c r="H71" i="118"/>
  <c r="G71" i="118"/>
  <c r="H64" i="118"/>
  <c r="G64" i="118"/>
  <c r="H55" i="118"/>
  <c r="G55" i="118"/>
  <c r="H45" i="118"/>
  <c r="G45" i="118"/>
  <c r="H36" i="118"/>
  <c r="G36" i="118"/>
  <c r="H13" i="118"/>
  <c r="G13" i="118"/>
  <c r="E71" i="118"/>
  <c r="E64" i="118"/>
  <c r="E55" i="118"/>
  <c r="E45" i="118"/>
  <c r="E36" i="118"/>
  <c r="E13" i="118"/>
  <c r="C82" i="111"/>
  <c r="E82" i="111" s="1"/>
  <c r="D35" i="111"/>
  <c r="C35" i="111"/>
  <c r="S60" i="117"/>
  <c r="P60" i="117"/>
  <c r="L60" i="117"/>
  <c r="I60" i="117"/>
  <c r="F60" i="117"/>
  <c r="C60" i="117"/>
  <c r="F27" i="77"/>
  <c r="C14" i="77"/>
  <c r="F14" i="77"/>
  <c r="T18" i="76"/>
  <c r="O18" i="76"/>
  <c r="J18" i="76"/>
  <c r="E18" i="76"/>
  <c r="T17" i="76"/>
  <c r="O17" i="76"/>
  <c r="J17" i="76"/>
  <c r="E17" i="76"/>
  <c r="E17" i="75"/>
  <c r="T37" i="75"/>
  <c r="P37" i="75"/>
  <c r="L37" i="75"/>
  <c r="H37" i="75"/>
  <c r="T35" i="75"/>
  <c r="P35" i="75"/>
  <c r="L35" i="75"/>
  <c r="H35" i="75"/>
  <c r="T34" i="75"/>
  <c r="P34" i="75"/>
  <c r="L34" i="75"/>
  <c r="H34" i="75"/>
  <c r="T33" i="75"/>
  <c r="P33" i="75"/>
  <c r="L33" i="75"/>
  <c r="H33" i="75"/>
  <c r="T30" i="75"/>
  <c r="P30" i="75"/>
  <c r="L30" i="75"/>
  <c r="H30" i="75"/>
  <c r="T29" i="75"/>
  <c r="P29" i="75"/>
  <c r="L29" i="75"/>
  <c r="H29" i="75"/>
  <c r="T28" i="75"/>
  <c r="P28" i="75"/>
  <c r="L28" i="75"/>
  <c r="H28" i="75"/>
  <c r="F17" i="73"/>
  <c r="G17" i="73"/>
  <c r="E17" i="73"/>
  <c r="E36" i="73"/>
  <c r="F12" i="73"/>
  <c r="F33" i="69"/>
  <c r="K33" i="69"/>
  <c r="P33" i="69"/>
  <c r="P24" i="69"/>
  <c r="P15" i="69"/>
  <c r="K24" i="69"/>
  <c r="K15" i="69"/>
  <c r="S41" i="116"/>
  <c r="R41" i="116"/>
  <c r="O41" i="116"/>
  <c r="N41" i="116"/>
  <c r="K41" i="116"/>
  <c r="J41" i="116"/>
  <c r="D41" i="116"/>
  <c r="C41" i="116"/>
  <c r="R33" i="116"/>
  <c r="N33" i="116"/>
  <c r="J33" i="116"/>
  <c r="F33" i="116"/>
  <c r="C33" i="116"/>
  <c r="R24" i="116"/>
  <c r="N24" i="116"/>
  <c r="J24" i="116"/>
  <c r="F24" i="116"/>
  <c r="C24" i="116"/>
  <c r="R15" i="116"/>
  <c r="N15" i="116"/>
  <c r="J15" i="116"/>
  <c r="F15" i="116"/>
  <c r="C15" i="116"/>
  <c r="Z78" i="68"/>
  <c r="T78" i="68"/>
  <c r="N78" i="68"/>
  <c r="H78" i="68"/>
  <c r="Z77" i="68"/>
  <c r="T77" i="68"/>
  <c r="N77" i="68"/>
  <c r="H77" i="68"/>
  <c r="Z76" i="68"/>
  <c r="T76" i="68"/>
  <c r="N76" i="68"/>
  <c r="H76" i="68"/>
  <c r="Z75" i="68"/>
  <c r="T75" i="68"/>
  <c r="N75" i="68"/>
  <c r="H75" i="68"/>
  <c r="Z73" i="68"/>
  <c r="T73" i="68"/>
  <c r="N73" i="68"/>
  <c r="H73" i="68"/>
  <c r="Z72" i="68"/>
  <c r="T72" i="68"/>
  <c r="N72" i="68"/>
  <c r="H72" i="68"/>
  <c r="Z71" i="68"/>
  <c r="T71" i="68"/>
  <c r="N71" i="68"/>
  <c r="H71" i="68"/>
  <c r="Z70" i="68"/>
  <c r="T70" i="68"/>
  <c r="N70" i="68"/>
  <c r="H70" i="68"/>
  <c r="Z69" i="68"/>
  <c r="T69" i="68"/>
  <c r="N69" i="68"/>
  <c r="H69" i="68"/>
  <c r="Z46" i="68"/>
  <c r="T46" i="68"/>
  <c r="N46" i="68"/>
  <c r="H46" i="68"/>
  <c r="Z45" i="68"/>
  <c r="T45" i="68"/>
  <c r="N45" i="68"/>
  <c r="H45" i="68"/>
  <c r="Z42" i="68"/>
  <c r="T42" i="68"/>
  <c r="N42" i="68"/>
  <c r="H42" i="68"/>
  <c r="Z41" i="68"/>
  <c r="T41" i="68"/>
  <c r="N41" i="68"/>
  <c r="H41" i="68"/>
  <c r="Z39" i="68"/>
  <c r="T39" i="68"/>
  <c r="N39" i="68"/>
  <c r="H39" i="68"/>
  <c r="Z38" i="68"/>
  <c r="T38" i="68"/>
  <c r="N38" i="68"/>
  <c r="H38" i="68"/>
  <c r="Z37" i="68"/>
  <c r="T37" i="68"/>
  <c r="N37" i="68"/>
  <c r="H37" i="68"/>
  <c r="Z32" i="68"/>
  <c r="Z34" i="68"/>
  <c r="T34" i="68"/>
  <c r="N34" i="68"/>
  <c r="H34" i="68"/>
  <c r="Z33" i="68"/>
  <c r="T33" i="68"/>
  <c r="N33" i="68"/>
  <c r="H33" i="68"/>
  <c r="T32" i="68"/>
  <c r="N32" i="68"/>
  <c r="H32" i="68"/>
  <c r="J9" i="84"/>
  <c r="C41" i="93"/>
  <c r="B41" i="93"/>
  <c r="H24" i="63"/>
  <c r="G24" i="63"/>
  <c r="F24" i="63"/>
  <c r="E24" i="63"/>
  <c r="H15" i="63"/>
  <c r="G15" i="63"/>
  <c r="F15" i="63"/>
  <c r="E15" i="63"/>
  <c r="E35" i="113"/>
  <c r="G35" i="113"/>
  <c r="F24" i="69"/>
  <c r="C24" i="69"/>
  <c r="F15" i="69"/>
  <c r="C15" i="69"/>
  <c r="P27" i="113"/>
  <c r="S27" i="113"/>
  <c r="L27" i="113"/>
  <c r="I27" i="113"/>
  <c r="F27" i="113"/>
  <c r="C27" i="113"/>
  <c r="F36" i="106"/>
  <c r="E36" i="106"/>
  <c r="E105" i="111"/>
  <c r="E104" i="111"/>
  <c r="E103" i="111"/>
  <c r="E102" i="111"/>
  <c r="E101" i="111"/>
  <c r="E100" i="111"/>
  <c r="E109" i="111"/>
  <c r="E107" i="111"/>
  <c r="E111" i="111"/>
  <c r="E108" i="111"/>
  <c r="M30" i="81"/>
  <c r="M31" i="81" s="1"/>
  <c r="L30" i="81"/>
  <c r="K30" i="81"/>
  <c r="J30" i="81"/>
  <c r="I30" i="81"/>
  <c r="H30" i="81"/>
  <c r="L11" i="81"/>
  <c r="K11" i="81"/>
  <c r="J11" i="81"/>
  <c r="I11" i="81"/>
  <c r="H11" i="81"/>
  <c r="E113" i="106"/>
  <c r="E112" i="106"/>
  <c r="E111" i="106"/>
  <c r="E78" i="106"/>
  <c r="E77" i="106"/>
  <c r="E76" i="106"/>
  <c r="E84" i="106" s="1"/>
  <c r="E71" i="106"/>
  <c r="E64" i="106"/>
  <c r="E55" i="106"/>
  <c r="E45" i="106"/>
  <c r="E13" i="106"/>
  <c r="F78" i="106"/>
  <c r="F77" i="106"/>
  <c r="F76" i="106"/>
  <c r="F84" i="106" s="1"/>
  <c r="F113" i="106"/>
  <c r="F112" i="106"/>
  <c r="F111" i="106"/>
  <c r="F71" i="106"/>
  <c r="F64" i="106"/>
  <c r="F55" i="106"/>
  <c r="F45" i="106"/>
  <c r="F13" i="106"/>
  <c r="H41" i="79"/>
  <c r="H13" i="62"/>
  <c r="H15" i="62" s="1"/>
  <c r="G13" i="62"/>
  <c r="G15" i="62" s="1"/>
  <c r="F13" i="62"/>
  <c r="F15" i="62" s="1"/>
  <c r="E13" i="62"/>
  <c r="E15" i="62" s="1"/>
  <c r="H15" i="79"/>
  <c r="I15" i="79"/>
  <c r="J15" i="79"/>
  <c r="F30" i="62"/>
  <c r="F32" i="62" s="1"/>
  <c r="E30" i="62"/>
  <c r="E32" i="62" s="1"/>
  <c r="F20" i="62"/>
  <c r="F22" i="62" s="1"/>
  <c r="E20" i="62"/>
  <c r="E22" i="62" s="1"/>
  <c r="H20" i="62"/>
  <c r="G20" i="62"/>
  <c r="G22" i="62" s="1"/>
  <c r="H54" i="68"/>
  <c r="H55" i="68"/>
  <c r="H56" i="68"/>
  <c r="H57" i="68"/>
  <c r="H58" i="68"/>
  <c r="G15" i="79"/>
  <c r="F15" i="79"/>
  <c r="E15" i="79"/>
  <c r="D15" i="79"/>
  <c r="C15" i="79"/>
  <c r="B15" i="79"/>
  <c r="M15" i="79"/>
  <c r="L15" i="79"/>
  <c r="K15" i="79"/>
  <c r="K43" i="100"/>
  <c r="K42" i="100"/>
  <c r="K41" i="100"/>
  <c r="K40" i="100"/>
  <c r="K39" i="100"/>
  <c r="K38" i="100"/>
  <c r="K37" i="100"/>
  <c r="K36" i="100"/>
  <c r="I44" i="100"/>
  <c r="G44" i="100"/>
  <c r="G31" i="100"/>
  <c r="E44" i="100"/>
  <c r="I31" i="100"/>
  <c r="E31" i="100"/>
  <c r="K30" i="100"/>
  <c r="K29" i="100"/>
  <c r="K28" i="100"/>
  <c r="K27" i="100"/>
  <c r="K26" i="100"/>
  <c r="K25" i="100"/>
  <c r="K24" i="100"/>
  <c r="K23" i="100"/>
  <c r="H30" i="62"/>
  <c r="H32" i="62" s="1"/>
  <c r="G30" i="62"/>
  <c r="G32" i="62" s="1"/>
  <c r="H22" i="62"/>
  <c r="V20" i="80"/>
  <c r="U20" i="80"/>
  <c r="T20" i="80"/>
  <c r="S20" i="80"/>
  <c r="R20" i="80"/>
  <c r="Q20" i="80"/>
  <c r="P20" i="80"/>
  <c r="O20" i="80"/>
  <c r="N20" i="80"/>
  <c r="M20" i="80"/>
  <c r="L20" i="80"/>
  <c r="K20" i="80"/>
  <c r="J20" i="80"/>
  <c r="I20" i="80"/>
  <c r="H20" i="80"/>
  <c r="AA20" i="80"/>
  <c r="Z20" i="80"/>
  <c r="Y20" i="80"/>
  <c r="X20" i="80"/>
  <c r="W20" i="80"/>
  <c r="G20" i="80"/>
  <c r="F20" i="80"/>
  <c r="E20" i="80"/>
  <c r="D20" i="80"/>
  <c r="C20" i="80"/>
  <c r="M59" i="81"/>
  <c r="M60" i="81" s="1"/>
  <c r="L59" i="81"/>
  <c r="K59" i="81"/>
  <c r="J59" i="81"/>
  <c r="I59" i="81"/>
  <c r="H59" i="81"/>
  <c r="L40" i="81"/>
  <c r="K40" i="81"/>
  <c r="J40" i="81"/>
  <c r="I40" i="81"/>
  <c r="H40" i="81"/>
  <c r="H44" i="100"/>
  <c r="F44" i="100"/>
  <c r="D44" i="100"/>
  <c r="J43" i="100"/>
  <c r="J42" i="100"/>
  <c r="J41" i="100"/>
  <c r="J40" i="100"/>
  <c r="J39" i="100"/>
  <c r="J38" i="100"/>
  <c r="J37" i="100"/>
  <c r="J36" i="100"/>
  <c r="H31" i="100"/>
  <c r="F31" i="100"/>
  <c r="D31" i="100"/>
  <c r="J30" i="100"/>
  <c r="J29" i="100"/>
  <c r="J28" i="100"/>
  <c r="J27" i="100"/>
  <c r="J26" i="100"/>
  <c r="J25" i="100"/>
  <c r="J24" i="100"/>
  <c r="J23" i="100"/>
  <c r="I18" i="100"/>
  <c r="H14" i="100"/>
  <c r="F14" i="100"/>
  <c r="D14" i="100"/>
  <c r="J13" i="100"/>
  <c r="J12" i="100"/>
  <c r="J11" i="100"/>
  <c r="J10" i="100"/>
  <c r="J9" i="100"/>
  <c r="J8" i="100"/>
  <c r="J7" i="100"/>
  <c r="J6" i="100"/>
  <c r="F17" i="75"/>
  <c r="G17" i="75"/>
  <c r="I10" i="76"/>
  <c r="H10" i="76"/>
  <c r="G10" i="76"/>
  <c r="F10" i="76"/>
  <c r="H18" i="75"/>
  <c r="H16" i="75"/>
  <c r="H15" i="75"/>
  <c r="H14" i="75"/>
  <c r="G12" i="75"/>
  <c r="F12" i="75"/>
  <c r="E12" i="75"/>
  <c r="H11" i="75"/>
  <c r="H10" i="75"/>
  <c r="H9" i="75"/>
  <c r="G12" i="73"/>
  <c r="E12" i="73"/>
  <c r="G59" i="81"/>
  <c r="G60" i="81" s="1"/>
  <c r="F59" i="81"/>
  <c r="E59" i="81"/>
  <c r="D59" i="81"/>
  <c r="C59" i="81"/>
  <c r="B59" i="81"/>
  <c r="F40" i="81"/>
  <c r="E40" i="81"/>
  <c r="D40" i="81"/>
  <c r="C40" i="81"/>
  <c r="B40" i="81"/>
  <c r="F67" i="77"/>
  <c r="E67" i="77"/>
  <c r="D67" i="77"/>
  <c r="C67" i="77"/>
  <c r="F66" i="77"/>
  <c r="E66" i="77"/>
  <c r="D66" i="77"/>
  <c r="C66" i="77"/>
  <c r="F65" i="77"/>
  <c r="E65" i="77"/>
  <c r="D65" i="77"/>
  <c r="C65" i="77"/>
  <c r="F64" i="77"/>
  <c r="E64" i="77"/>
  <c r="D64" i="77"/>
  <c r="C64" i="77"/>
  <c r="F63" i="77"/>
  <c r="E63" i="77"/>
  <c r="D63" i="77"/>
  <c r="C63" i="77"/>
  <c r="E27" i="77"/>
  <c r="D27" i="77"/>
  <c r="C27" i="77"/>
  <c r="E14" i="77"/>
  <c r="D14" i="77"/>
  <c r="E31" i="73"/>
  <c r="F31" i="73"/>
  <c r="G31" i="73"/>
  <c r="H31" i="73"/>
  <c r="I31" i="73"/>
  <c r="J31" i="73"/>
  <c r="K31" i="73"/>
  <c r="L31" i="73"/>
  <c r="M31" i="73"/>
  <c r="N31" i="73"/>
  <c r="O31" i="73"/>
  <c r="P31" i="73"/>
  <c r="F36" i="73"/>
  <c r="G36" i="73"/>
  <c r="H36" i="73"/>
  <c r="I36" i="73"/>
  <c r="J36" i="73"/>
  <c r="K36" i="73"/>
  <c r="L36" i="73"/>
  <c r="M36" i="73"/>
  <c r="N36" i="73"/>
  <c r="O36" i="73"/>
  <c r="P36" i="73"/>
  <c r="P36" i="86"/>
  <c r="O36" i="86"/>
  <c r="L36" i="86"/>
  <c r="K36" i="86"/>
  <c r="H36" i="86"/>
  <c r="G36" i="86"/>
  <c r="D36" i="86"/>
  <c r="C36" i="86"/>
  <c r="O27" i="86"/>
  <c r="K27" i="86"/>
  <c r="G27" i="86"/>
  <c r="C27" i="86"/>
  <c r="O20" i="86"/>
  <c r="K20" i="86"/>
  <c r="G20" i="86"/>
  <c r="C20" i="86"/>
  <c r="O13" i="86"/>
  <c r="K13" i="86"/>
  <c r="G13" i="86"/>
  <c r="C13" i="86"/>
  <c r="P41" i="85"/>
  <c r="O41" i="85"/>
  <c r="L41" i="85"/>
  <c r="K41" i="85"/>
  <c r="H41" i="85"/>
  <c r="G41" i="85"/>
  <c r="D41" i="85"/>
  <c r="C41" i="85"/>
  <c r="O33" i="85"/>
  <c r="K33" i="85"/>
  <c r="G33" i="85"/>
  <c r="C33" i="85"/>
  <c r="O24" i="85"/>
  <c r="K24" i="85"/>
  <c r="G24" i="85"/>
  <c r="C24" i="85"/>
  <c r="O15" i="85"/>
  <c r="K15" i="85"/>
  <c r="G15" i="85"/>
  <c r="C15" i="85"/>
  <c r="G22" i="68"/>
  <c r="F22" i="68"/>
  <c r="F26" i="68" s="1"/>
  <c r="E22" i="68"/>
  <c r="E26" i="68" s="1"/>
  <c r="D22" i="68"/>
  <c r="D26" i="68" s="1"/>
  <c r="C22" i="68"/>
  <c r="C26" i="68" s="1"/>
  <c r="H21" i="68"/>
  <c r="H20" i="68"/>
  <c r="G15" i="68"/>
  <c r="F15" i="68"/>
  <c r="E15" i="68"/>
  <c r="D15" i="68"/>
  <c r="C15" i="68"/>
  <c r="G10" i="68"/>
  <c r="F10" i="68"/>
  <c r="F18" i="68" s="1"/>
  <c r="E10" i="68"/>
  <c r="D10" i="68"/>
  <c r="C10" i="68"/>
  <c r="H63" i="68"/>
  <c r="H62" i="68"/>
  <c r="H61" i="68"/>
  <c r="H60" i="68"/>
  <c r="G59" i="68"/>
  <c r="G64" i="68" s="1"/>
  <c r="F59" i="68"/>
  <c r="E59" i="68"/>
  <c r="E64" i="68" s="1"/>
  <c r="D59" i="68"/>
  <c r="C59" i="68"/>
  <c r="J58" i="84"/>
  <c r="I57" i="84"/>
  <c r="H57" i="84"/>
  <c r="G57" i="84"/>
  <c r="F57" i="84"/>
  <c r="E57" i="84"/>
  <c r="D57" i="84"/>
  <c r="C57" i="84"/>
  <c r="J56" i="84"/>
  <c r="J55" i="84"/>
  <c r="J54" i="84"/>
  <c r="I52" i="84"/>
  <c r="H52" i="84"/>
  <c r="G52" i="84"/>
  <c r="F52" i="84"/>
  <c r="E52" i="84"/>
  <c r="D52" i="84"/>
  <c r="C52" i="84"/>
  <c r="J51" i="84"/>
  <c r="J50" i="84"/>
  <c r="J44" i="84"/>
  <c r="I43" i="84"/>
  <c r="H43" i="84"/>
  <c r="G43" i="84"/>
  <c r="F43" i="84"/>
  <c r="E43" i="84"/>
  <c r="D43" i="84"/>
  <c r="C43" i="84"/>
  <c r="J42" i="84"/>
  <c r="J41" i="84"/>
  <c r="J40" i="84"/>
  <c r="I38" i="84"/>
  <c r="H38" i="84"/>
  <c r="H45" i="84" s="1"/>
  <c r="G38" i="84"/>
  <c r="F38" i="84"/>
  <c r="E38" i="84"/>
  <c r="D38" i="84"/>
  <c r="C38" i="84"/>
  <c r="J37" i="84"/>
  <c r="J36" i="84"/>
  <c r="J30" i="84"/>
  <c r="I29" i="84"/>
  <c r="H29" i="84"/>
  <c r="G29" i="84"/>
  <c r="F29" i="84"/>
  <c r="E29" i="84"/>
  <c r="D29" i="84"/>
  <c r="C29" i="84"/>
  <c r="J28" i="84"/>
  <c r="J27" i="84"/>
  <c r="J26" i="84"/>
  <c r="I24" i="84"/>
  <c r="H24" i="84"/>
  <c r="G24" i="84"/>
  <c r="F24" i="84"/>
  <c r="E24" i="84"/>
  <c r="D24" i="84"/>
  <c r="D31" i="84" s="1"/>
  <c r="C24" i="84"/>
  <c r="J23" i="84"/>
  <c r="J22" i="84"/>
  <c r="J16" i="84"/>
  <c r="I15" i="84"/>
  <c r="H15" i="84"/>
  <c r="G15" i="84"/>
  <c r="F15" i="84"/>
  <c r="E15" i="84"/>
  <c r="D15" i="84"/>
  <c r="C15" i="84"/>
  <c r="J14" i="84"/>
  <c r="J13" i="84"/>
  <c r="J12" i="84"/>
  <c r="I10" i="84"/>
  <c r="H10" i="84"/>
  <c r="H17" i="84" s="1"/>
  <c r="G10" i="84"/>
  <c r="F10" i="84"/>
  <c r="E10" i="84"/>
  <c r="D10" i="84"/>
  <c r="C10" i="84"/>
  <c r="J8" i="84"/>
  <c r="N59" i="64"/>
  <c r="N60" i="64" s="1"/>
  <c r="M59" i="64"/>
  <c r="M60" i="64" s="1"/>
  <c r="L59" i="64"/>
  <c r="K59" i="64"/>
  <c r="J59" i="64"/>
  <c r="I59" i="64"/>
  <c r="H59" i="64"/>
  <c r="G59" i="64"/>
  <c r="F59" i="64"/>
  <c r="E59" i="64"/>
  <c r="D59" i="64"/>
  <c r="C59" i="64"/>
  <c r="B59" i="64"/>
  <c r="L40" i="64"/>
  <c r="K40" i="64"/>
  <c r="J40" i="64"/>
  <c r="I40" i="64"/>
  <c r="H40" i="64"/>
  <c r="F40" i="64"/>
  <c r="E40" i="64"/>
  <c r="D40" i="64"/>
  <c r="C40" i="64"/>
  <c r="B40" i="64"/>
  <c r="N30" i="64"/>
  <c r="N31" i="64" s="1"/>
  <c r="M30" i="64"/>
  <c r="M31" i="64" s="1"/>
  <c r="L30" i="64"/>
  <c r="K30" i="64"/>
  <c r="J30" i="64"/>
  <c r="I30" i="64"/>
  <c r="H30" i="64"/>
  <c r="G30" i="64"/>
  <c r="G31" i="64" s="1"/>
  <c r="F30" i="64"/>
  <c r="E30" i="64"/>
  <c r="D30" i="64"/>
  <c r="C30" i="64"/>
  <c r="B30" i="64"/>
  <c r="L11" i="64"/>
  <c r="K11" i="64"/>
  <c r="J11" i="64"/>
  <c r="I11" i="64"/>
  <c r="H11" i="64"/>
  <c r="F11" i="64"/>
  <c r="F31" i="64" s="1"/>
  <c r="E11" i="64"/>
  <c r="D11" i="64"/>
  <c r="C11" i="64"/>
  <c r="B11" i="64"/>
  <c r="AA9" i="80"/>
  <c r="Z9" i="80"/>
  <c r="Y9" i="80"/>
  <c r="X9" i="80"/>
  <c r="W9" i="80"/>
  <c r="G9" i="80"/>
  <c r="F9" i="80"/>
  <c r="E9" i="80"/>
  <c r="D9" i="80"/>
  <c r="C9" i="80"/>
  <c r="P41" i="93"/>
  <c r="O41" i="93"/>
  <c r="N41" i="93"/>
  <c r="M41" i="93"/>
  <c r="L41" i="93"/>
  <c r="K41" i="93"/>
  <c r="J41" i="93"/>
  <c r="I41" i="93"/>
  <c r="H41" i="93"/>
  <c r="G41" i="93"/>
  <c r="F41" i="93"/>
  <c r="E41" i="93"/>
  <c r="D41" i="93"/>
  <c r="P15" i="93"/>
  <c r="O15" i="93"/>
  <c r="N15" i="93"/>
  <c r="M15" i="93"/>
  <c r="L15" i="93"/>
  <c r="K15" i="93"/>
  <c r="J15" i="93"/>
  <c r="I15" i="93"/>
  <c r="I42" i="93" s="1"/>
  <c r="H15" i="93"/>
  <c r="G15" i="93"/>
  <c r="F15" i="93"/>
  <c r="E15" i="93"/>
  <c r="D15" i="93"/>
  <c r="C15" i="93"/>
  <c r="C42" i="93" s="1"/>
  <c r="B15" i="93"/>
  <c r="L24" i="63"/>
  <c r="K24" i="63"/>
  <c r="J24" i="63"/>
  <c r="I24" i="63"/>
  <c r="L15" i="63"/>
  <c r="K15" i="63"/>
  <c r="J15" i="63"/>
  <c r="I15" i="63"/>
  <c r="I26" i="63" s="1"/>
  <c r="I29" i="63" s="1"/>
  <c r="E53" i="83"/>
  <c r="D53" i="83"/>
  <c r="C53" i="83"/>
  <c r="F52" i="83"/>
  <c r="F51" i="83"/>
  <c r="F50" i="83"/>
  <c r="F49" i="83"/>
  <c r="F48" i="83"/>
  <c r="F47" i="83"/>
  <c r="E40" i="83"/>
  <c r="D40" i="83"/>
  <c r="C40" i="83"/>
  <c r="F39" i="83"/>
  <c r="F38" i="83"/>
  <c r="F37" i="83"/>
  <c r="F36" i="83"/>
  <c r="F35" i="83"/>
  <c r="F34" i="83"/>
  <c r="E27" i="83"/>
  <c r="D27" i="83"/>
  <c r="C27" i="83"/>
  <c r="F26" i="83"/>
  <c r="F25" i="83"/>
  <c r="F24" i="83"/>
  <c r="F23" i="83"/>
  <c r="F22" i="83"/>
  <c r="F21" i="83"/>
  <c r="E14" i="83"/>
  <c r="D14" i="83"/>
  <c r="C14" i="83"/>
  <c r="F13" i="83"/>
  <c r="F12" i="83"/>
  <c r="F11" i="83"/>
  <c r="F10" i="83"/>
  <c r="F9" i="83"/>
  <c r="F8" i="83"/>
  <c r="E53" i="82"/>
  <c r="D53" i="82"/>
  <c r="C53" i="82"/>
  <c r="F52" i="82"/>
  <c r="F51" i="82"/>
  <c r="F50" i="82"/>
  <c r="F49" i="82"/>
  <c r="F48" i="82"/>
  <c r="F47" i="82"/>
  <c r="E40" i="82"/>
  <c r="D40" i="82"/>
  <c r="C40" i="82"/>
  <c r="F39" i="82"/>
  <c r="F38" i="82"/>
  <c r="F37" i="82"/>
  <c r="F36" i="82"/>
  <c r="F35" i="82"/>
  <c r="F34" i="82"/>
  <c r="E27" i="82"/>
  <c r="D27" i="82"/>
  <c r="C27" i="82"/>
  <c r="F26" i="82"/>
  <c r="F25" i="82"/>
  <c r="F24" i="82"/>
  <c r="F23" i="82"/>
  <c r="F22" i="82"/>
  <c r="F21" i="82"/>
  <c r="E14" i="82"/>
  <c r="D14" i="82"/>
  <c r="C14" i="82"/>
  <c r="F13" i="82"/>
  <c r="F12" i="82"/>
  <c r="F11" i="82"/>
  <c r="F10" i="82"/>
  <c r="F9" i="82"/>
  <c r="F8" i="82"/>
  <c r="G26" i="68"/>
  <c r="G60" i="64"/>
  <c r="D64" i="68"/>
  <c r="F64" i="68"/>
  <c r="C64" i="68"/>
  <c r="D60" i="81"/>
  <c r="F13" i="60"/>
  <c r="F12" i="60"/>
  <c r="F11" i="60"/>
  <c r="F10" i="60"/>
  <c r="F9" i="60"/>
  <c r="F8" i="60"/>
  <c r="D36" i="71"/>
  <c r="C36" i="71"/>
  <c r="F13" i="59"/>
  <c r="F12" i="59"/>
  <c r="F11" i="59"/>
  <c r="F10" i="59"/>
  <c r="F9" i="59"/>
  <c r="F8" i="59"/>
  <c r="G74" i="68"/>
  <c r="G79" i="68" s="1"/>
  <c r="F74" i="68"/>
  <c r="F79" i="68" s="1"/>
  <c r="E74" i="68"/>
  <c r="E79" i="68" s="1"/>
  <c r="D74" i="68"/>
  <c r="D79" i="68" s="1"/>
  <c r="C74" i="68"/>
  <c r="C79" i="68" s="1"/>
  <c r="I31" i="75"/>
  <c r="J31" i="75"/>
  <c r="K31" i="75"/>
  <c r="M31" i="75"/>
  <c r="N31" i="75"/>
  <c r="O31" i="75"/>
  <c r="Q31" i="75"/>
  <c r="R31" i="75"/>
  <c r="S31" i="75"/>
  <c r="I36" i="75"/>
  <c r="J36" i="75"/>
  <c r="K36" i="75"/>
  <c r="M36" i="75"/>
  <c r="N36" i="75"/>
  <c r="O36" i="75"/>
  <c r="Q36" i="75"/>
  <c r="R36" i="75"/>
  <c r="S36" i="75"/>
  <c r="M74" i="68"/>
  <c r="M79" i="68" s="1"/>
  <c r="L74" i="68"/>
  <c r="L79" i="68" s="1"/>
  <c r="K74" i="68"/>
  <c r="K79" i="68" s="1"/>
  <c r="J74" i="68"/>
  <c r="J79" i="68" s="1"/>
  <c r="I74" i="68"/>
  <c r="I79" i="68" s="1"/>
  <c r="H36" i="71"/>
  <c r="G36" i="71"/>
  <c r="F26" i="60"/>
  <c r="F25" i="60"/>
  <c r="F24" i="60"/>
  <c r="F23" i="60"/>
  <c r="F22" i="60"/>
  <c r="F21" i="60"/>
  <c r="F26" i="59"/>
  <c r="F25" i="59"/>
  <c r="F24" i="59"/>
  <c r="F23" i="59"/>
  <c r="F22" i="59"/>
  <c r="F21" i="59"/>
  <c r="N19" i="76"/>
  <c r="M19" i="76"/>
  <c r="L19" i="76"/>
  <c r="K19" i="76"/>
  <c r="I19" i="76"/>
  <c r="H19" i="76"/>
  <c r="G19" i="76"/>
  <c r="F19" i="76"/>
  <c r="G36" i="75"/>
  <c r="F36" i="75"/>
  <c r="E36" i="75"/>
  <c r="E38" i="75" s="1"/>
  <c r="G31" i="75"/>
  <c r="F31" i="75"/>
  <c r="I40" i="68"/>
  <c r="J40" i="68"/>
  <c r="K40" i="68"/>
  <c r="L40" i="68"/>
  <c r="M40" i="68"/>
  <c r="E11" i="81"/>
  <c r="Y74" i="68"/>
  <c r="Y79" i="68" s="1"/>
  <c r="X74" i="68"/>
  <c r="X79" i="68" s="1"/>
  <c r="W74" i="68"/>
  <c r="W79" i="68" s="1"/>
  <c r="V74" i="68"/>
  <c r="U74" i="68"/>
  <c r="U79" i="68" s="1"/>
  <c r="S74" i="68"/>
  <c r="S79" i="68" s="1"/>
  <c r="R74" i="68"/>
  <c r="R79" i="68" s="1"/>
  <c r="Q74" i="68"/>
  <c r="Q79" i="68" s="1"/>
  <c r="P74" i="68"/>
  <c r="P79" i="68" s="1"/>
  <c r="O74" i="68"/>
  <c r="O79" i="68" s="1"/>
  <c r="T74" i="68"/>
  <c r="T79" i="68" s="1"/>
  <c r="V79" i="68"/>
  <c r="L36" i="71"/>
  <c r="K36" i="71"/>
  <c r="F39" i="59"/>
  <c r="F38" i="59"/>
  <c r="F37" i="59"/>
  <c r="F36" i="59"/>
  <c r="F35" i="59"/>
  <c r="F34" i="59"/>
  <c r="F39" i="60"/>
  <c r="F38" i="60"/>
  <c r="F37" i="60"/>
  <c r="F36" i="60"/>
  <c r="F35" i="60"/>
  <c r="F34" i="60"/>
  <c r="S19" i="76"/>
  <c r="R19" i="76"/>
  <c r="Q19" i="76"/>
  <c r="P19" i="76"/>
  <c r="X19" i="76"/>
  <c r="W19" i="76"/>
  <c r="V19" i="76"/>
  <c r="U19" i="76"/>
  <c r="G47" i="68"/>
  <c r="F47" i="68"/>
  <c r="E47" i="68"/>
  <c r="D47" i="68"/>
  <c r="C47" i="68"/>
  <c r="G40" i="68"/>
  <c r="F40" i="68"/>
  <c r="E40" i="68"/>
  <c r="D40" i="68"/>
  <c r="C40" i="68"/>
  <c r="G35" i="68"/>
  <c r="F35" i="68"/>
  <c r="E35" i="68"/>
  <c r="D35" i="68"/>
  <c r="C35" i="68"/>
  <c r="M47" i="68"/>
  <c r="L47" i="68"/>
  <c r="K47" i="68"/>
  <c r="J47" i="68"/>
  <c r="I47" i="68"/>
  <c r="M35" i="68"/>
  <c r="L35" i="68"/>
  <c r="K35" i="68"/>
  <c r="K43" i="68" s="1"/>
  <c r="J35" i="68"/>
  <c r="I35" i="68"/>
  <c r="S47" i="68"/>
  <c r="R47" i="68"/>
  <c r="Q47" i="68"/>
  <c r="P47" i="68"/>
  <c r="O47" i="68"/>
  <c r="S40" i="68"/>
  <c r="R40" i="68"/>
  <c r="Q40" i="68"/>
  <c r="P40" i="68"/>
  <c r="O40" i="68"/>
  <c r="S35" i="68"/>
  <c r="R35" i="68"/>
  <c r="Q35" i="68"/>
  <c r="P35" i="68"/>
  <c r="O35" i="68"/>
  <c r="G30" i="81"/>
  <c r="G31" i="81" s="1"/>
  <c r="F30" i="81"/>
  <c r="E30" i="81"/>
  <c r="D30" i="81"/>
  <c r="C30" i="81"/>
  <c r="B30" i="81"/>
  <c r="F11" i="81"/>
  <c r="D11" i="81"/>
  <c r="C11" i="81"/>
  <c r="B11" i="81"/>
  <c r="D41" i="79"/>
  <c r="D42" i="79" s="1"/>
  <c r="C41" i="79"/>
  <c r="B41" i="79"/>
  <c r="B42" i="79" s="1"/>
  <c r="G41" i="79"/>
  <c r="F41" i="79"/>
  <c r="E41" i="79"/>
  <c r="J41" i="79"/>
  <c r="I41" i="79"/>
  <c r="K41" i="79"/>
  <c r="L41" i="79"/>
  <c r="F47" i="59"/>
  <c r="F48" i="59"/>
  <c r="F49" i="59"/>
  <c r="F50" i="59"/>
  <c r="F51" i="59"/>
  <c r="F52" i="59"/>
  <c r="P36" i="71"/>
  <c r="O36" i="71"/>
  <c r="F52" i="60"/>
  <c r="F51" i="60"/>
  <c r="F50" i="60"/>
  <c r="F49" i="60"/>
  <c r="F48" i="60"/>
  <c r="F47" i="60"/>
  <c r="O27" i="71"/>
  <c r="O20" i="71"/>
  <c r="O13" i="71"/>
  <c r="K27" i="71"/>
  <c r="K20" i="71"/>
  <c r="K13" i="71"/>
  <c r="G27" i="71"/>
  <c r="G20" i="71"/>
  <c r="G13" i="71"/>
  <c r="M33" i="69"/>
  <c r="M24" i="69"/>
  <c r="M15" i="69"/>
  <c r="H33" i="69"/>
  <c r="H24" i="69"/>
  <c r="H15" i="69"/>
  <c r="I57" i="66"/>
  <c r="H57" i="66"/>
  <c r="G57" i="66"/>
  <c r="F57" i="66"/>
  <c r="E57" i="66"/>
  <c r="D57" i="66"/>
  <c r="C57" i="66"/>
  <c r="I52" i="66"/>
  <c r="H52" i="66"/>
  <c r="G52" i="66"/>
  <c r="F52" i="66"/>
  <c r="E52" i="66"/>
  <c r="D52" i="66"/>
  <c r="C52" i="66"/>
  <c r="P41" i="79"/>
  <c r="O41" i="79"/>
  <c r="N41" i="79"/>
  <c r="M41" i="79"/>
  <c r="M42" i="79" s="1"/>
  <c r="P15" i="79"/>
  <c r="O15" i="79"/>
  <c r="N15" i="79"/>
  <c r="J67" i="77"/>
  <c r="I67" i="77"/>
  <c r="H67" i="77"/>
  <c r="G67" i="77"/>
  <c r="J66" i="77"/>
  <c r="I66" i="77"/>
  <c r="H66" i="77"/>
  <c r="G66" i="77"/>
  <c r="J65" i="77"/>
  <c r="I65" i="77"/>
  <c r="H65" i="77"/>
  <c r="G65" i="77"/>
  <c r="J64" i="77"/>
  <c r="I64" i="77"/>
  <c r="H64" i="77"/>
  <c r="G64" i="77"/>
  <c r="J63" i="77"/>
  <c r="I63" i="77"/>
  <c r="H63" i="77"/>
  <c r="G63" i="77"/>
  <c r="J27" i="77"/>
  <c r="I27" i="77"/>
  <c r="H27" i="77"/>
  <c r="G27" i="77"/>
  <c r="J14" i="77"/>
  <c r="I14" i="77"/>
  <c r="H14" i="77"/>
  <c r="G14" i="77"/>
  <c r="C27" i="71"/>
  <c r="C20" i="71"/>
  <c r="C13" i="71"/>
  <c r="S40" i="69"/>
  <c r="R40" i="69"/>
  <c r="N40" i="69"/>
  <c r="M40" i="69"/>
  <c r="I40" i="69"/>
  <c r="H40" i="69"/>
  <c r="D40" i="69"/>
  <c r="C40" i="69"/>
  <c r="C33" i="69"/>
  <c r="Y47" i="68"/>
  <c r="X47" i="68"/>
  <c r="W47" i="68"/>
  <c r="V47" i="68"/>
  <c r="U47" i="68"/>
  <c r="Y40" i="68"/>
  <c r="X40" i="68"/>
  <c r="W40" i="68"/>
  <c r="V40" i="68"/>
  <c r="U40" i="68"/>
  <c r="Y35" i="68"/>
  <c r="X35" i="68"/>
  <c r="W35" i="68"/>
  <c r="V35" i="68"/>
  <c r="U35" i="68"/>
  <c r="J58" i="66"/>
  <c r="J56" i="66"/>
  <c r="J55" i="66"/>
  <c r="J54" i="66"/>
  <c r="J51" i="66"/>
  <c r="J50" i="66"/>
  <c r="J44" i="66"/>
  <c r="I43" i="66"/>
  <c r="H43" i="66"/>
  <c r="G43" i="66"/>
  <c r="F43" i="66"/>
  <c r="E43" i="66"/>
  <c r="D43" i="66"/>
  <c r="J42" i="66"/>
  <c r="J41" i="66"/>
  <c r="J40" i="66"/>
  <c r="I38" i="66"/>
  <c r="H38" i="66"/>
  <c r="G38" i="66"/>
  <c r="F38" i="66"/>
  <c r="E38" i="66"/>
  <c r="D38" i="66"/>
  <c r="C38" i="66"/>
  <c r="J37" i="66"/>
  <c r="J36" i="66"/>
  <c r="J30" i="66"/>
  <c r="I29" i="66"/>
  <c r="H29" i="66"/>
  <c r="G29" i="66"/>
  <c r="F29" i="66"/>
  <c r="E29" i="66"/>
  <c r="D29" i="66"/>
  <c r="C29" i="66"/>
  <c r="J28" i="66"/>
  <c r="J27" i="66"/>
  <c r="J26" i="66"/>
  <c r="I24" i="66"/>
  <c r="H24" i="66"/>
  <c r="G24" i="66"/>
  <c r="F24" i="66"/>
  <c r="E24" i="66"/>
  <c r="D24" i="66"/>
  <c r="C24" i="66"/>
  <c r="J23" i="66"/>
  <c r="J22" i="66"/>
  <c r="J16" i="66"/>
  <c r="I15" i="66"/>
  <c r="H15" i="66"/>
  <c r="G15" i="66"/>
  <c r="F15" i="66"/>
  <c r="E15" i="66"/>
  <c r="D15" i="66"/>
  <c r="C15" i="66"/>
  <c r="J14" i="66"/>
  <c r="J13" i="66"/>
  <c r="J12" i="66"/>
  <c r="I10" i="66"/>
  <c r="H10" i="66"/>
  <c r="G10" i="66"/>
  <c r="F10" i="66"/>
  <c r="E10" i="66"/>
  <c r="D10" i="66"/>
  <c r="C10" i="66"/>
  <c r="J9" i="66"/>
  <c r="J8" i="66"/>
  <c r="P24" i="63"/>
  <c r="O24" i="63"/>
  <c r="N24" i="63"/>
  <c r="M24" i="63"/>
  <c r="P15" i="63"/>
  <c r="O15" i="63"/>
  <c r="N15" i="63"/>
  <c r="M15" i="63"/>
  <c r="N43" i="62"/>
  <c r="M43" i="62"/>
  <c r="L43" i="62"/>
  <c r="K43" i="62"/>
  <c r="N22" i="62"/>
  <c r="N25" i="62" s="1"/>
  <c r="N31" i="62" s="1"/>
  <c r="N44" i="62" s="1"/>
  <c r="M22" i="62"/>
  <c r="M25" i="62" s="1"/>
  <c r="M31" i="62" s="1"/>
  <c r="L22" i="62"/>
  <c r="L25" i="62" s="1"/>
  <c r="L31" i="62" s="1"/>
  <c r="K22" i="62"/>
  <c r="K25" i="62" s="1"/>
  <c r="K31" i="62" s="1"/>
  <c r="E53" i="60"/>
  <c r="D53" i="60"/>
  <c r="C53" i="60"/>
  <c r="E40" i="60"/>
  <c r="D40" i="60"/>
  <c r="C40" i="60"/>
  <c r="E27" i="60"/>
  <c r="D27" i="60"/>
  <c r="C27" i="60"/>
  <c r="E14" i="60"/>
  <c r="D14" i="60"/>
  <c r="C14" i="60"/>
  <c r="E53" i="59"/>
  <c r="D53" i="59"/>
  <c r="C53" i="59"/>
  <c r="E40" i="59"/>
  <c r="D40" i="59"/>
  <c r="C40" i="59"/>
  <c r="E27" i="59"/>
  <c r="D27" i="59"/>
  <c r="C27" i="59"/>
  <c r="E14" i="59"/>
  <c r="D14" i="59"/>
  <c r="C14" i="59"/>
  <c r="J10" i="66" l="1"/>
  <c r="D43" i="68"/>
  <c r="I45" i="66"/>
  <c r="E35" i="111"/>
  <c r="L38" i="73"/>
  <c r="T47" i="68"/>
  <c r="L31" i="81"/>
  <c r="C61" i="77"/>
  <c r="B42" i="93"/>
  <c r="G19" i="73"/>
  <c r="N47" i="68"/>
  <c r="N74" i="68"/>
  <c r="N79" i="68" s="1"/>
  <c r="R38" i="75"/>
  <c r="E72" i="106"/>
  <c r="F19" i="73"/>
  <c r="I31" i="64"/>
  <c r="J60" i="64"/>
  <c r="I38" i="73"/>
  <c r="D61" i="77"/>
  <c r="J60" i="81"/>
  <c r="P26" i="63"/>
  <c r="P29" i="63" s="1"/>
  <c r="F60" i="64"/>
  <c r="C18" i="68"/>
  <c r="N42" i="93"/>
  <c r="E17" i="84"/>
  <c r="D42" i="93"/>
  <c r="L42" i="93"/>
  <c r="T40" i="68"/>
  <c r="O19" i="76"/>
  <c r="C59" i="66"/>
  <c r="L26" i="63"/>
  <c r="L29" i="63" s="1"/>
  <c r="B60" i="64"/>
  <c r="C17" i="84"/>
  <c r="G31" i="84"/>
  <c r="C45" i="84"/>
  <c r="G59" i="84"/>
  <c r="H17" i="66"/>
  <c r="E59" i="66"/>
  <c r="W43" i="68"/>
  <c r="E56" i="118"/>
  <c r="K19" i="75"/>
  <c r="I19" i="73"/>
  <c r="G42" i="79"/>
  <c r="F42" i="93"/>
  <c r="C31" i="64"/>
  <c r="D60" i="64"/>
  <c r="I31" i="84"/>
  <c r="E45" i="84"/>
  <c r="I59" i="84"/>
  <c r="T35" i="68"/>
  <c r="E31" i="84"/>
  <c r="G37" i="118"/>
  <c r="G72" i="118"/>
  <c r="N15" i="68"/>
  <c r="I19" i="75"/>
  <c r="F17" i="66"/>
  <c r="E31" i="64"/>
  <c r="G17" i="84"/>
  <c r="C31" i="84"/>
  <c r="G45" i="84"/>
  <c r="C59" i="84"/>
  <c r="G45" i="66"/>
  <c r="K42" i="79"/>
  <c r="M43" i="68"/>
  <c r="H31" i="81"/>
  <c r="E36" i="119"/>
  <c r="K31" i="64"/>
  <c r="L60" i="64"/>
  <c r="O38" i="73"/>
  <c r="G38" i="73"/>
  <c r="F60" i="81"/>
  <c r="F19" i="75"/>
  <c r="N40" i="68"/>
  <c r="E37" i="118"/>
  <c r="F27" i="83"/>
  <c r="H42" i="93"/>
  <c r="P42" i="93"/>
  <c r="E18" i="68"/>
  <c r="H22" i="68"/>
  <c r="H26" i="68" s="1"/>
  <c r="C60" i="81"/>
  <c r="I60" i="81"/>
  <c r="L44" i="62"/>
  <c r="H40" i="68"/>
  <c r="H47" i="68"/>
  <c r="E19" i="76"/>
  <c r="M38" i="73"/>
  <c r="G59" i="66"/>
  <c r="M26" i="63"/>
  <c r="M29" i="63" s="1"/>
  <c r="H10" i="68"/>
  <c r="E59" i="84"/>
  <c r="C17" i="66"/>
  <c r="R43" i="68"/>
  <c r="N10" i="68"/>
  <c r="G61" i="77"/>
  <c r="N22" i="68"/>
  <c r="N26" i="68" s="1"/>
  <c r="V43" i="68"/>
  <c r="J61" i="77"/>
  <c r="K44" i="62"/>
  <c r="G31" i="66"/>
  <c r="D45" i="66"/>
  <c r="F27" i="60"/>
  <c r="H45" i="66"/>
  <c r="J19" i="75"/>
  <c r="L19" i="75" s="1"/>
  <c r="D31" i="66"/>
  <c r="P43" i="68"/>
  <c r="L43" i="68"/>
  <c r="F31" i="84"/>
  <c r="J19" i="76"/>
  <c r="I36" i="119"/>
  <c r="G36" i="119"/>
  <c r="F36" i="119"/>
  <c r="H56" i="118"/>
  <c r="E72" i="118"/>
  <c r="D36" i="119"/>
  <c r="F17" i="84"/>
  <c r="E38" i="73"/>
  <c r="I43" i="68"/>
  <c r="N35" i="68"/>
  <c r="H74" i="68"/>
  <c r="H79" i="68" s="1"/>
  <c r="F61" i="77"/>
  <c r="G56" i="118"/>
  <c r="F31" i="66"/>
  <c r="H72" i="118"/>
  <c r="E42" i="79"/>
  <c r="F37" i="118"/>
  <c r="H15" i="68"/>
  <c r="J38" i="75"/>
  <c r="G17" i="66"/>
  <c r="C31" i="66"/>
  <c r="E10" i="76"/>
  <c r="N26" i="63"/>
  <c r="N29" i="63" s="1"/>
  <c r="K26" i="63"/>
  <c r="K29" i="63" s="1"/>
  <c r="F72" i="118"/>
  <c r="P42" i="79"/>
  <c r="I42" i="79"/>
  <c r="F43" i="68"/>
  <c r="F42" i="79"/>
  <c r="T19" i="76"/>
  <c r="D83" i="111"/>
  <c r="U43" i="68"/>
  <c r="E43" i="68"/>
  <c r="J15" i="66"/>
  <c r="J17" i="66" s="1"/>
  <c r="C45" i="66"/>
  <c r="C42" i="79"/>
  <c r="J24" i="66"/>
  <c r="J43" i="66"/>
  <c r="S38" i="75"/>
  <c r="I38" i="75"/>
  <c r="L31" i="75"/>
  <c r="E42" i="93"/>
  <c r="E60" i="64"/>
  <c r="J24" i="84"/>
  <c r="F45" i="84"/>
  <c r="P38" i="73"/>
  <c r="E19" i="73"/>
  <c r="X43" i="68"/>
  <c r="H42" i="79"/>
  <c r="M44" i="62"/>
  <c r="J26" i="63"/>
  <c r="J29" i="63" s="1"/>
  <c r="I17" i="84"/>
  <c r="H60" i="81"/>
  <c r="H37" i="118"/>
  <c r="I59" i="66"/>
  <c r="C31" i="81"/>
  <c r="F40" i="59"/>
  <c r="D17" i="66"/>
  <c r="H31" i="66"/>
  <c r="M42" i="93"/>
  <c r="K60" i="64"/>
  <c r="H59" i="84"/>
  <c r="G19" i="75"/>
  <c r="F59" i="66"/>
  <c r="I31" i="81"/>
  <c r="F56" i="118"/>
  <c r="H31" i="75"/>
  <c r="J38" i="84"/>
  <c r="E37" i="106"/>
  <c r="B31" i="64"/>
  <c r="C60" i="64"/>
  <c r="D17" i="84"/>
  <c r="H31" i="84"/>
  <c r="D45" i="84"/>
  <c r="J19" i="73"/>
  <c r="F53" i="82"/>
  <c r="J42" i="93"/>
  <c r="J31" i="64"/>
  <c r="I45" i="84"/>
  <c r="G18" i="68"/>
  <c r="H38" i="73"/>
  <c r="E61" i="77"/>
  <c r="E60" i="81"/>
  <c r="K60" i="81"/>
  <c r="E58" i="111"/>
  <c r="E45" i="66"/>
  <c r="H61" i="77"/>
  <c r="H59" i="68"/>
  <c r="H64" i="68" s="1"/>
  <c r="H23" i="62"/>
  <c r="H33" i="62" s="1"/>
  <c r="H19" i="73"/>
  <c r="N42" i="79"/>
  <c r="D31" i="81"/>
  <c r="C43" i="68"/>
  <c r="J29" i="84"/>
  <c r="J57" i="84"/>
  <c r="N38" i="73"/>
  <c r="K18" i="68"/>
  <c r="J29" i="66"/>
  <c r="Z40" i="68"/>
  <c r="F14" i="82"/>
  <c r="F27" i="82"/>
  <c r="F40" i="82"/>
  <c r="H60" i="64"/>
  <c r="J43" i="84"/>
  <c r="K38" i="73"/>
  <c r="O42" i="79"/>
  <c r="L42" i="79"/>
  <c r="H35" i="68"/>
  <c r="Z35" i="68"/>
  <c r="Z47" i="68"/>
  <c r="Z74" i="68"/>
  <c r="Z79" i="68" s="1"/>
  <c r="K38" i="75"/>
  <c r="C83" i="111"/>
  <c r="J15" i="84"/>
  <c r="F59" i="84"/>
  <c r="K31" i="100"/>
  <c r="J10" i="76"/>
  <c r="B31" i="81"/>
  <c r="D31" i="64"/>
  <c r="I61" i="77"/>
  <c r="H25" i="119"/>
  <c r="O43" i="68"/>
  <c r="E26" i="63"/>
  <c r="E29" i="63" s="1"/>
  <c r="K31" i="81"/>
  <c r="I17" i="66"/>
  <c r="F31" i="81"/>
  <c r="Y43" i="68"/>
  <c r="G43" i="68"/>
  <c r="F72" i="106"/>
  <c r="E17" i="66"/>
  <c r="F40" i="60"/>
  <c r="G38" i="75"/>
  <c r="P36" i="75"/>
  <c r="F14" i="83"/>
  <c r="F53" i="83"/>
  <c r="G42" i="93"/>
  <c r="O42" i="93"/>
  <c r="L31" i="64"/>
  <c r="J52" i="84"/>
  <c r="D18" i="68"/>
  <c r="G26" i="63"/>
  <c r="G29" i="63" s="1"/>
  <c r="F14" i="60"/>
  <c r="L60" i="81"/>
  <c r="H59" i="66"/>
  <c r="S43" i="68"/>
  <c r="T36" i="75"/>
  <c r="O26" i="63"/>
  <c r="O29" i="63" s="1"/>
  <c r="E31" i="66"/>
  <c r="J38" i="66"/>
  <c r="K44" i="100"/>
  <c r="J31" i="81"/>
  <c r="F37" i="106"/>
  <c r="E19" i="75"/>
  <c r="N18" i="68"/>
  <c r="C36" i="119"/>
  <c r="E31" i="81"/>
  <c r="F40" i="83"/>
  <c r="K42" i="93"/>
  <c r="H31" i="64"/>
  <c r="I60" i="64"/>
  <c r="J38" i="73"/>
  <c r="F26" i="63"/>
  <c r="F29" i="63" s="1"/>
  <c r="K22" i="119"/>
  <c r="J52" i="66"/>
  <c r="D59" i="66"/>
  <c r="F53" i="60"/>
  <c r="F53" i="59"/>
  <c r="Q43" i="68"/>
  <c r="F38" i="75"/>
  <c r="N38" i="75"/>
  <c r="I31" i="66"/>
  <c r="F45" i="66"/>
  <c r="J44" i="100"/>
  <c r="G23" i="62"/>
  <c r="G33" i="62" s="1"/>
  <c r="J10" i="84"/>
  <c r="J57" i="66"/>
  <c r="J43" i="68"/>
  <c r="Q38" i="75"/>
  <c r="F38" i="73"/>
  <c r="B60" i="81"/>
  <c r="T31" i="75"/>
  <c r="O38" i="75"/>
  <c r="H12" i="75"/>
  <c r="L17" i="75"/>
  <c r="H36" i="75"/>
  <c r="D59" i="84"/>
  <c r="J14" i="100"/>
  <c r="J31" i="100"/>
  <c r="E23" i="62"/>
  <c r="E33" i="62" s="1"/>
  <c r="H26" i="63"/>
  <c r="H29" i="63" s="1"/>
  <c r="N59" i="68"/>
  <c r="N64" i="68" s="1"/>
  <c r="J42" i="79"/>
  <c r="F27" i="59"/>
  <c r="M38" i="75"/>
  <c r="F14" i="59"/>
  <c r="H17" i="75"/>
  <c r="F23" i="62"/>
  <c r="F33" i="62" s="1"/>
  <c r="F56" i="106"/>
  <c r="E56" i="106"/>
  <c r="L12" i="75"/>
  <c r="K14" i="119"/>
  <c r="B25" i="119"/>
  <c r="P31" i="75"/>
  <c r="L36" i="75"/>
  <c r="H35" i="119"/>
  <c r="K35" i="119" s="1"/>
  <c r="E57" i="118" l="1"/>
  <c r="T43" i="68"/>
  <c r="H18" i="68"/>
  <c r="G57" i="118"/>
  <c r="G73" i="118" s="1"/>
  <c r="N43" i="68"/>
  <c r="F57" i="118"/>
  <c r="F73" i="118" s="1"/>
  <c r="E73" i="118"/>
  <c r="H43" i="68"/>
  <c r="H19" i="75"/>
  <c r="H57" i="118"/>
  <c r="H73" i="118" s="1"/>
  <c r="T38" i="75"/>
  <c r="J31" i="84"/>
  <c r="E83" i="111"/>
  <c r="J45" i="84"/>
  <c r="J31" i="66"/>
  <c r="L38" i="75"/>
  <c r="F57" i="106"/>
  <c r="F73" i="106" s="1"/>
  <c r="J45" i="66"/>
  <c r="E57" i="106"/>
  <c r="E73" i="106" s="1"/>
  <c r="J59" i="84"/>
  <c r="J17" i="84"/>
  <c r="Z43" i="68"/>
  <c r="H38" i="75"/>
  <c r="J59" i="66"/>
  <c r="P38" i="75"/>
  <c r="B36" i="119"/>
  <c r="K25" i="119"/>
  <c r="H36" i="119"/>
  <c r="K36" i="119" l="1"/>
  <c r="N45" i="124" l="1"/>
  <c r="N44" i="124"/>
  <c r="N43" i="124"/>
  <c r="N47" i="124" s="1"/>
  <c r="N33" i="124"/>
  <c r="N32" i="124"/>
  <c r="N31" i="124"/>
  <c r="N30" i="124"/>
  <c r="N48" i="124" l="1"/>
  <c r="N42" i="124"/>
  <c r="N46" i="124" s="1"/>
</calcChain>
</file>

<file path=xl/comments1.xml><?xml version="1.0" encoding="utf-8"?>
<comments xmlns="http://schemas.openxmlformats.org/spreadsheetml/2006/main">
  <authors>
    <author>z50664</author>
  </authors>
  <commentList>
    <comment ref="L6" authorId="0" shapeId="0">
      <text>
        <r>
          <rPr>
            <b/>
            <sz val="11"/>
            <color indexed="81"/>
            <rFont val="Tahoma"/>
            <family val="2"/>
          </rPr>
          <t xml:space="preserve">Transfert de revenus ventes croisées de P&amp;E vers GP:
</t>
        </r>
        <r>
          <rPr>
            <sz val="11"/>
            <color indexed="81"/>
            <rFont val="Tahoma"/>
            <family val="2"/>
          </rPr>
          <t>Trim4: -2
Trim3: -1
Trim2: -1
Trim1: -1</t>
        </r>
        <r>
          <rPr>
            <b/>
            <sz val="8"/>
            <color indexed="81"/>
            <rFont val="Tahoma"/>
            <family val="2"/>
          </rPr>
          <t xml:space="preserve">
</t>
        </r>
      </text>
    </comment>
    <comment ref="L8" authorId="0" shapeId="0">
      <text>
        <r>
          <rPr>
            <b/>
            <sz val="11"/>
            <color indexed="81"/>
            <rFont val="Tahoma"/>
            <family val="2"/>
          </rPr>
          <t xml:space="preserve">Ajustement de caisse de retraite pour P&amp;E:
</t>
        </r>
        <r>
          <rPr>
            <sz val="11"/>
            <color indexed="81"/>
            <rFont val="Tahoma"/>
            <family val="2"/>
          </rPr>
          <t>Trim4: +6
Trim3: +6
Trim2: +6
Trim1: +6</t>
        </r>
        <r>
          <rPr>
            <b/>
            <sz val="8"/>
            <color indexed="81"/>
            <rFont val="Tahoma"/>
            <family val="2"/>
          </rPr>
          <t xml:space="preserve">
</t>
        </r>
      </text>
    </comment>
    <comment ref="G16" authorId="0" shapeId="0">
      <text>
        <r>
          <rPr>
            <b/>
            <sz val="8"/>
            <color indexed="81"/>
            <rFont val="Tahoma"/>
            <family val="2"/>
          </rPr>
          <t>z50664:</t>
        </r>
        <r>
          <rPr>
            <sz val="8"/>
            <color indexed="81"/>
            <rFont val="Tahoma"/>
            <family val="2"/>
          </rPr>
          <t xml:space="preserve">
</t>
        </r>
      </text>
    </comment>
  </commentList>
</comments>
</file>

<file path=xl/comments2.xml><?xml version="1.0" encoding="utf-8"?>
<comments xmlns="http://schemas.openxmlformats.org/spreadsheetml/2006/main">
  <authors>
    <author>z50664</author>
  </authors>
  <commentList>
    <comment ref="L5" authorId="0" shapeId="0">
      <text>
        <r>
          <rPr>
            <b/>
            <sz val="11"/>
            <color indexed="81"/>
            <rFont val="Tahoma"/>
            <family val="2"/>
          </rPr>
          <t xml:space="preserve">Ajustement IFRS10; impact dans secteur Autres seulement:
</t>
        </r>
        <r>
          <rPr>
            <sz val="11"/>
            <color indexed="81"/>
            <rFont val="Tahoma"/>
            <family val="2"/>
          </rPr>
          <t>Trim4: -3
Trim3: -3
Trim2: -3
Trim1: -3</t>
        </r>
        <r>
          <rPr>
            <b/>
            <sz val="8"/>
            <color indexed="81"/>
            <rFont val="Tahoma"/>
            <family val="2"/>
          </rPr>
          <t xml:space="preserve">
</t>
        </r>
      </text>
    </comment>
    <comment ref="L21" authorId="0" shapeId="0">
      <text>
        <r>
          <rPr>
            <b/>
            <sz val="11"/>
            <color indexed="81"/>
            <rFont val="Tahoma"/>
            <family val="2"/>
          </rPr>
          <t xml:space="preserve">Ajustement IFRS10; impact dans secteur Autres seulement:
</t>
        </r>
        <r>
          <rPr>
            <sz val="11"/>
            <color indexed="81"/>
            <rFont val="Tahoma"/>
            <family val="2"/>
          </rPr>
          <t>Trim4: -3
Trim3: -3
Trim2: -3
Trim1: -3</t>
        </r>
        <r>
          <rPr>
            <b/>
            <sz val="8"/>
            <color indexed="81"/>
            <rFont val="Tahoma"/>
            <family val="2"/>
          </rPr>
          <t xml:space="preserve">
</t>
        </r>
      </text>
    </comment>
  </commentList>
</comments>
</file>

<file path=xl/comments3.xml><?xml version="1.0" encoding="utf-8"?>
<comments xmlns="http://schemas.openxmlformats.org/spreadsheetml/2006/main">
  <authors>
    <author>z50664</author>
  </authors>
  <commentList>
    <comment ref="L5" authorId="0" shapeId="0">
      <text>
        <r>
          <rPr>
            <b/>
            <sz val="11"/>
            <color indexed="81"/>
            <rFont val="Tahoma"/>
            <family val="2"/>
          </rPr>
          <t xml:space="preserve">Ajustement IFRS10; impact dans secteur Autres seulement:
</t>
        </r>
        <r>
          <rPr>
            <sz val="11"/>
            <color indexed="81"/>
            <rFont val="Tahoma"/>
            <family val="2"/>
          </rPr>
          <t>Trim4: -3
Trim3: -3
Trim2: -3
Trim1: -3</t>
        </r>
        <r>
          <rPr>
            <b/>
            <sz val="8"/>
            <color indexed="81"/>
            <rFont val="Tahoma"/>
            <family val="2"/>
          </rPr>
          <t xml:space="preserve">
</t>
        </r>
      </text>
    </comment>
    <comment ref="S30" authorId="0" shapeId="0">
      <text>
        <r>
          <rPr>
            <b/>
            <sz val="8"/>
            <color indexed="81"/>
            <rFont val="Tahoma"/>
            <family val="2"/>
          </rPr>
          <t>z50664:</t>
        </r>
        <r>
          <rPr>
            <sz val="8"/>
            <color indexed="81"/>
            <rFont val="Tahoma"/>
            <family val="2"/>
          </rPr>
          <t xml:space="preserve">
</t>
        </r>
      </text>
    </comment>
  </commentList>
</comments>
</file>

<file path=xl/comments4.xml><?xml version="1.0" encoding="utf-8"?>
<comments xmlns="http://schemas.openxmlformats.org/spreadsheetml/2006/main">
  <authors>
    <author>z50664</author>
  </authors>
  <commentList>
    <comment ref="Q19" authorId="0" shapeId="0">
      <text>
        <r>
          <rPr>
            <b/>
            <sz val="8"/>
            <color indexed="81"/>
            <rFont val="Tahoma"/>
            <family val="2"/>
          </rPr>
          <t>z50664:</t>
        </r>
        <r>
          <rPr>
            <sz val="8"/>
            <color indexed="81"/>
            <rFont val="Tahoma"/>
            <family val="2"/>
          </rPr>
          <t xml:space="preserve">
</t>
        </r>
      </text>
    </comment>
    <comment ref="P20" authorId="0" shapeId="0">
      <text>
        <r>
          <rPr>
            <b/>
            <sz val="8"/>
            <color indexed="81"/>
            <rFont val="Tahoma"/>
            <family val="2"/>
          </rPr>
          <t>z50664:</t>
        </r>
        <r>
          <rPr>
            <sz val="8"/>
            <color indexed="81"/>
            <rFont val="Tahoma"/>
            <family val="2"/>
          </rPr>
          <t xml:space="preserve">
</t>
        </r>
      </text>
    </comment>
  </commentList>
</comments>
</file>

<file path=xl/comments5.xml><?xml version="1.0" encoding="utf-8"?>
<comments xmlns="http://schemas.openxmlformats.org/spreadsheetml/2006/main">
  <authors>
    <author>Z56307</author>
  </authors>
  <commentList>
    <comment ref="A95" authorId="0" shapeId="0">
      <text>
        <r>
          <rPr>
            <b/>
            <sz val="8"/>
            <color indexed="81"/>
            <rFont val="Tahoma"/>
            <family val="2"/>
          </rPr>
          <t>Z56307:</t>
        </r>
        <r>
          <rPr>
            <sz val="8"/>
            <color indexed="81"/>
            <rFont val="Tahoma"/>
            <family val="2"/>
          </rPr>
          <t xml:space="preserve">
Natcan Insurance Company Limited + CABN (L08)</t>
        </r>
      </text>
    </comment>
  </commentList>
</comments>
</file>

<file path=xl/sharedStrings.xml><?xml version="1.0" encoding="utf-8"?>
<sst xmlns="http://schemas.openxmlformats.org/spreadsheetml/2006/main" count="4590" uniqueCount="1447">
  <si>
    <t xml:space="preserve"> </t>
  </si>
  <si>
    <t>Q4</t>
  </si>
  <si>
    <t>Q3</t>
  </si>
  <si>
    <t>Q2</t>
  </si>
  <si>
    <t>Q1</t>
  </si>
  <si>
    <t>Total</t>
  </si>
  <si>
    <t>Securities</t>
  </si>
  <si>
    <t>Deposits</t>
  </si>
  <si>
    <t>Other</t>
  </si>
  <si>
    <t>Retail</t>
  </si>
  <si>
    <t>Assets</t>
  </si>
  <si>
    <t>Loans</t>
  </si>
  <si>
    <t>Other assets</t>
  </si>
  <si>
    <t>Other liabilities</t>
  </si>
  <si>
    <t>page 4</t>
  </si>
  <si>
    <t>page 14</t>
  </si>
  <si>
    <t>page 15</t>
  </si>
  <si>
    <t>page 13</t>
  </si>
  <si>
    <t xml:space="preserve">Total </t>
  </si>
  <si>
    <t>page 12</t>
  </si>
  <si>
    <t>Securitization</t>
  </si>
  <si>
    <t>Net interest margin</t>
  </si>
  <si>
    <t>page 6</t>
  </si>
  <si>
    <t>Cash and deposits with financial institutions</t>
  </si>
  <si>
    <t>Corporate</t>
  </si>
  <si>
    <t>Common shares</t>
  </si>
  <si>
    <t>Communications</t>
  </si>
  <si>
    <t>page 5</t>
  </si>
  <si>
    <t>Non-controlling interests</t>
  </si>
  <si>
    <t>Total assets</t>
  </si>
  <si>
    <t>Formation</t>
  </si>
  <si>
    <t>page 11</t>
  </si>
  <si>
    <t>page 7</t>
  </si>
  <si>
    <t xml:space="preserve">Non-controlling interests </t>
  </si>
  <si>
    <t>Income before non-controlling interests</t>
  </si>
  <si>
    <t xml:space="preserve">Efficiency ratio </t>
  </si>
  <si>
    <t>EAD</t>
  </si>
  <si>
    <t>Exposure at default</t>
  </si>
  <si>
    <r>
      <t>Drawn</t>
    </r>
    <r>
      <rPr>
        <b/>
        <vertAlign val="superscript"/>
        <sz val="12"/>
        <rFont val="Arial"/>
        <family val="2"/>
      </rPr>
      <t>(1)</t>
    </r>
  </si>
  <si>
    <r>
      <t>Undrawn commitments</t>
    </r>
    <r>
      <rPr>
        <b/>
        <vertAlign val="superscript"/>
        <sz val="12"/>
        <rFont val="Arial"/>
        <family val="2"/>
      </rPr>
      <t>(2)</t>
    </r>
  </si>
  <si>
    <r>
      <t>Other exposures</t>
    </r>
    <r>
      <rPr>
        <b/>
        <vertAlign val="superscript"/>
        <sz val="12"/>
        <rFont val="Arial"/>
        <family val="2"/>
      </rPr>
      <t>(3)</t>
    </r>
  </si>
  <si>
    <t>Excellent</t>
  </si>
  <si>
    <t>Good</t>
  </si>
  <si>
    <t>Satisfactory</t>
  </si>
  <si>
    <t>Special mention</t>
  </si>
  <si>
    <t>Substandard</t>
  </si>
  <si>
    <t>Default</t>
  </si>
  <si>
    <t>Total - Credit risk</t>
  </si>
  <si>
    <t>(2) Undrawn commitments represent unused portions of authorized credit facilities in the form of loans, acceptances, letters of guarantee and documentary letters of credit, excluding investment banking activities.</t>
  </si>
  <si>
    <r>
      <t>Residential mortgages</t>
    </r>
    <r>
      <rPr>
        <b/>
        <vertAlign val="superscript"/>
        <sz val="12"/>
        <rFont val="Arial"/>
        <family val="2"/>
      </rPr>
      <t>(1)</t>
    </r>
  </si>
  <si>
    <r>
      <t>Qualifying revolving retail</t>
    </r>
    <r>
      <rPr>
        <b/>
        <vertAlign val="superscript"/>
        <sz val="12"/>
        <rFont val="Arial"/>
        <family val="2"/>
      </rPr>
      <t>(2)</t>
    </r>
  </si>
  <si>
    <r>
      <t>Other retail</t>
    </r>
    <r>
      <rPr>
        <b/>
        <vertAlign val="superscript"/>
        <sz val="12"/>
        <rFont val="Arial"/>
        <family val="2"/>
      </rPr>
      <t>(3)</t>
    </r>
  </si>
  <si>
    <t>(2) Includes lines of credit and credit card receivables.</t>
  </si>
  <si>
    <t>Canada</t>
  </si>
  <si>
    <t>Qualifying revolving retail</t>
  </si>
  <si>
    <t>Other retail</t>
  </si>
  <si>
    <t>Residential mortgages</t>
  </si>
  <si>
    <t>Others</t>
  </si>
  <si>
    <t>Regulatory Capital</t>
  </si>
  <si>
    <t>Tier 1 Capital</t>
  </si>
  <si>
    <t>AIRB Approach</t>
  </si>
  <si>
    <t>Contributed surplus</t>
  </si>
  <si>
    <t>Retained earnings</t>
  </si>
  <si>
    <t xml:space="preserve">Unrealized foreign exchange gains and losses, </t>
  </si>
  <si>
    <t xml:space="preserve">    net of hedging activities and after taxes, included in</t>
  </si>
  <si>
    <t xml:space="preserve">    Accumulated other comprehensive income</t>
  </si>
  <si>
    <t>Accumulated net after-tax unrealized losses on</t>
  </si>
  <si>
    <t xml:space="preserve">    available-for-sale equity securities included in</t>
  </si>
  <si>
    <t>Non-cumulative permanent preferred shares</t>
  </si>
  <si>
    <t>Trading in short positions of own shares</t>
  </si>
  <si>
    <t>Gross Tier 1 Capital</t>
  </si>
  <si>
    <t>Less: Intangible assets in excess of limit</t>
  </si>
  <si>
    <t>Less: Goodwill</t>
  </si>
  <si>
    <t>Net Tier 1 Capital</t>
  </si>
  <si>
    <t>Gains on sales recorded upon securitization</t>
  </si>
  <si>
    <t>50% Shortfall in allowance</t>
  </si>
  <si>
    <t>50% Substantial investments</t>
  </si>
  <si>
    <t>Securitization deduction for unrated exposure</t>
  </si>
  <si>
    <t>Other deductions</t>
  </si>
  <si>
    <t>Adjusted Net Tier 1 Capital</t>
  </si>
  <si>
    <t>Tier 2 Capital</t>
  </si>
  <si>
    <t>Accumulated net after-tax unrealized gains on</t>
  </si>
  <si>
    <t xml:space="preserve">    available for sale equity securities included in</t>
  </si>
  <si>
    <t xml:space="preserve">    Adjusted Tier 2 Capital</t>
  </si>
  <si>
    <t>Total Capital</t>
  </si>
  <si>
    <t>Capital Ratios</t>
  </si>
  <si>
    <t xml:space="preserve">   Cash resources</t>
  </si>
  <si>
    <t xml:space="preserve">   Securities</t>
  </si>
  <si>
    <t xml:space="preserve">   Securitization</t>
  </si>
  <si>
    <t xml:space="preserve">   Mortgage loans</t>
  </si>
  <si>
    <t xml:space="preserve">   Other loans</t>
  </si>
  <si>
    <t xml:space="preserve">   Other assets</t>
  </si>
  <si>
    <t xml:space="preserve">   Securities sold under repurchase agreements</t>
  </si>
  <si>
    <t>Total weighted balance sheet assets</t>
  </si>
  <si>
    <t>Off-balance sheet weighted assets</t>
  </si>
  <si>
    <t xml:space="preserve">   Letters of guarantee and documentary credit</t>
  </si>
  <si>
    <t xml:space="preserve">   Commitments to extend credit</t>
  </si>
  <si>
    <t xml:space="preserve">   Interest rate contracts</t>
  </si>
  <si>
    <t xml:space="preserve">   Foreign exchange contracts</t>
  </si>
  <si>
    <t xml:space="preserve">   Equity contracts</t>
  </si>
  <si>
    <t xml:space="preserve">   Commodity contracts</t>
  </si>
  <si>
    <t>Total off-balance sheet weighted assets</t>
  </si>
  <si>
    <t>Total credit risk items</t>
  </si>
  <si>
    <t>Market risk items</t>
  </si>
  <si>
    <t>Total risk-weighted assets</t>
  </si>
  <si>
    <t>Third party assets</t>
  </si>
  <si>
    <t>Risk Weight</t>
  </si>
  <si>
    <t xml:space="preserve">   Retail residential mortgages</t>
  </si>
  <si>
    <r>
      <t xml:space="preserve">   Other retail </t>
    </r>
    <r>
      <rPr>
        <vertAlign val="superscript"/>
        <sz val="12"/>
        <rFont val="Arial"/>
        <family val="2"/>
      </rPr>
      <t>(2)</t>
    </r>
  </si>
  <si>
    <t>Non-Retail</t>
  </si>
  <si>
    <t xml:space="preserve">   Corporate</t>
  </si>
  <si>
    <t xml:space="preserve">   Sovereign</t>
  </si>
  <si>
    <t>Trading</t>
  </si>
  <si>
    <t>OTC
derivatives</t>
  </si>
  <si>
    <t xml:space="preserve">   Other retail</t>
  </si>
  <si>
    <t>Non-retail</t>
  </si>
  <si>
    <t>Trading book</t>
  </si>
  <si>
    <t>Standardized Approach</t>
  </si>
  <si>
    <r>
      <t xml:space="preserve">AIRB Credit Risk Exposures: </t>
    </r>
    <r>
      <rPr>
        <sz val="16"/>
        <color indexed="10"/>
        <rFont val="Arial"/>
        <family val="2"/>
      </rPr>
      <t>Retail portfolios</t>
    </r>
  </si>
  <si>
    <t>Credit quality of AIRB Retail portfolios</t>
  </si>
  <si>
    <t>Exposure weighted average PD</t>
  </si>
  <si>
    <t>Exposure weighted average LGD</t>
  </si>
  <si>
    <t>Exposure weighted average risk-weight</t>
  </si>
  <si>
    <t>Retail portfolios</t>
  </si>
  <si>
    <t>Low risk</t>
  </si>
  <si>
    <t>Medium low</t>
  </si>
  <si>
    <t>Medium</t>
  </si>
  <si>
    <t>Medium high</t>
  </si>
  <si>
    <t>High risk</t>
  </si>
  <si>
    <t xml:space="preserve">   Total Residential mortgages</t>
  </si>
  <si>
    <t xml:space="preserve">   Qualifying revolving retail</t>
  </si>
  <si>
    <t xml:space="preserve">   Total Qualifying revolving retail</t>
  </si>
  <si>
    <t xml:space="preserve">   Other Retail</t>
  </si>
  <si>
    <t xml:space="preserve">   Total Other Retail</t>
  </si>
  <si>
    <t>Credit commitments - AIRB Retail portfolios</t>
  </si>
  <si>
    <t>Notional undrawn commitments</t>
  </si>
  <si>
    <r>
      <t>EAD on undrawn commitments</t>
    </r>
    <r>
      <rPr>
        <b/>
        <vertAlign val="superscript"/>
        <sz val="12"/>
        <rFont val="Arial"/>
        <family val="2"/>
      </rPr>
      <t xml:space="preserve"> (1)</t>
    </r>
  </si>
  <si>
    <t>Retail residential mortgages</t>
  </si>
  <si>
    <t>Credit quality of AIRB Non-retail portfolios</t>
  </si>
  <si>
    <t>Investment grade</t>
  </si>
  <si>
    <t>Non-investment grade</t>
  </si>
  <si>
    <t>Watchlist</t>
  </si>
  <si>
    <t>Impaired/default</t>
  </si>
  <si>
    <t>Credit commitments - AIRB Non-retail portfolios</t>
  </si>
  <si>
    <t>Sovereign</t>
  </si>
  <si>
    <t>Credit Risk Mitigation</t>
  </si>
  <si>
    <t>Total exposure covered by:</t>
  </si>
  <si>
    <t>Standardized</t>
  </si>
  <si>
    <r>
      <t xml:space="preserve">AIRB </t>
    </r>
    <r>
      <rPr>
        <b/>
        <vertAlign val="superscript"/>
        <sz val="12"/>
        <rFont val="Arial"/>
        <family val="2"/>
      </rPr>
      <t>(1)</t>
    </r>
  </si>
  <si>
    <t>Eligible financial collateral</t>
  </si>
  <si>
    <t>Guarantees/
credit derivatives</t>
  </si>
  <si>
    <r>
      <t>Credit Derivative Positions</t>
    </r>
    <r>
      <rPr>
        <sz val="16"/>
        <color indexed="10"/>
        <rFont val="Arial"/>
        <family val="2"/>
      </rPr>
      <t xml:space="preserve"> (notional amounts)</t>
    </r>
  </si>
  <si>
    <r>
      <t xml:space="preserve">Credit portfolio </t>
    </r>
    <r>
      <rPr>
        <b/>
        <vertAlign val="superscript"/>
        <sz val="12"/>
        <rFont val="Arial"/>
        <family val="2"/>
      </rPr>
      <t>(1)</t>
    </r>
    <r>
      <rPr>
        <b/>
        <sz val="12"/>
        <rFont val="Arial"/>
        <family val="2"/>
      </rPr>
      <t xml:space="preserve"> </t>
    </r>
  </si>
  <si>
    <t>Protection purchased</t>
  </si>
  <si>
    <t>Protection sold</t>
  </si>
  <si>
    <t>Credit default swaps</t>
  </si>
  <si>
    <t xml:space="preserve">    Indices, singles names and other</t>
  </si>
  <si>
    <t xml:space="preserve">    Tranches on indices</t>
  </si>
  <si>
    <t>Total return swaps</t>
  </si>
  <si>
    <t>(1) Protection sold is solely for the purpose of reducing protection purchased.</t>
  </si>
  <si>
    <t>Within 1 year</t>
  </si>
  <si>
    <t>1 to 5 years</t>
  </si>
  <si>
    <t>Over 5 years</t>
  </si>
  <si>
    <r>
      <t>Banking Book Equity Exposures</t>
    </r>
    <r>
      <rPr>
        <b/>
        <vertAlign val="superscript"/>
        <sz val="16"/>
        <color indexed="10"/>
        <rFont val="Arial"/>
        <family val="2"/>
      </rPr>
      <t xml:space="preserve"> (1)</t>
    </r>
  </si>
  <si>
    <t>Total
exposures</t>
  </si>
  <si>
    <t>Unfunded
commitments</t>
  </si>
  <si>
    <t>On balance sheet
exposures at
carrying value</t>
  </si>
  <si>
    <t>Gross unrealized
gains (losses)</t>
  </si>
  <si>
    <t>Realized gains
(losses) in the
reporting period</t>
  </si>
  <si>
    <t>Public</t>
  </si>
  <si>
    <t>Private</t>
  </si>
  <si>
    <t>(1) This table excludes insurance company subsidiaries, investments in deconsolidated subsidiaries and the substantial investments that are deducted from capital to calculate regulatory capital.</t>
  </si>
  <si>
    <t>FOREIGN EXCHANGE RELATED CONTRACTS</t>
  </si>
  <si>
    <t>Swaps</t>
  </si>
  <si>
    <t>Options</t>
  </si>
  <si>
    <t>- purchased</t>
  </si>
  <si>
    <t>- sold</t>
  </si>
  <si>
    <t>Exchange traded and OTC futures contracts</t>
  </si>
  <si>
    <t>Total notional amount</t>
  </si>
  <si>
    <t xml:space="preserve">Replacement cost                      - gross </t>
  </si>
  <si>
    <r>
      <t xml:space="preserve">                                                    - net </t>
    </r>
    <r>
      <rPr>
        <vertAlign val="superscript"/>
        <sz val="12"/>
        <rFont val="Arial"/>
        <family val="2"/>
      </rPr>
      <t>(1)</t>
    </r>
  </si>
  <si>
    <t>Future credit risk</t>
  </si>
  <si>
    <r>
      <t xml:space="preserve">Credit equivalent </t>
    </r>
    <r>
      <rPr>
        <vertAlign val="superscript"/>
        <sz val="12"/>
        <rFont val="Arial"/>
        <family val="2"/>
      </rPr>
      <t>(2)</t>
    </r>
  </si>
  <si>
    <t>INTEREST RATE RELATED CONTRACTS</t>
  </si>
  <si>
    <t>FINANCIAL FUTURES</t>
  </si>
  <si>
    <t>EQUITY AND COMMODITY CONTRACTS</t>
  </si>
  <si>
    <t>CREDIT DERIVATIVES</t>
  </si>
  <si>
    <t>Total notional amount (trading only)</t>
  </si>
  <si>
    <t>TOTAL DERIVATIVES</t>
  </si>
  <si>
    <t>A</t>
  </si>
  <si>
    <t>A+</t>
  </si>
  <si>
    <t>NA</t>
  </si>
  <si>
    <t>Total - Credit Risk</t>
  </si>
  <si>
    <t>Bank's own assets</t>
  </si>
  <si>
    <t>On balance sheet</t>
  </si>
  <si>
    <t>Off balance sheet</t>
  </si>
  <si>
    <t>Traditional exposures</t>
  </si>
  <si>
    <t>Insured Mortgage loans</t>
  </si>
  <si>
    <t>Credit Cards</t>
  </si>
  <si>
    <t>Seller's interest</t>
  </si>
  <si>
    <t>Total - Bank's own assets</t>
  </si>
  <si>
    <t>Sponsored</t>
  </si>
  <si>
    <t>Residential Mortgages - Insured</t>
  </si>
  <si>
    <t>Residential Mortgages - conventional</t>
  </si>
  <si>
    <t>Fleet Lease Receivables</t>
  </si>
  <si>
    <t>Auto Floorplans</t>
  </si>
  <si>
    <t>Auto Loans</t>
  </si>
  <si>
    <t>Purchased</t>
  </si>
  <si>
    <t>Synthetic exposures</t>
  </si>
  <si>
    <t>Resecuritized exposures</t>
  </si>
  <si>
    <t>Total - Third party assets</t>
  </si>
  <si>
    <t>Total - Bank</t>
  </si>
  <si>
    <t>Banking Book</t>
  </si>
  <si>
    <t>Aggregate Amount of Securitization Exposures</t>
  </si>
  <si>
    <t>Total gross loans</t>
  </si>
  <si>
    <t>Net write-offs</t>
  </si>
  <si>
    <t>Securitization activities for the quarter ended</t>
  </si>
  <si>
    <t>Exposure amount intended to be securitized</t>
  </si>
  <si>
    <t>Insured mortgage loans</t>
  </si>
  <si>
    <t>Trading Book</t>
  </si>
  <si>
    <r>
      <t xml:space="preserve">Retained </t>
    </r>
    <r>
      <rPr>
        <vertAlign val="superscript"/>
        <sz val="11"/>
        <color theme="1"/>
        <rFont val="Arial"/>
        <family val="2"/>
      </rPr>
      <t>(1)</t>
    </r>
  </si>
  <si>
    <r>
      <t>Purchased</t>
    </r>
    <r>
      <rPr>
        <vertAlign val="superscript"/>
        <sz val="11"/>
        <color theme="1"/>
        <rFont val="Arial"/>
        <family val="2"/>
      </rPr>
      <t xml:space="preserve"> (2)</t>
    </r>
  </si>
  <si>
    <r>
      <t xml:space="preserve">Traditional exposures </t>
    </r>
    <r>
      <rPr>
        <vertAlign val="superscript"/>
        <sz val="11"/>
        <color theme="1"/>
        <rFont val="Arial"/>
        <family val="2"/>
      </rPr>
      <t>(3)</t>
    </r>
  </si>
  <si>
    <r>
      <t xml:space="preserve">Gross impaired loans and other past due loans </t>
    </r>
    <r>
      <rPr>
        <b/>
        <vertAlign val="superscript"/>
        <sz val="11"/>
        <color theme="1"/>
        <rFont val="Arial"/>
        <family val="2"/>
      </rPr>
      <t>(1)</t>
    </r>
  </si>
  <si>
    <t>Risk-
Weighted Assets</t>
  </si>
  <si>
    <t xml:space="preserve">Credit Cards </t>
  </si>
  <si>
    <r>
      <t xml:space="preserve">Bank's own assets </t>
    </r>
    <r>
      <rPr>
        <b/>
        <vertAlign val="superscript"/>
        <sz val="12"/>
        <color theme="1"/>
        <rFont val="Arial"/>
        <family val="2"/>
      </rPr>
      <t>(1)</t>
    </r>
  </si>
  <si>
    <r>
      <t xml:space="preserve">Seller's interest exposure </t>
    </r>
    <r>
      <rPr>
        <vertAlign val="superscript"/>
        <sz val="12"/>
        <color theme="1"/>
        <rFont val="Arial"/>
        <family val="2"/>
      </rPr>
      <t>(2)</t>
    </r>
  </si>
  <si>
    <t>Asset Securitization - Managed Loans</t>
  </si>
  <si>
    <t>Insured Mortgage loans - MBS</t>
  </si>
  <si>
    <t>Home Equity - ABS</t>
  </si>
  <si>
    <t>Commercial mortgage back securities (CMBS)</t>
  </si>
  <si>
    <t>Collateralized debt obligation (CDO)</t>
  </si>
  <si>
    <t>Collateralized mortgage obligation (CMO)</t>
  </si>
  <si>
    <t>CDX tranches</t>
  </si>
  <si>
    <t>Securitized</t>
  </si>
  <si>
    <t>7% - 30%</t>
  </si>
  <si>
    <t>35% - 100%</t>
  </si>
  <si>
    <t>150% - 850%</t>
  </si>
  <si>
    <t>Resecuritized</t>
  </si>
  <si>
    <r>
      <t xml:space="preserve">Capital Deduction </t>
    </r>
    <r>
      <rPr>
        <vertAlign val="superscript"/>
        <sz val="12"/>
        <color theme="1"/>
        <rFont val="Arial"/>
        <family val="2"/>
      </rPr>
      <t>(3)</t>
    </r>
  </si>
  <si>
    <t>Capital requirements for securitization exposures under securitization framework</t>
  </si>
  <si>
    <t>Eligible collectively assessed allowance for credit</t>
  </si>
  <si>
    <t xml:space="preserve">      the excess spread of the underlying portfolio has remained above the threshold for which capital charge would be incurred.</t>
  </si>
  <si>
    <t>Master Asset Vehicules</t>
  </si>
  <si>
    <t>(1)  EAD undrawn commitments is the undrawn commitments (notional amount) that is currently undrawn but expected to be drawn in the event of a default.</t>
  </si>
  <si>
    <r>
      <t xml:space="preserve">Master Asset Vehicules </t>
    </r>
    <r>
      <rPr>
        <vertAlign val="superscript"/>
        <sz val="12"/>
        <rFont val="Arial"/>
        <family val="2"/>
      </rPr>
      <t>(4)</t>
    </r>
  </si>
  <si>
    <t xml:space="preserve">      documentary letters of credit, and securitized assets that represent the Bank’s commitment to make payments in the event a client cannot meet its financial obligations to third parties.</t>
  </si>
  <si>
    <t>IFRS transition</t>
  </si>
  <si>
    <t>(unaudited) (millions of Canadian dollars)</t>
  </si>
  <si>
    <t>(unaudited)
(millions of Canadian dollars)</t>
  </si>
  <si>
    <t>Credit card receivables</t>
  </si>
  <si>
    <t>(1) For exposures under the AIRB approach, eligible financial collateral is taken into account in the Bank's Loss Given Default (LGD) models. Separate disclosure of eligible financial collateral is, therefore, not required.</t>
  </si>
  <si>
    <t>(2) The credit card receivable purchased held from Bank's own assets securitization represent the Bank's interest in investment grade subordinated notes issued.</t>
  </si>
  <si>
    <t>(3) Sponsored Traditional exposures comprise Bank's committed amount to the Fusion Trust liquidity facility line and the Bank's purchased note of Fusion Trust.</t>
  </si>
  <si>
    <t>(4) Resecuritized exposures comprise the carrying value of the restructured notes held by the Bank and the Bank's committed amount to the margin funding facility related to the MAV conduit.</t>
  </si>
  <si>
    <t>Insured</t>
  </si>
  <si>
    <t>Uninsured</t>
  </si>
  <si>
    <t>HELOC</t>
  </si>
  <si>
    <t>Quebec</t>
  </si>
  <si>
    <t>Ontario</t>
  </si>
  <si>
    <t>Alberta</t>
  </si>
  <si>
    <t>British-Columbia</t>
  </si>
  <si>
    <t>Saskatchewan</t>
  </si>
  <si>
    <t>Manitoba</t>
  </si>
  <si>
    <t>Residential Mortgage Portfolio (amortization)</t>
  </si>
  <si>
    <t>0 - 20 years</t>
  </si>
  <si>
    <t>20 - 25 years</t>
  </si>
  <si>
    <t>25 - 30 years</t>
  </si>
  <si>
    <t>30 - 35 years</t>
  </si>
  <si>
    <t>Ireland</t>
  </si>
  <si>
    <t>Italy</t>
  </si>
  <si>
    <t>Portugal</t>
  </si>
  <si>
    <t>Spain</t>
  </si>
  <si>
    <t>Total GIIPS</t>
  </si>
  <si>
    <t>France</t>
  </si>
  <si>
    <t>Germany</t>
  </si>
  <si>
    <t>United Kingdom</t>
  </si>
  <si>
    <t>Greece</t>
  </si>
  <si>
    <t>Other Europe</t>
  </si>
  <si>
    <t>(1) The Retained exposures for residential mortgage loans insured and credit cards receivables are treated under the AIRB Framework as if they remained on the Bank's balance sheet.</t>
  </si>
  <si>
    <t>(1) Since inception, no capital has been assessed for the Bank's early amortization provisions associated with the securitized credit cards portfolio because</t>
  </si>
  <si>
    <t xml:space="preserve">   Qualifying revolving retail </t>
  </si>
  <si>
    <t xml:space="preserve">Drawn </t>
  </si>
  <si>
    <t>Undrawn
commitments</t>
  </si>
  <si>
    <r>
      <t>Repo-style
transactions</t>
    </r>
    <r>
      <rPr>
        <vertAlign val="superscript"/>
        <sz val="11"/>
        <rFont val="Arial"/>
        <family val="2"/>
      </rPr>
      <t xml:space="preserve"> (2)</t>
    </r>
  </si>
  <si>
    <t>(1) Net replacement cost is gross positive replacement cost with consideration of master netting agreements without consideration of collateral</t>
  </si>
  <si>
    <t>(3) Risk weighted amounts reported are net of impact of collaterals and master netting agrements</t>
  </si>
  <si>
    <r>
      <t>Risk-weighted equivalent</t>
    </r>
    <r>
      <rPr>
        <vertAlign val="superscript"/>
        <sz val="12"/>
        <rFont val="Arial"/>
        <family val="2"/>
      </rPr>
      <t xml:space="preserve"> (3)</t>
    </r>
  </si>
  <si>
    <r>
      <t xml:space="preserve">Weighted balance sheet assets </t>
    </r>
    <r>
      <rPr>
        <b/>
        <vertAlign val="superscript"/>
        <sz val="12"/>
        <rFont val="Arial"/>
        <family val="2"/>
      </rPr>
      <t>(1)</t>
    </r>
  </si>
  <si>
    <t>(2) Under the Standardized approach, Other retail includes Qualifying revolving retail exposures.</t>
  </si>
  <si>
    <t>Écart</t>
  </si>
  <si>
    <t>Operational risk items</t>
  </si>
  <si>
    <t>Credit Cards - ABS</t>
  </si>
  <si>
    <t>(1) Credit exposure represents exposure at default for portfolios under AIRB approach, which is the the expected gross exposure upon the default of an obligor. This amount is before any specific allowances and does not reflect the impact of credit risk mitigation. It excludes Equity and Securitization exposures.</t>
  </si>
  <si>
    <r>
      <t xml:space="preserve">Credit Exposure by Residual Contractual Maturity </t>
    </r>
    <r>
      <rPr>
        <b/>
        <vertAlign val="superscript"/>
        <sz val="16"/>
        <color indexed="10"/>
        <rFont val="Arial"/>
        <family val="2"/>
      </rPr>
      <t>(1)</t>
    </r>
  </si>
  <si>
    <t>(1) Exposure amounts are the expected gross exposure upon the default of an obligor. These amounts are net of specific allowance but do not reflect the impact of credit risk mitigation and collateral held.</t>
  </si>
  <si>
    <r>
      <t xml:space="preserve">Standardized Credit Risk Exposure Under the Basel Asset Categories and by Risk Weight </t>
    </r>
    <r>
      <rPr>
        <b/>
        <vertAlign val="superscript"/>
        <sz val="16"/>
        <color indexed="10"/>
        <rFont val="Arial"/>
        <family val="2"/>
      </rPr>
      <t>(1)</t>
    </r>
  </si>
  <si>
    <r>
      <t xml:space="preserve">Other
off-balance
sheet items </t>
    </r>
    <r>
      <rPr>
        <vertAlign val="superscript"/>
        <sz val="12"/>
        <rFont val="Arial"/>
        <family val="2"/>
      </rPr>
      <t xml:space="preserve">(3) </t>
    </r>
  </si>
  <si>
    <t>(1) The data presented above take into account permissible netting.</t>
  </si>
  <si>
    <t>(2) The amount of EAD appears zero because it is less than $500 K, but it was taken into account in the RWA exposure calculation.</t>
  </si>
  <si>
    <t>(3) EAD undrawn commitments are the undrawn commitments (notional amount) that is currently undrawn but expected to be drawn in the event of a default.</t>
  </si>
  <si>
    <r>
      <t xml:space="preserve">EAD on undrawn commitments </t>
    </r>
    <r>
      <rPr>
        <b/>
        <vertAlign val="superscript"/>
        <sz val="12"/>
        <rFont val="Arial"/>
        <family val="2"/>
      </rPr>
      <t>(3)</t>
    </r>
  </si>
  <si>
    <r>
      <t xml:space="preserve">Impaired/default </t>
    </r>
    <r>
      <rPr>
        <vertAlign val="superscript"/>
        <sz val="12"/>
        <rFont val="Arial"/>
        <family val="2"/>
      </rPr>
      <t>(2)</t>
    </r>
  </si>
  <si>
    <r>
      <t xml:space="preserve">Residential Mortgage Portfolio </t>
    </r>
    <r>
      <rPr>
        <b/>
        <vertAlign val="superscript"/>
        <sz val="12"/>
        <rFont val="Arial"/>
        <family val="2"/>
      </rPr>
      <t>(1)</t>
    </r>
  </si>
  <si>
    <r>
      <t xml:space="preserve">Others </t>
    </r>
    <r>
      <rPr>
        <vertAlign val="superscript"/>
        <sz val="12"/>
        <rFont val="Arial"/>
        <family val="2"/>
      </rPr>
      <t>(2)</t>
    </r>
  </si>
  <si>
    <r>
      <t xml:space="preserve">Watchlist </t>
    </r>
    <r>
      <rPr>
        <vertAlign val="superscript"/>
        <sz val="12"/>
        <rFont val="Arial"/>
        <family val="2"/>
      </rPr>
      <t>(2)</t>
    </r>
  </si>
  <si>
    <t>(2) Includes the impact of master netting agreements but excludes collateral</t>
  </si>
  <si>
    <t>Commercial paper not included in the
   Pan-Canadian restructuring plan</t>
  </si>
  <si>
    <t>NA.PR.Q</t>
  </si>
  <si>
    <t>(1) Includes all residential mortgages from all business lines of the Bank.</t>
  </si>
  <si>
    <t>RBA/Inferred
Ratings 
Exposure 
Amount</t>
  </si>
  <si>
    <t>Subordinated debt</t>
  </si>
  <si>
    <t>2013</t>
  </si>
  <si>
    <t>Provisions</t>
  </si>
  <si>
    <t>Capital Instruments subject to phase-out (between January 1, 2013 and January 1, 2022)</t>
  </si>
  <si>
    <t>Current cap on AT1 instruments subject to phase out arrangements</t>
  </si>
  <si>
    <t>Current cap on T2 instruments subject to phase out arrangements</t>
  </si>
  <si>
    <t>Under Basel III</t>
  </si>
  <si>
    <t>Under Basel II</t>
  </si>
  <si>
    <r>
      <t xml:space="preserve">Innovative instruments </t>
    </r>
    <r>
      <rPr>
        <vertAlign val="superscript"/>
        <sz val="12"/>
        <rFont val="Arial"/>
        <family val="2"/>
      </rPr>
      <t>(1)</t>
    </r>
  </si>
  <si>
    <r>
      <t xml:space="preserve">Excess Tier 1 qualifying innovative instruments </t>
    </r>
    <r>
      <rPr>
        <vertAlign val="superscript"/>
        <sz val="12"/>
        <rFont val="Arial"/>
        <family val="2"/>
      </rPr>
      <t>(1)</t>
    </r>
  </si>
  <si>
    <t>35 years and +</t>
  </si>
  <si>
    <r>
      <t xml:space="preserve">AIRB Credit Risk Exposures: </t>
    </r>
    <r>
      <rPr>
        <sz val="16"/>
        <color indexed="10"/>
        <rFont val="Arial"/>
        <family val="2"/>
      </rPr>
      <t>Retail portfolios (continued)</t>
    </r>
  </si>
  <si>
    <r>
      <t xml:space="preserve">AIRB Credit Risk Exposures: </t>
    </r>
    <r>
      <rPr>
        <sz val="16"/>
        <color indexed="10"/>
        <rFont val="Arial"/>
        <family val="2"/>
      </rPr>
      <t xml:space="preserve">Non-retail portfolios </t>
    </r>
    <r>
      <rPr>
        <vertAlign val="superscript"/>
        <sz val="16"/>
        <color indexed="10"/>
        <rFont val="Arial"/>
        <family val="2"/>
      </rPr>
      <t xml:space="preserve">(1) </t>
    </r>
    <r>
      <rPr>
        <sz val="16"/>
        <color indexed="10"/>
        <rFont val="Arial"/>
        <family val="2"/>
      </rPr>
      <t>(continued)</t>
    </r>
  </si>
  <si>
    <t xml:space="preserve">Capital Ratios </t>
  </si>
  <si>
    <t xml:space="preserve">   Capital ratios under Basel III - Common Equity Tier 1 (CET1)</t>
  </si>
  <si>
    <t xml:space="preserve">   Capital ratios under Basel III - Tier 1</t>
  </si>
  <si>
    <t xml:space="preserve">   Capital ratios under Basel III - Total</t>
  </si>
  <si>
    <t xml:space="preserve">   Capital ratios under Basel II - Tier 1</t>
  </si>
  <si>
    <t>Capital ratio</t>
  </si>
  <si>
    <t xml:space="preserve">   Capital ratios under Basel II  - Total</t>
  </si>
  <si>
    <t>A-</t>
  </si>
  <si>
    <t>1250 %</t>
  </si>
  <si>
    <t>(2) Seller's interest are treated under Internal Rating Based Approaches.</t>
  </si>
  <si>
    <t xml:space="preserve">Current cap on CET1 instruments subject to phase out arrangements </t>
  </si>
  <si>
    <t xml:space="preserve">Amount excluded from CET1 due to cap </t>
  </si>
  <si>
    <t xml:space="preserve">Amount excluded from AT1 due to cap </t>
  </si>
  <si>
    <t>Amount excluded from T2 due to cap</t>
  </si>
  <si>
    <t>(2) The Basel III framework requires an additional 6% scaling factor to AIRB credit risk portfolios.</t>
  </si>
  <si>
    <t>Net foreign currency translation adjustments</t>
  </si>
  <si>
    <r>
      <t xml:space="preserve">Residential Mortgage Portfolio Information </t>
    </r>
    <r>
      <rPr>
        <sz val="20"/>
        <color indexed="10"/>
        <rFont val="Arial"/>
        <family val="2"/>
      </rPr>
      <t>(continued)</t>
    </r>
  </si>
  <si>
    <t>Common Equity Tier 1 Capital</t>
  </si>
  <si>
    <t>Directly issued qualifying common share capital</t>
  </si>
  <si>
    <t>Accumulated other comprehensive income and other reserves</t>
  </si>
  <si>
    <t>Gross Common Equity Tier 1</t>
  </si>
  <si>
    <t>Less: Regulatory adjustments applied to Common Equity Tier 1 under Basel III</t>
  </si>
  <si>
    <t>Net Common Equity Tier 1 Capital</t>
  </si>
  <si>
    <t>Additional Tier 1 Capital</t>
  </si>
  <si>
    <t>Directly issued capital instruments subject to phase out from Additional Tier 1</t>
  </si>
  <si>
    <t>Gross Additional Tier 1 Capital</t>
  </si>
  <si>
    <t>Less: Regulatory adjustments applied to Additional Tier 1 under Basel III</t>
  </si>
  <si>
    <t>Net Additional Tier 1 Capital</t>
  </si>
  <si>
    <t>Directly issued capital instruments subject to phase out from Tier 2</t>
  </si>
  <si>
    <t>Less: Regulatory adjustments applied to Tier 2 under Basel III</t>
  </si>
  <si>
    <t>Net Tier 2 Capital</t>
  </si>
  <si>
    <t>Total Risk-Weighted Assets</t>
  </si>
  <si>
    <t>National Common Equity Tier 1 minimum ratio</t>
  </si>
  <si>
    <t>Non-controlling interest</t>
  </si>
  <si>
    <t>(1) 400,000 NBC CapS II - Series 1 and 350,000 NBC CapS II - Series 2 issued by NBC Asset Trust and 225,000 NBC CapS - Series 1</t>
  </si>
  <si>
    <t>(1) Basel III RWA computations are calculated by exposure types and exposure sub-types. For purposes of this presentation only, RWA is shown by Balance Sheet categories.</t>
  </si>
  <si>
    <t xml:space="preserve">   Financial Institutions</t>
  </si>
  <si>
    <t>Financial Institutions</t>
  </si>
  <si>
    <t>"All-in" basis</t>
  </si>
  <si>
    <t>"Transitional" basis</t>
  </si>
  <si>
    <t>Additional Tier 1 instruments issued by subsidiaries and held by third parties</t>
  </si>
  <si>
    <t>Directly issued qualifying Additional Tier I instruments plus related contributed surplus</t>
  </si>
  <si>
    <t xml:space="preserve">  plus related contributed surplus</t>
  </si>
  <si>
    <t>Tier 2 instruments issued by subsidiaries and held by third parties</t>
  </si>
  <si>
    <t>Common share capital issued by subsidiaries and held by third parties</t>
  </si>
  <si>
    <t>Common Equity Tier 1</t>
  </si>
  <si>
    <t>Tier 1</t>
  </si>
  <si>
    <t>Total capital</t>
  </si>
  <si>
    <t xml:space="preserve">    issued by NBC Capital Trust.</t>
  </si>
  <si>
    <t>Total gross loans (1)</t>
  </si>
  <si>
    <r>
      <t>Gross impaired loans and other past due loans</t>
    </r>
    <r>
      <rPr>
        <vertAlign val="superscript"/>
        <sz val="12"/>
        <color theme="1"/>
        <rFont val="Arial"/>
        <family val="2"/>
      </rPr>
      <t xml:space="preserve"> (2)</t>
    </r>
  </si>
  <si>
    <t>(2)  Comprises impaired loans and fully secured loans that are 90 days or more past due and for which, in the opinion of management, there is reasonable assurance that principal and interest will ultimately be collected. Credit card receivables are not classified as impaired loans but, instead, are written off when payments are 180 days in arrears.</t>
  </si>
  <si>
    <t>(1)  Notional amount.</t>
  </si>
  <si>
    <t>Common Equity Tier 1 capital: instruments and reserves</t>
  </si>
  <si>
    <t>Common Equity Tier 1 capital before regulatory adjustments</t>
  </si>
  <si>
    <t>Deferred tax assets excluding those arising from temporary differences (net of related tax liability)</t>
  </si>
  <si>
    <t>Securitisation gain on sale (as set out in paragraph 562 of Basel II framework)</t>
  </si>
  <si>
    <t>Defined-benefit pension fund net assets</t>
  </si>
  <si>
    <t>Significant investments in the common stock of banking, financial and insurance entities that are outside the scope of regulatory consolidation, net of eligible short positions (amount above 10% threshold)</t>
  </si>
  <si>
    <t>Mortgage servicing rights (amount above 10% threshold)</t>
  </si>
  <si>
    <t>Deferred tax assets arising from temporary differences (amount above 10% threshold, net of related tax liability)</t>
  </si>
  <si>
    <t>Amount exceeding the 15% threshold</t>
  </si>
  <si>
    <t>of which: mortgage servicing rights</t>
  </si>
  <si>
    <t>of which: deferred tax assets arising from temporary differences</t>
  </si>
  <si>
    <t>Other deductions or regulatory adjustments to CET1 as determined by OSFI</t>
  </si>
  <si>
    <t>Regulatory adjustments applied to Common Equity Tier 1 due to insufficient Additional Tier 1 and Tier 2 to cover deductions</t>
  </si>
  <si>
    <t>Total regulatory adjustments to Common equity Tier 1</t>
  </si>
  <si>
    <t>Common Equity Tier 1 capital (CET1)</t>
  </si>
  <si>
    <t>of which: classified as equity under applicable accounting standards</t>
  </si>
  <si>
    <t>of which: classified as liabilities under applicable accounting standards</t>
  </si>
  <si>
    <t>Additional Tier 1 instruments (and CET1 instruments not included in row 5) issued by subsidiaries and held by third parties (amount allowed in group AT1)</t>
  </si>
  <si>
    <t>of which: instruments issued by subsidiaries subject to phase out</t>
  </si>
  <si>
    <t>Additional Tier 1 capital before regulatory adjustments</t>
  </si>
  <si>
    <t>Investments in own Additional Tier 1 instruments</t>
  </si>
  <si>
    <t>Reciprocal cross-holdings in Additional Tier 1 instruments</t>
  </si>
  <si>
    <t>Non significant investments in the capital of banking, financial and insurance entities that are outside the scope of regulatory consolidation, net of eligible short positions (amount above 10% threshold)</t>
  </si>
  <si>
    <t>Significant investments in the capital of banking, financial and insurance entities that are outside the scope of regulatory consolidation, net of eligible short positions</t>
  </si>
  <si>
    <t>Other deductions from Tier 1 capital as determined by OSFI</t>
  </si>
  <si>
    <t>Regulatory adjustments applied to Additional Tier 1 due to insufficient Tier 2 to cover deductions</t>
  </si>
  <si>
    <t>Total regulatory adjustments to Additional Tier 1 capital</t>
  </si>
  <si>
    <t>Additional Tier 1 capital (AT1)</t>
  </si>
  <si>
    <t>Tier 1 capital (T1 = CET1 + AT1)</t>
  </si>
  <si>
    <t>Tier 2 capital: instruments and provisions</t>
  </si>
  <si>
    <t>Tier 2 instruments (and CET1 and AT1 instruments not included in rows 5 or 34) issued by subsidiaries and held by third parties (amount allowed in group Tier 2)</t>
  </si>
  <si>
    <t>Tier 2 capital before regulatory adjustments</t>
  </si>
  <si>
    <t>Investments in own Tier 2 instruments</t>
  </si>
  <si>
    <t>Reciprocal cross-holdings in Tier 2 instruments</t>
  </si>
  <si>
    <t>Significant investments in the capital banking, financial and insurance entities that are outside the scope of regulatory consolidation, net of eligible short positions</t>
  </si>
  <si>
    <t>Other deductions from Tier 2 capital</t>
  </si>
  <si>
    <t>Total regulatory adjustments to Tier 2 capital</t>
  </si>
  <si>
    <t>Tier 2 capital (T2)</t>
  </si>
  <si>
    <t>Total capital (TC = T1 + T2)</t>
  </si>
  <si>
    <t>Total risk weighted assets</t>
  </si>
  <si>
    <t>Capital ratios</t>
  </si>
  <si>
    <t>Common Equity Tier 1 (as a percentage of risk weighted assets)</t>
  </si>
  <si>
    <t>Tier 1 (as a percentage of risk weighted assets)</t>
  </si>
  <si>
    <t>Total capital (as a percentage of risk weighted assets)</t>
  </si>
  <si>
    <t>Not applicable</t>
  </si>
  <si>
    <t>of which: G-SIB buffer requirement</t>
  </si>
  <si>
    <t>OSFI all-in target</t>
  </si>
  <si>
    <t>Common Equity Tier 1 all-in target ratio</t>
  </si>
  <si>
    <t>Tier 1 capital all-in target ratio</t>
  </si>
  <si>
    <t>Total capital all-in target ratio</t>
  </si>
  <si>
    <t>Amounts below the thresholds for deduction (before risk weighting)</t>
  </si>
  <si>
    <t>Non-significant investments in the capital of other financials</t>
  </si>
  <si>
    <t>Significant investments in the common stock of financials</t>
  </si>
  <si>
    <t>Mortgage servicing rights (net of related tax liability)</t>
  </si>
  <si>
    <t>Deferred tax assets arising from temporary differences (net of related tax liability)</t>
  </si>
  <si>
    <t>Capital instruments subject to phase-out arrangements (only applicable between 1 Jan 2018 and 1 Jan 2022)</t>
  </si>
  <si>
    <t>Current cap on CET1 instruments subject to phase out arrangements</t>
  </si>
  <si>
    <t>Amount excluded from CET1 due to cap (excess over cap after redemptions and maturities)</t>
  </si>
  <si>
    <t>Amount excluded from AT1 due to cap (excess over cap after redemptions and maturities)</t>
  </si>
  <si>
    <t>Amount excluded from T2 due to cap (excess over cap after redemptions and maturities)</t>
  </si>
  <si>
    <t>a + a'</t>
  </si>
  <si>
    <t>b</t>
  </si>
  <si>
    <t>c</t>
  </si>
  <si>
    <t>d</t>
  </si>
  <si>
    <t>e - w</t>
  </si>
  <si>
    <t>f - x</t>
  </si>
  <si>
    <t>g</t>
  </si>
  <si>
    <t>h</t>
  </si>
  <si>
    <t>j</t>
  </si>
  <si>
    <t>k - y</t>
  </si>
  <si>
    <t>l</t>
  </si>
  <si>
    <t>m</t>
  </si>
  <si>
    <t>n</t>
  </si>
  <si>
    <t>o</t>
  </si>
  <si>
    <t>v + z</t>
  </si>
  <si>
    <t>p</t>
  </si>
  <si>
    <t>q</t>
  </si>
  <si>
    <t>r</t>
  </si>
  <si>
    <t>s</t>
  </si>
  <si>
    <t>t</t>
  </si>
  <si>
    <t>Directly issued capital subject to phase out from CET1 (only applicable to non-joint stock companies)</t>
  </si>
  <si>
    <t>Common share capital issued by subsidiaries and held by third parties (amount allowed in group CET1)</t>
  </si>
  <si>
    <t>Non-significant investments in capital of other financial institutions reflected in regulatory capital</t>
  </si>
  <si>
    <t>Other securities</t>
  </si>
  <si>
    <t>Assets purchased under reverse repurchase agreements and securities borrowed</t>
  </si>
  <si>
    <t>i</t>
  </si>
  <si>
    <t>Goodwill</t>
  </si>
  <si>
    <t>e</t>
  </si>
  <si>
    <t>f</t>
  </si>
  <si>
    <t>Deferred tax assets</t>
  </si>
  <si>
    <t>Deferred tax assets excluding those arising from temporary differences</t>
  </si>
  <si>
    <t>Deferred tax assets arising from temporary differences exceeding regulatory thresholds</t>
  </si>
  <si>
    <t>Deferred tax assets - other temporary differences</t>
  </si>
  <si>
    <t>Deferred tax assets - realize through loss carrybacks</t>
  </si>
  <si>
    <t>k</t>
  </si>
  <si>
    <t>Significant investments in other financial institutions</t>
  </si>
  <si>
    <t>Significant investments exceeding regulatory thresholds</t>
  </si>
  <si>
    <t>m + n</t>
  </si>
  <si>
    <t>Significant investments not exceeding regulatory thresholds</t>
  </si>
  <si>
    <t>Liabilities</t>
  </si>
  <si>
    <t>Gains and losses due to changes in own credit risk on fair value liabilities</t>
  </si>
  <si>
    <t>Deferred tax liabilities</t>
  </si>
  <si>
    <t>related to goodwill</t>
  </si>
  <si>
    <t>w</t>
  </si>
  <si>
    <t>related to intangibles</t>
  </si>
  <si>
    <t>x</t>
  </si>
  <si>
    <t>related to pensions</t>
  </si>
  <si>
    <t>y</t>
  </si>
  <si>
    <t>Other deferred tax liabilities</t>
  </si>
  <si>
    <t>Regulatory capital amortization of maturing debentures</t>
  </si>
  <si>
    <t>Subordinated debentures used for regulatory capital</t>
  </si>
  <si>
    <t>Total liabilities</t>
  </si>
  <si>
    <t>Equity attributable to shareholders</t>
  </si>
  <si>
    <t>a</t>
  </si>
  <si>
    <t>Accumulated Other Comprehensive Income (loss)</t>
  </si>
  <si>
    <t>a'</t>
  </si>
  <si>
    <t>v</t>
  </si>
  <si>
    <t>Other capital Instruments</t>
  </si>
  <si>
    <t>z</t>
  </si>
  <si>
    <t>portion allowed for inclusion into CET1</t>
  </si>
  <si>
    <t>portion allowed for inclusion into Tier 1 capital</t>
  </si>
  <si>
    <t>portion allowed for inclusion into Tier 2 capital</t>
  </si>
  <si>
    <t>portion not allowed for regulatory capital</t>
  </si>
  <si>
    <t>Under regulatory scope of consolidation</t>
  </si>
  <si>
    <t>Non-significant investments in the capital of banking, financial and insurance entities that are outside the scope of regulatory consolidation, net of eligible short positions (amount above 10% threshold)</t>
  </si>
  <si>
    <r>
      <t>Directly issued qualifying Additional Tier 1 instruments plus related contributed surplus</t>
    </r>
    <r>
      <rPr>
        <vertAlign val="superscript"/>
        <sz val="12"/>
        <rFont val="Arial"/>
        <family val="2"/>
      </rPr>
      <t>(3)</t>
    </r>
  </si>
  <si>
    <t>p' + v ' + z'</t>
  </si>
  <si>
    <t>41a</t>
  </si>
  <si>
    <t>of which: Reverse mortgages</t>
  </si>
  <si>
    <t>41b</t>
  </si>
  <si>
    <t>of which: Valuation adjustment for less liquid positions</t>
  </si>
  <si>
    <r>
      <t>Directly issued qualifying Tier 2 instruments plus related contributed surplus</t>
    </r>
    <r>
      <rPr>
        <vertAlign val="superscript"/>
        <sz val="12"/>
        <rFont val="Arial"/>
        <family val="2"/>
      </rPr>
      <t>(3)</t>
    </r>
  </si>
  <si>
    <r>
      <t>Directly issued capital instruments subject to phase out from Tier 2</t>
    </r>
    <r>
      <rPr>
        <vertAlign val="superscript"/>
        <sz val="12"/>
        <rFont val="Arial"/>
        <family val="2"/>
      </rPr>
      <t>(3)</t>
    </r>
  </si>
  <si>
    <t>r'</t>
  </si>
  <si>
    <t>na</t>
  </si>
  <si>
    <t>67a</t>
  </si>
  <si>
    <t>of which: D-SIB buffer requirement</t>
  </si>
  <si>
    <t>Applicable caps on the inclusion of allowance in Tier 2</t>
  </si>
  <si>
    <t>Allowance eligible for inclusion in Tier 2 in respect of exposures subject to standardised approach (prior to application of cap)</t>
  </si>
  <si>
    <t>Cap on inclusion of allowance in Tier 2 under standardised approach</t>
  </si>
  <si>
    <t>Allowance eligible for inclusion in Tier 2 in respect of exposures subject to internal ratings-based approach (prior to application of cap)</t>
  </si>
  <si>
    <t>Cap on inclusion of allowance in Tier 2 under internal ratings-based approach</t>
  </si>
  <si>
    <t>Transitional Capital Disclosure Template</t>
  </si>
  <si>
    <t xml:space="preserve">As in Report to Shareholders </t>
  </si>
  <si>
    <t xml:space="preserve">          Collective allowances reflected in Tier 2 regulatory capital</t>
  </si>
  <si>
    <t xml:space="preserve">          Shortfall of allowances to expected loss</t>
  </si>
  <si>
    <t xml:space="preserve">          Allowances not reflected in regulatory capital</t>
  </si>
  <si>
    <t>Intangibles assets</t>
  </si>
  <si>
    <t xml:space="preserve">of which: are subject to phase out </t>
  </si>
  <si>
    <t>Net gains (losses) on instruments designated as cash flow hedges</t>
  </si>
  <si>
    <t>of which: are qualifying</t>
  </si>
  <si>
    <t>v'</t>
  </si>
  <si>
    <t>z'</t>
  </si>
  <si>
    <t xml:space="preserve">      Capital instrument (Innovatives)</t>
  </si>
  <si>
    <t>p'</t>
  </si>
  <si>
    <t>Total Equity</t>
  </si>
  <si>
    <t>Total Liabilities and Equity</t>
  </si>
  <si>
    <t>Validation des additions</t>
  </si>
  <si>
    <t>Allowance for credit losses</t>
  </si>
  <si>
    <t>Residential mortgage</t>
  </si>
  <si>
    <t>Personal and credit card</t>
  </si>
  <si>
    <t>Business and governement</t>
  </si>
  <si>
    <t>Customers' liability under acceptances</t>
  </si>
  <si>
    <t>Gains (losses) due to changes in own credit risk on fair valued liabilities</t>
  </si>
  <si>
    <t>Common Equity Tier 1 available to meet reserves (as a percentage of risk weighted assets)</t>
  </si>
  <si>
    <r>
      <t>Directly issued qualifying common share capital plus related contributed surplus</t>
    </r>
    <r>
      <rPr>
        <vertAlign val="superscript"/>
        <sz val="12"/>
        <rFont val="Arial"/>
        <family val="2"/>
      </rPr>
      <t>(3)</t>
    </r>
  </si>
  <si>
    <t>Regulatory adjustments to Common Equity Tier 1 capital</t>
  </si>
  <si>
    <t>Intangible assets other than mortgage-servicing rights</t>
  </si>
  <si>
    <t>Accumulated other comprehensive income related to cash flow hedges</t>
  </si>
  <si>
    <t>Regulatory adjustment in respect of own-use property</t>
  </si>
  <si>
    <t>of which: capital conservation reserve requirement</t>
  </si>
  <si>
    <t xml:space="preserve">   Other</t>
  </si>
  <si>
    <t>Institution specific reserve requirement (minimum CET1 requirement plus capital conservation reserve plus G-SIB reserve requirement plus D-SIB reserve requiremnet expressed as a percentage of risk weighted assets)</t>
  </si>
  <si>
    <t>Defined benefit pension plan assets (net of related tax liability)</t>
  </si>
  <si>
    <t>Q2 2012</t>
  </si>
  <si>
    <t>Q3 2012</t>
  </si>
  <si>
    <t>Q4 2012</t>
  </si>
  <si>
    <t>Q4 2013</t>
  </si>
  <si>
    <r>
      <t>Cross - Reference to Definition of Capital Components</t>
    </r>
    <r>
      <rPr>
        <b/>
        <vertAlign val="superscript"/>
        <sz val="12"/>
        <color indexed="8"/>
        <rFont val="Arial"/>
        <family val="2"/>
      </rPr>
      <t>(2)</t>
    </r>
  </si>
  <si>
    <t xml:space="preserve">   Derivative financial instruments</t>
  </si>
  <si>
    <t>0,000-0,145</t>
  </si>
  <si>
    <t>0,146-0,507</t>
  </si>
  <si>
    <t>0,508-1,166</t>
  </si>
  <si>
    <t>1,167-2,681</t>
  </si>
  <si>
    <t>2,682-9,348</t>
  </si>
  <si>
    <t>9,349-99,999</t>
  </si>
  <si>
    <t>Other Retail</t>
  </si>
  <si>
    <t>Average LGD (%)</t>
  </si>
  <si>
    <t>Exposure weighted average risk-weight asset</t>
  </si>
  <si>
    <t>Internal Ratings grades</t>
  </si>
  <si>
    <t>PD Range              0.000%</t>
  </si>
  <si>
    <t xml:space="preserve">Mnt_EAD                     </t>
  </si>
  <si>
    <t xml:space="preserve"> Average PD  (%)</t>
  </si>
  <si>
    <t xml:space="preserve"> Mnt_RWA                                </t>
  </si>
  <si>
    <t xml:space="preserve"> Percentage RWA (%)</t>
  </si>
  <si>
    <t xml:space="preserve">S&amp;P rating equivalent </t>
  </si>
  <si>
    <t>0.000 - 0.035</t>
  </si>
  <si>
    <t>AAA… AA-</t>
  </si>
  <si>
    <t>0.000 - 0.010</t>
  </si>
  <si>
    <t xml:space="preserve">1.5                                                                                                                     </t>
  </si>
  <si>
    <t>0.035 - 0.044</t>
  </si>
  <si>
    <t>0.010 - 0.019</t>
  </si>
  <si>
    <t xml:space="preserve">2                                                                                                                       </t>
  </si>
  <si>
    <t>0.044 - 0.063</t>
  </si>
  <si>
    <t>0.019 - 0.033</t>
  </si>
  <si>
    <t xml:space="preserve">2.5                                                                                                                     </t>
  </si>
  <si>
    <t>0.063 - 0.103</t>
  </si>
  <si>
    <t>0.033 - 0.060</t>
  </si>
  <si>
    <t xml:space="preserve">3                                                                                                                       </t>
  </si>
  <si>
    <t>0.103 - 0.170</t>
  </si>
  <si>
    <t>BBB+</t>
  </si>
  <si>
    <t>0.060 - 0.107</t>
  </si>
  <si>
    <t xml:space="preserve">3.5                                                                                                                     </t>
  </si>
  <si>
    <t>0.170 -0.280</t>
  </si>
  <si>
    <t>BBB</t>
  </si>
  <si>
    <t>0.107 - 0.191</t>
  </si>
  <si>
    <t xml:space="preserve">4                                                                                                                       </t>
  </si>
  <si>
    <t>0.280 - 0.462</t>
  </si>
  <si>
    <t>BBB-</t>
  </si>
  <si>
    <t>0.191 - 0.342</t>
  </si>
  <si>
    <t xml:space="preserve">4.5                                                                                                                     </t>
  </si>
  <si>
    <t>0.462 - 0.762</t>
  </si>
  <si>
    <t>BB+</t>
  </si>
  <si>
    <t>0.342 -  0.612</t>
  </si>
  <si>
    <t xml:space="preserve">5                                                                                                                       </t>
  </si>
  <si>
    <t>0.762 - 1.256</t>
  </si>
  <si>
    <t>BB</t>
  </si>
  <si>
    <t>0.612 - 1.095</t>
  </si>
  <si>
    <t xml:space="preserve">5.5                                                                                                                     </t>
  </si>
  <si>
    <t>1.256 - 2.070</t>
  </si>
  <si>
    <t>BB-</t>
  </si>
  <si>
    <t>1.095 - 1.960</t>
  </si>
  <si>
    <t xml:space="preserve">6                                                                                                                       </t>
  </si>
  <si>
    <t>2.070 - 3.412</t>
  </si>
  <si>
    <t>B+</t>
  </si>
  <si>
    <t>1.960 - 3.507</t>
  </si>
  <si>
    <t xml:space="preserve">6.5                                                                                                                     </t>
  </si>
  <si>
    <t>3.412 -5.625</t>
  </si>
  <si>
    <t>B</t>
  </si>
  <si>
    <t>3.507 - 6.276</t>
  </si>
  <si>
    <t>7</t>
  </si>
  <si>
    <t>5.625 - 9.272</t>
  </si>
  <si>
    <t>B-</t>
  </si>
  <si>
    <t>6.276 - 11.231</t>
  </si>
  <si>
    <t>7.5</t>
  </si>
  <si>
    <t>9.272 - 15.284</t>
  </si>
  <si>
    <t>CCC+</t>
  </si>
  <si>
    <t>11.231 - 20.099</t>
  </si>
  <si>
    <t>8</t>
  </si>
  <si>
    <t>15.284 - 25.195</t>
  </si>
  <si>
    <t>CCC</t>
  </si>
  <si>
    <t>20.099 - 35.967</t>
  </si>
  <si>
    <t>8.5</t>
  </si>
  <si>
    <t>25.195 - 100</t>
  </si>
  <si>
    <t>CCC-</t>
  </si>
  <si>
    <t>35.967 - 100</t>
  </si>
  <si>
    <t>CC</t>
  </si>
  <si>
    <t>9.5</t>
  </si>
  <si>
    <t>C</t>
  </si>
  <si>
    <t>D</t>
  </si>
  <si>
    <r>
      <t xml:space="preserve">Mnt_EAD </t>
    </r>
    <r>
      <rPr>
        <b/>
        <vertAlign val="superscript"/>
        <sz val="12"/>
        <color theme="1"/>
        <rFont val="Calibri"/>
        <family val="2"/>
        <scheme val="minor"/>
      </rPr>
      <t xml:space="preserve">(2)         </t>
    </r>
    <r>
      <rPr>
        <b/>
        <sz val="12"/>
        <color theme="1"/>
        <rFont val="Calibri"/>
        <family val="2"/>
        <scheme val="minor"/>
      </rPr>
      <t xml:space="preserve">     </t>
    </r>
  </si>
  <si>
    <t xml:space="preserve">   Assets-to-capital multiple</t>
  </si>
  <si>
    <t>Exposure weighted average PD (%)</t>
  </si>
  <si>
    <t>Exposure weighted average risk-weight asset (%)</t>
  </si>
  <si>
    <t xml:space="preserve"> Exposure weighted average risk-asset</t>
  </si>
  <si>
    <t>Business and Government Credit Portfolio Subject to the Advanced Internal Rating-Based Approach</t>
  </si>
  <si>
    <r>
      <t>Business and Government Credit Portfolio Subject to the Advanced Internal Rating-Based Approach</t>
    </r>
    <r>
      <rPr>
        <sz val="16"/>
        <color indexed="10"/>
        <rFont val="Arial"/>
        <family val="2"/>
      </rPr>
      <t xml:space="preserve"> (continued)</t>
    </r>
  </si>
  <si>
    <t>Personal Credit Portfolio Subject to the Advanced Internal Rating-Based Approach</t>
  </si>
  <si>
    <t>(3) Includes consumer loans, commercial credit card receivables, certain SME loans, and other personal loans.</t>
  </si>
  <si>
    <r>
      <t xml:space="preserve">Adjustment to AIRB risk-weighted assets </t>
    </r>
    <r>
      <rPr>
        <vertAlign val="superscript"/>
        <sz val="12"/>
        <rFont val="Arial"/>
        <family val="2"/>
      </rPr>
      <t>(2)</t>
    </r>
    <r>
      <rPr>
        <sz val="12"/>
        <rFont val="Arial"/>
        <family val="2"/>
      </rPr>
      <t xml:space="preserve">
   for scaling factor</t>
    </r>
  </si>
  <si>
    <r>
      <t xml:space="preserve">Deconsolidation of Insurance </t>
    </r>
    <r>
      <rPr>
        <b/>
        <vertAlign val="superscript"/>
        <sz val="12"/>
        <color indexed="8"/>
        <rFont val="Arial"/>
        <family val="2"/>
      </rPr>
      <t>(3)</t>
    </r>
    <r>
      <rPr>
        <b/>
        <sz val="12"/>
        <color indexed="8"/>
        <rFont val="Arial"/>
        <family val="2"/>
      </rPr>
      <t xml:space="preserve"> and other entities </t>
    </r>
    <r>
      <rPr>
        <b/>
        <vertAlign val="superscript"/>
        <sz val="12"/>
        <color indexed="8"/>
        <rFont val="Arial"/>
        <family val="2"/>
      </rPr>
      <t>(4)</t>
    </r>
  </si>
  <si>
    <t>(2) In the Bank asset class rated ''9'', the EAD amount appears zero because it is less than $500 K, but it was taken into account in the RWA exposure calculation.</t>
  </si>
  <si>
    <r>
      <t xml:space="preserve">Reconciliation between Accounting balance sheet to the regulatory balance sheet </t>
    </r>
    <r>
      <rPr>
        <b/>
        <vertAlign val="superscript"/>
        <sz val="16"/>
        <color indexed="10"/>
        <rFont val="Arial"/>
        <family val="2"/>
      </rPr>
      <t xml:space="preserve">(1) </t>
    </r>
  </si>
  <si>
    <t>Derivatives Financial Intruments according to Basel definition</t>
  </si>
  <si>
    <t>(1) The amounts shown in the following tables represent the Bank’s maximum exposure to credit risk as at the financial reporting date without taking into account any collateral held or any other credit enhancements.
      These amounts do not take into account allowances for credit losses nor amounts pledged as collateral. The tables also exclude equity securities.</t>
  </si>
  <si>
    <t>(2) Securities purchased under reverse repurchase agreements and sold under repurchase agreements as well as securities loaned and borrowed.</t>
  </si>
  <si>
    <t>(3) Letters of guarantee, documentary letters of credit and securitized assets that represent the Bank’s commitment to make payments in the event that a client cannot meet its financial obligations to third parties.</t>
  </si>
  <si>
    <t>(1)  Amounts drawn represent certain deposits with financial institutions, available-for-sale debt securities, gross loans, customers’ liability under acceptances and other assets.</t>
  </si>
  <si>
    <t>(3) Other exposures represent securities purchased under reverse repurchase agreements and securities borrowed as well as securities sold under repurchase agreements and securities loaned, forwards, futures, swaps and options and also include letters of guarantee,</t>
  </si>
  <si>
    <t>(1) Includes home equity lines of credit.</t>
  </si>
  <si>
    <t xml:space="preserve">     The regulatory consolidation does not include SPEs, where significant risk has been transferred to third parties nor subsidiaries and associates engaged in insurance activities.</t>
  </si>
  <si>
    <t>(1) The basis of consolidation used for financial accounting purposes, described in note 1 to the 2013 Annual Report audited consolidated financial statements, may differ from regulatory purposes.</t>
  </si>
  <si>
    <t xml:space="preserve"> Average PD
(%)</t>
  </si>
  <si>
    <t>Average LGD
(%)</t>
  </si>
  <si>
    <t xml:space="preserve"> Mnt_RWA</t>
  </si>
  <si>
    <t>Expected losses in excess of allowances</t>
  </si>
  <si>
    <t>Investments in own shares (if not already netted off contributed surplus)</t>
  </si>
  <si>
    <t>of which: significant investments in the common shares of financial institutions</t>
  </si>
  <si>
    <t>Additional Tier 1 capital</t>
  </si>
  <si>
    <r>
      <t>Colle</t>
    </r>
    <r>
      <rPr>
        <sz val="12"/>
        <color theme="1"/>
        <rFont val="Arial"/>
        <family val="2"/>
      </rPr>
      <t>ctive allowance</t>
    </r>
  </si>
  <si>
    <t>New Brunswick</t>
  </si>
  <si>
    <t>(2) The others include : Prince Edward Island, Nova Scotia, Newfoundland and Labrador, Northwest Territories, Yukon and USA.</t>
  </si>
  <si>
    <t xml:space="preserve">   Residential mortgages</t>
  </si>
  <si>
    <t>Trading portfolio</t>
  </si>
  <si>
    <t>(1) The Retained exposures for residential mortgage loans insured and credit cards receivables are treated under the AIRB framework as if they remained on the Bank's balance sheet.</t>
  </si>
  <si>
    <t>(3) 50/50 Deduction from Tier 1 and Tier 2 Capital - Rated below BB-.</t>
  </si>
  <si>
    <t>(3) For more information on capital instruments, please consult the Bank's website: Investor relations &gt; Capital and Debt information &gt; Main features of regulatory capital instruments.</t>
  </si>
  <si>
    <t>(1) As requested by OSFI, all the D-SIB in Canada must fully apply the Basel III deductions and must disclose the all-in-ratios.</t>
  </si>
  <si>
    <t xml:space="preserve">Corporate AIRB exposures by internal PD grade </t>
  </si>
  <si>
    <t>Bank AIRB exposures by internal PD grade</t>
  </si>
  <si>
    <t>Sovereign AIRB exposures by Internal PD grade</t>
  </si>
  <si>
    <t>Fair value adjustment and unamortized issuance cost</t>
  </si>
  <si>
    <t>2014</t>
  </si>
  <si>
    <t>Q2 2014</t>
  </si>
  <si>
    <t>Q1 2014</t>
  </si>
  <si>
    <r>
      <t xml:space="preserve">Total Return Swap Notional Amount </t>
    </r>
    <r>
      <rPr>
        <vertAlign val="superscript"/>
        <sz val="12"/>
        <rFont val="Arial"/>
        <family val="2"/>
      </rPr>
      <t>(4)</t>
    </r>
  </si>
  <si>
    <t>Capital requirements for securitization exposures under securitization framework (continued)</t>
  </si>
  <si>
    <t>Aggregate Amount of Securitization Exposures (continued)</t>
  </si>
  <si>
    <r>
      <t>Regulatory Capital and Capital Ratios under Basel III</t>
    </r>
    <r>
      <rPr>
        <b/>
        <vertAlign val="superscript"/>
        <sz val="16"/>
        <color indexed="10"/>
        <rFont val="Arial"/>
        <family val="2"/>
      </rPr>
      <t xml:space="preserve">(1)   </t>
    </r>
    <r>
      <rPr>
        <b/>
        <sz val="18"/>
        <color indexed="10"/>
        <rFont val="Arial"/>
        <family val="2"/>
      </rPr>
      <t>(continued)</t>
    </r>
  </si>
  <si>
    <t>page 16</t>
  </si>
  <si>
    <t>page 17</t>
  </si>
  <si>
    <r>
      <t xml:space="preserve">Standardized Credit Risk Exposure Under the Basel Asset Categories and by Risk Weight </t>
    </r>
    <r>
      <rPr>
        <vertAlign val="superscript"/>
        <sz val="16"/>
        <color indexed="10"/>
        <rFont val="Arial"/>
        <family val="2"/>
      </rPr>
      <t xml:space="preserve">(1) </t>
    </r>
    <r>
      <rPr>
        <sz val="16"/>
        <color indexed="10"/>
        <rFont val="Arial"/>
        <family val="2"/>
      </rPr>
      <t>(continued)</t>
    </r>
  </si>
  <si>
    <t>0%</t>
  </si>
  <si>
    <t>(4) Securitised exposure recognized for capital ratio but not for consolidated balance sheet purposes due to IFRS regulation</t>
  </si>
  <si>
    <t>Agriculture</t>
  </si>
  <si>
    <t>(3) Other exposures represent securities purchased under reverse repurchase agreements and securities borrowed as well as securities sold under repurchase agreements and securities loaned,</t>
  </si>
  <si>
    <t xml:space="preserve">      forwards, futures, swaps and options and also include letters of guarantee, documentary letters of credit, and securitized assets that represent the Bank’s commitment to make payments in the event</t>
  </si>
  <si>
    <t xml:space="preserve">      a client cannot meet its financial obligations to third parties.</t>
  </si>
  <si>
    <r>
      <t>Regulatory Capital and Capital Ratios under Basel III</t>
    </r>
    <r>
      <rPr>
        <b/>
        <vertAlign val="superscript"/>
        <sz val="20"/>
        <color indexed="10"/>
        <rFont val="Arial"/>
        <family val="2"/>
      </rPr>
      <t>(1)</t>
    </r>
  </si>
  <si>
    <r>
      <t xml:space="preserve">Gross Credit Risk Exposure at Default </t>
    </r>
    <r>
      <rPr>
        <b/>
        <vertAlign val="superscript"/>
        <sz val="20"/>
        <color indexed="10"/>
        <rFont val="Arial"/>
        <family val="2"/>
      </rPr>
      <t>(1)</t>
    </r>
  </si>
  <si>
    <r>
      <t xml:space="preserve">Gross Credit Risk Exposure at Default in Europe </t>
    </r>
    <r>
      <rPr>
        <b/>
        <vertAlign val="superscript"/>
        <sz val="20"/>
        <color indexed="10"/>
        <rFont val="Arial"/>
        <family val="2"/>
      </rPr>
      <t>(1)</t>
    </r>
  </si>
  <si>
    <r>
      <t xml:space="preserve">AIRB Credit Risk Exposures: </t>
    </r>
    <r>
      <rPr>
        <sz val="20"/>
        <color indexed="10"/>
        <rFont val="Arial"/>
        <family val="2"/>
      </rPr>
      <t>Retail portfolios (continued)</t>
    </r>
  </si>
  <si>
    <r>
      <t xml:space="preserve">AIRB Credit Risk Exposures: </t>
    </r>
    <r>
      <rPr>
        <sz val="20"/>
        <color indexed="10"/>
        <rFont val="Arial"/>
        <family val="2"/>
      </rPr>
      <t xml:space="preserve">Non-retail portfolios </t>
    </r>
    <r>
      <rPr>
        <vertAlign val="superscript"/>
        <sz val="20"/>
        <color indexed="10"/>
        <rFont val="Arial"/>
        <family val="2"/>
      </rPr>
      <t>(1)</t>
    </r>
  </si>
  <si>
    <r>
      <t xml:space="preserve">AIRB Credit Risk Exposures: </t>
    </r>
    <r>
      <rPr>
        <sz val="20"/>
        <color indexed="10"/>
        <rFont val="Arial"/>
        <family val="2"/>
      </rPr>
      <t xml:space="preserve">Non-retail portfolios </t>
    </r>
    <r>
      <rPr>
        <vertAlign val="superscript"/>
        <sz val="20"/>
        <color indexed="10"/>
        <rFont val="Arial"/>
        <family val="2"/>
      </rPr>
      <t xml:space="preserve">(1) </t>
    </r>
    <r>
      <rPr>
        <sz val="20"/>
        <color indexed="10"/>
        <rFont val="Arial"/>
        <family val="2"/>
      </rPr>
      <t>(continued)</t>
    </r>
  </si>
  <si>
    <t>Gross Tier 2 Capital</t>
  </si>
  <si>
    <t>(2) For more information on capital instruments, please consult the Bank's website: Investor relations &gt; Capital and Debt information &gt; Main features of regulatory capital instruments.</t>
  </si>
  <si>
    <r>
      <t>Directly issued capital instruments subject to phase out from Tier 2</t>
    </r>
    <r>
      <rPr>
        <vertAlign val="superscript"/>
        <sz val="12"/>
        <rFont val="Arial"/>
        <family val="2"/>
      </rPr>
      <t>(2)</t>
    </r>
  </si>
  <si>
    <t xml:space="preserve">(4) The amount is mainly due to securitization. For more information on securitization (SPEs), please see pages 186 and 187 of the 2013 Annual Report.  </t>
  </si>
  <si>
    <t>(1) The bank uses a LGD substitution approach for government or corporate guaranteed loans.</t>
  </si>
  <si>
    <t>(3) Includes AIRB lines of credit and credit card receivables.</t>
  </si>
  <si>
    <t>(4) Includes AIRB consumer loans, SME credit card receivables, certain SME loans and other personal loans.</t>
  </si>
  <si>
    <t>(5) EAD undrawn commitments is the undrawn commitments (notional amount) that is currently undrawn but expected to be drawn in the event of a default.</t>
  </si>
  <si>
    <r>
      <t xml:space="preserve">Exposure weighted average LGD </t>
    </r>
    <r>
      <rPr>
        <b/>
        <vertAlign val="superscript"/>
        <sz val="12"/>
        <rFont val="Arial"/>
        <family val="2"/>
      </rPr>
      <t>(1)</t>
    </r>
    <r>
      <rPr>
        <b/>
        <sz val="12"/>
        <rFont val="Arial"/>
        <family val="2"/>
      </rPr>
      <t xml:space="preserve">  (%)</t>
    </r>
  </si>
  <si>
    <r>
      <t>Retail residential mortgages</t>
    </r>
    <r>
      <rPr>
        <vertAlign val="superscript"/>
        <sz val="12"/>
        <rFont val="Arial"/>
        <family val="2"/>
      </rPr>
      <t xml:space="preserve"> (2)</t>
    </r>
  </si>
  <si>
    <r>
      <t xml:space="preserve">Qualifying revolving retail </t>
    </r>
    <r>
      <rPr>
        <vertAlign val="superscript"/>
        <sz val="12"/>
        <rFont val="Arial"/>
        <family val="2"/>
      </rPr>
      <t>(3)</t>
    </r>
  </si>
  <si>
    <r>
      <t xml:space="preserve">Other Retail </t>
    </r>
    <r>
      <rPr>
        <vertAlign val="superscript"/>
        <sz val="12"/>
        <rFont val="Arial"/>
        <family val="2"/>
      </rPr>
      <t>(4)</t>
    </r>
  </si>
  <si>
    <r>
      <t>EAD on undrawn commitments</t>
    </r>
    <r>
      <rPr>
        <b/>
        <vertAlign val="superscript"/>
        <sz val="12"/>
        <rFont val="Arial"/>
        <family val="2"/>
      </rPr>
      <t xml:space="preserve"> (5)</t>
    </r>
  </si>
  <si>
    <t>NA.PR.S</t>
  </si>
  <si>
    <t>(1) Includes HELOC.</t>
  </si>
  <si>
    <t>(2) Includes AIRB retail residential mortgages of 1 to 4 units and HELOC.</t>
  </si>
  <si>
    <t xml:space="preserve">   Total retail residential mortgages</t>
  </si>
  <si>
    <t xml:space="preserve">   Total Retail residential mortgages</t>
  </si>
  <si>
    <t>(2) In the Bank asset class rated ''9'', the EAD amount is less than than $500 K, but it was taken into account in the RWA exposure calculation.</t>
  </si>
  <si>
    <t>(1) The data presented above take into account permissible netting and exclude SME-Retail Portfolio.</t>
  </si>
  <si>
    <t xml:space="preserve">    Collateralized debt obligations</t>
  </si>
  <si>
    <t>Fair value adjustemnt and unamortized issuance cost</t>
  </si>
  <si>
    <t>(3) Total assets related to Insurance activities and National Bank Life Insurance Company, and other are $157 millions and $19 millions as at April 30, 2014 respectively.</t>
  </si>
  <si>
    <t>Exposures subject to credit risk capital</t>
  </si>
  <si>
    <t>Other exposures</t>
  </si>
  <si>
    <t>Drawn</t>
  </si>
  <si>
    <t>Subject to 
market risk capital</t>
  </si>
  <si>
    <t>Repo-style 
transactions</t>
  </si>
  <si>
    <t>Derivatives</t>
  </si>
  <si>
    <t>At fair value through profit or loss</t>
  </si>
  <si>
    <t>Available-for-sale</t>
  </si>
  <si>
    <t>Securities purchased under reverse repruchase agreements and securities borrowed</t>
  </si>
  <si>
    <t>Business and government</t>
  </si>
  <si>
    <t>Due from clients, dealers and brokers</t>
  </si>
  <si>
    <t>Investments in associates and joint ventures</t>
  </si>
  <si>
    <t>Premises and equipment</t>
  </si>
  <si>
    <t>intangible assets</t>
  </si>
  <si>
    <t>Preferred shares used for regulatory capital</t>
  </si>
  <si>
    <t>Preferred shares</t>
  </si>
  <si>
    <t>Total Common equity</t>
  </si>
  <si>
    <t>Consolidated Balance Sheet Cross Reference to Credit Risk Exposures</t>
  </si>
  <si>
    <t>Note: The above disclosure is being replaced by new disclosures on pages 41-42 which provides the same information in more granularity.</t>
  </si>
  <si>
    <t>(2) The references identify capital components that are presented in Condensed Balance Sheet on page 29.</t>
  </si>
  <si>
    <t>(2) The references identify balance sheet components which are used in calculation of regulatory capital on page 27.</t>
  </si>
  <si>
    <r>
      <t xml:space="preserve">All other </t>
    </r>
    <r>
      <rPr>
        <b/>
        <vertAlign val="superscript"/>
        <sz val="12"/>
        <color indexed="8"/>
        <rFont val="Arial"/>
        <family val="2"/>
      </rPr>
      <t>(1)</t>
    </r>
  </si>
  <si>
    <r>
      <t xml:space="preserve">Cash and deposits with financial institutions </t>
    </r>
    <r>
      <rPr>
        <vertAlign val="superscript"/>
        <sz val="12"/>
        <color theme="1"/>
        <rFont val="Arial"/>
        <family val="2"/>
      </rPr>
      <t>(2)</t>
    </r>
  </si>
  <si>
    <r>
      <t xml:space="preserve">Residential mortgage </t>
    </r>
    <r>
      <rPr>
        <vertAlign val="superscript"/>
        <sz val="12"/>
        <color theme="1"/>
        <rFont val="Arial"/>
        <family val="2"/>
      </rPr>
      <t>(3)</t>
    </r>
  </si>
  <si>
    <r>
      <t xml:space="preserve">Derivative financial instruments </t>
    </r>
    <r>
      <rPr>
        <vertAlign val="superscript"/>
        <sz val="12"/>
        <color theme="1"/>
        <rFont val="Arial"/>
        <family val="2"/>
      </rPr>
      <t>(2)</t>
    </r>
  </si>
  <si>
    <t>(3) As per Basel definition, NHA MBS pooled and 5 units or more mortgages are included in the non-retail category.</t>
  </si>
  <si>
    <t>(2) These exposures may also be subject to market risk.</t>
  </si>
  <si>
    <r>
      <t xml:space="preserve">Directly issued capital instruments subject to phase out from Additional Tier 1 </t>
    </r>
    <r>
      <rPr>
        <vertAlign val="superscript"/>
        <sz val="12"/>
        <rFont val="Arial"/>
        <family val="2"/>
      </rPr>
      <t>(2)</t>
    </r>
  </si>
  <si>
    <r>
      <t xml:space="preserve">Directly issued qualifying Additional Tier 1 instruments plus related contributed surplus </t>
    </r>
    <r>
      <rPr>
        <vertAlign val="superscript"/>
        <sz val="12"/>
        <rFont val="Arial"/>
        <family val="2"/>
      </rPr>
      <t>(3)</t>
    </r>
  </si>
  <si>
    <r>
      <t xml:space="preserve">Directly issued capital instruments subject to phase out from Additional Tier 1 </t>
    </r>
    <r>
      <rPr>
        <vertAlign val="superscript"/>
        <sz val="12"/>
        <rFont val="Arial"/>
        <family val="2"/>
      </rPr>
      <t>(3)</t>
    </r>
  </si>
  <si>
    <r>
      <t xml:space="preserve">Reference </t>
    </r>
    <r>
      <rPr>
        <vertAlign val="superscript"/>
        <sz val="12"/>
        <rFont val="Arial"/>
        <family val="2"/>
      </rPr>
      <t>(2)</t>
    </r>
  </si>
  <si>
    <r>
      <t xml:space="preserve">Directly issued qualifying common share capital plus related contributed surplus </t>
    </r>
    <r>
      <rPr>
        <vertAlign val="superscript"/>
        <sz val="12"/>
        <rFont val="Arial"/>
        <family val="2"/>
      </rPr>
      <t>(2)</t>
    </r>
  </si>
  <si>
    <t>(1) Includes deconsolidated assets related to insurance activities and all other assets that are not subject to credit and market risks.</t>
  </si>
  <si>
    <t xml:space="preserve">       Less: Allowances for credit losses</t>
  </si>
  <si>
    <t>Adjustment to exposure for collateral</t>
  </si>
  <si>
    <t>Total - Gross Credit Risk</t>
  </si>
  <si>
    <t>page 22</t>
  </si>
  <si>
    <t>page 23</t>
  </si>
  <si>
    <t>VaR</t>
  </si>
  <si>
    <t>Variation</t>
  </si>
  <si>
    <t>Reciprocal cross-holdings in common equity</t>
  </si>
  <si>
    <t>60a</t>
  </si>
  <si>
    <t>60b</t>
  </si>
  <si>
    <t>60c</t>
  </si>
  <si>
    <t xml:space="preserve">   </t>
  </si>
  <si>
    <r>
      <t xml:space="preserve">Reference </t>
    </r>
    <r>
      <rPr>
        <vertAlign val="superscript"/>
        <sz val="12"/>
        <rFont val="MetaBookLF-Roman"/>
        <family val="2"/>
      </rPr>
      <t>(2)</t>
    </r>
  </si>
  <si>
    <t>Notes à l’intention des utilisateurs</t>
  </si>
  <si>
    <t>Résultat par action</t>
  </si>
  <si>
    <t>Excluant les éléments particuliers</t>
  </si>
  <si>
    <t>Taux effectif d'impôts (en équivalent imposable)</t>
  </si>
  <si>
    <t>Nombre d'actions en circulation (en milliers)</t>
  </si>
  <si>
    <t>Nombre moyen d'actions ordinaires en circulation (en milliers)</t>
  </si>
  <si>
    <t>Nombre moyen pondéré d'actions ordinaires en circulation dilué (en milliers)</t>
  </si>
  <si>
    <t xml:space="preserve">   en % des prêts et acceptations </t>
  </si>
  <si>
    <t>Valeur comptable des actions ordinaires</t>
  </si>
  <si>
    <t>- de base</t>
  </si>
  <si>
    <t>- dilué</t>
  </si>
  <si>
    <t>T3</t>
  </si>
  <si>
    <t>T2</t>
  </si>
  <si>
    <t>T1</t>
  </si>
  <si>
    <t>T4</t>
  </si>
  <si>
    <t>Cumulatif</t>
  </si>
  <si>
    <t>(non audités)</t>
  </si>
  <si>
    <t>Faits saillants</t>
  </si>
  <si>
    <t>Informations aux actionnaires</t>
  </si>
  <si>
    <t>Standard &amp; Poor's/CBRS</t>
  </si>
  <si>
    <t>DBRS</t>
  </si>
  <si>
    <t>Fitch</t>
  </si>
  <si>
    <t>Nombre total d'actionnaires inscrits</t>
  </si>
  <si>
    <t>Mesure de profitabilité</t>
  </si>
  <si>
    <t>Capitalisation boursière (en millions de dollars canadiens)</t>
  </si>
  <si>
    <t>Ratio Cours/Bénéfice (4 trimestres)</t>
  </si>
  <si>
    <t>Ratio de distribution du dividende (4 trimestres) excluant éléments particuliers</t>
  </si>
  <si>
    <t>Rendement du dividende (annualisé)</t>
  </si>
  <si>
    <t>Autres informations</t>
  </si>
  <si>
    <t>Nombre d'employés (équivalent temps plein)</t>
  </si>
  <si>
    <t>Nombre de succursales au Canada</t>
  </si>
  <si>
    <t>Actions ordinaires</t>
  </si>
  <si>
    <t>Actions privilégiées de premier rang:</t>
  </si>
  <si>
    <t>Série 28</t>
  </si>
  <si>
    <t>Série 30</t>
  </si>
  <si>
    <t>Informations détaillées sur les résultats</t>
  </si>
  <si>
    <t>Revenu net d'intérêts</t>
  </si>
  <si>
    <t>Revenus autres que d'intérêts</t>
  </si>
  <si>
    <t>Revenu total</t>
  </si>
  <si>
    <t>Frais autres que d'intérêts</t>
  </si>
  <si>
    <t>Dotations aux pertes sur créances</t>
  </si>
  <si>
    <t>Résultat avant charge d'impôts</t>
  </si>
  <si>
    <t>Charge d'impôts</t>
  </si>
  <si>
    <t>Participations ne donnant pas le contrôle</t>
  </si>
  <si>
    <t>Résultat net</t>
  </si>
  <si>
    <t>Résultat net attribuable aux actionnaires de la Banque</t>
  </si>
  <si>
    <t>Taux effectif d'impôts</t>
  </si>
  <si>
    <t>Dividendes sur actions privilégiées</t>
  </si>
  <si>
    <t>Dividendes sur actions ordinaires</t>
  </si>
  <si>
    <t>(en équivalent imposable)</t>
  </si>
  <si>
    <t>Crédits fiscaux</t>
  </si>
  <si>
    <t>Résultat net par secteur</t>
  </si>
  <si>
    <t>Particuliers et entreprises</t>
  </si>
  <si>
    <t>Gestion de patrimoine</t>
  </si>
  <si>
    <t>Marchés financiers</t>
  </si>
  <si>
    <t>Autres</t>
  </si>
  <si>
    <t>Taux de base</t>
  </si>
  <si>
    <t>Taux CDOR</t>
  </si>
  <si>
    <t>Valeurs mobilières</t>
  </si>
  <si>
    <t>Valeurs mobilières acquises en vertu de conventions
    de revente et valeurs mobilières empruntées</t>
  </si>
  <si>
    <t>Prêts et acceptations bancaires</t>
  </si>
  <si>
    <t xml:space="preserve">Actif productif moyen </t>
  </si>
  <si>
    <t>Actif moyen</t>
  </si>
  <si>
    <t>Dépôts moyens</t>
  </si>
  <si>
    <t>Actions ordinaires (Solde)</t>
  </si>
  <si>
    <t>Avoir des actionnaires ordinaires</t>
  </si>
  <si>
    <t>Particuliers</t>
  </si>
  <si>
    <t>Fonds communs de placement</t>
  </si>
  <si>
    <t xml:space="preserve">Résultat avant charge d'impôts </t>
  </si>
  <si>
    <t xml:space="preserve">Résultat net </t>
  </si>
  <si>
    <t>Prêts et acceptations moyens</t>
  </si>
  <si>
    <t>Prêts et acceptations moyens (Grandes entreprises seulement)</t>
  </si>
  <si>
    <t xml:space="preserve">Résultat avant charge (économie) d'impôts </t>
  </si>
  <si>
    <t>Charge (économie) d'impôts</t>
  </si>
  <si>
    <t>Éléments particuliers</t>
  </si>
  <si>
    <t>Pertes de valeur d'immobilisations incorporelles</t>
  </si>
  <si>
    <t>Particuliers et Entreprises</t>
  </si>
  <si>
    <t>(non audités) (en millions de dollars canadiens)</t>
  </si>
  <si>
    <t>Revenu total (excluant les éléments particuliers)</t>
  </si>
  <si>
    <t>Revenus d'intérêts</t>
  </si>
  <si>
    <t>Prêts</t>
  </si>
  <si>
    <t xml:space="preserve">Dépôts auprès d'institutions financières </t>
  </si>
  <si>
    <t>Total revenus d'intérêts</t>
  </si>
  <si>
    <t>Frais d'intérêts</t>
  </si>
  <si>
    <t>Dépôts</t>
  </si>
  <si>
    <t>Passifs relatifs à des créances cédées</t>
  </si>
  <si>
    <t>Total frais d'intérêts</t>
  </si>
  <si>
    <t>Équivalent imposable</t>
  </si>
  <si>
    <t>Frais d'administration sur les dépôts et les paiements</t>
  </si>
  <si>
    <t>Revenus de crédit</t>
  </si>
  <si>
    <t>Commissions de courtage en valeurs mobilières</t>
  </si>
  <si>
    <t>Commissions de prise ferme et honoraires de services-conseils</t>
  </si>
  <si>
    <t>Revenus de change, autres que de négociation</t>
  </si>
  <si>
    <t>Revenus sur cartes</t>
  </si>
  <si>
    <t>Revenus (pertes) de négociation</t>
  </si>
  <si>
    <t>Gains sur valeurs mobilières disponibles à la vente, montant net</t>
  </si>
  <si>
    <t>En % du revenu total</t>
  </si>
  <si>
    <t>Revenus de négociation</t>
  </si>
  <si>
    <t>Revenus de négociation par produits</t>
  </si>
  <si>
    <t>Marchandises et devises</t>
  </si>
  <si>
    <t>Revenus de négociation - Marchés financiers</t>
  </si>
  <si>
    <t>Total des revenus de négociation</t>
  </si>
  <si>
    <t>Rémunération et avantages du personnel</t>
  </si>
  <si>
    <t>Salaires</t>
  </si>
  <si>
    <t>Rémunération variable</t>
  </si>
  <si>
    <t>Total rémunération et avantages du personnel</t>
  </si>
  <si>
    <t>Frais d'occupation et technologie</t>
  </si>
  <si>
    <t>Loyers</t>
  </si>
  <si>
    <t>Taxes et assurances</t>
  </si>
  <si>
    <t>Entretien, éclairage, chauffage</t>
  </si>
  <si>
    <t>Technologie</t>
  </si>
  <si>
    <t>Amortissement</t>
  </si>
  <si>
    <t>Total frais d'occupation et technologie</t>
  </si>
  <si>
    <t>Autres frais</t>
  </si>
  <si>
    <t>Honoraires professionnels</t>
  </si>
  <si>
    <t>Taxes sur le capital et salaires</t>
  </si>
  <si>
    <t>Déplacement et développement des affaires</t>
  </si>
  <si>
    <t xml:space="preserve">Divers </t>
  </si>
  <si>
    <t>Total autres frais</t>
  </si>
  <si>
    <t>Total frais autres que d'intérêts</t>
  </si>
  <si>
    <t>Frais autres que d'intérêts (excluant les éléments particuliers)</t>
  </si>
  <si>
    <t>Cartes de crédit</t>
  </si>
  <si>
    <t>Bilans consolidés</t>
  </si>
  <si>
    <t>Actif</t>
  </si>
  <si>
    <t>Trésorerie et dépôts auprès d'institutions financières</t>
  </si>
  <si>
    <t>Valeurs mobilières acquises en vertu de conventions de revente et</t>
  </si>
  <si>
    <t xml:space="preserve">   valeurs mobilières empruntées</t>
  </si>
  <si>
    <t xml:space="preserve">   Hypothécaires résidentiels</t>
  </si>
  <si>
    <t xml:space="preserve">   Aux particuliers et créances sur cartes de crédit</t>
  </si>
  <si>
    <t xml:space="preserve">   Aux entreprises et aux administrations publiques</t>
  </si>
  <si>
    <t xml:space="preserve">   Engagements de clients en contrepartie d'acceptations</t>
  </si>
  <si>
    <t xml:space="preserve">   Provisions pour pertes sur créances</t>
  </si>
  <si>
    <t>Total des prêts et acceptations</t>
  </si>
  <si>
    <t>Total de l'actif</t>
  </si>
  <si>
    <t>Passif et capitaux propres</t>
  </si>
  <si>
    <t xml:space="preserve">   Particuliers</t>
  </si>
  <si>
    <t xml:space="preserve">   Entreprises et administrations publiques</t>
  </si>
  <si>
    <t xml:space="preserve">   Institutions de dépôts</t>
  </si>
  <si>
    <t>Total des dépôts</t>
  </si>
  <si>
    <t>Autres passifs</t>
  </si>
  <si>
    <t xml:space="preserve">Acceptations </t>
  </si>
  <si>
    <t>Engagements afférents à des titres vendus à découvert</t>
  </si>
  <si>
    <t>Engagements afférents à des valeurs mobilières vendues en 
   vertu de conventions de rachat et valeurs mobilières prêtées</t>
  </si>
  <si>
    <t>Dette subordonnée</t>
  </si>
  <si>
    <t>Passif au titre des actions priviliégiées</t>
  </si>
  <si>
    <t>Total des autres passifs</t>
  </si>
  <si>
    <t>Capitaux propres</t>
  </si>
  <si>
    <t>Capitaux propres attribuables aux actionnaires de la Banque</t>
  </si>
  <si>
    <t xml:space="preserve">   Actions privilégiées</t>
  </si>
  <si>
    <t xml:space="preserve">   Actions ordinaires</t>
  </si>
  <si>
    <t xml:space="preserve">   Surplus d'apport</t>
  </si>
  <si>
    <t xml:space="preserve">   Résultats non distribués</t>
  </si>
  <si>
    <t xml:space="preserve">   Autres éléments cumulés du résultat global</t>
  </si>
  <si>
    <t>Total des capitaux propres</t>
  </si>
  <si>
    <t>Total du passif et des capitaux propres</t>
  </si>
  <si>
    <t>Titrisation de prêts hypothécaires</t>
  </si>
  <si>
    <t>Prêts hypothécaires transférés à des tiers</t>
  </si>
  <si>
    <t>Titrisation de cartes de crédit</t>
  </si>
  <si>
    <t>Solde d'ouverture</t>
  </si>
  <si>
    <t>Émission d'actions ordinaires</t>
  </si>
  <si>
    <t>Émission d'actions privilégiées</t>
  </si>
  <si>
    <t>Acquisition de Wellington West Holdings Inc.</t>
  </si>
  <si>
    <t>Autres ajustements actions ordinaires</t>
  </si>
  <si>
    <t>Rachat d'actions ordinaires à des fins d'annulation</t>
  </si>
  <si>
    <t>Rachat d'actions privilégiées à des fins d'annulation</t>
  </si>
  <si>
    <t>Prime versée sur actions ordinaires rachetées à des fins d'annulation</t>
  </si>
  <si>
    <t>Prime versée sur actions privilégiées rachetées à des fins d'annulation</t>
  </si>
  <si>
    <t>Dividendes</t>
  </si>
  <si>
    <t xml:space="preserve">       Actions ordinaires</t>
  </si>
  <si>
    <t xml:space="preserve">       Actions privilégiées</t>
  </si>
  <si>
    <t>Charge au titre des options d'achat d'actions</t>
  </si>
  <si>
    <t>Options d'achats d'actions levées</t>
  </si>
  <si>
    <t>Autres ajustements, surplus d'apport</t>
  </si>
  <si>
    <t>Variations dans les participations ne donnant pas le contrôle</t>
  </si>
  <si>
    <t>Autres éléments cumulés du résultat global déduction faite des impôts</t>
  </si>
  <si>
    <t>Solde de fermeture</t>
  </si>
  <si>
    <t xml:space="preserve">     Actions privilégiées</t>
  </si>
  <si>
    <t xml:space="preserve">     Actions ordinaires</t>
  </si>
  <si>
    <t xml:space="preserve">     Surplus d'apport</t>
  </si>
  <si>
    <t xml:space="preserve">     Résultats non distribués</t>
  </si>
  <si>
    <t xml:space="preserve">     Autres éléments cumulés du résultat global</t>
  </si>
  <si>
    <t>Résutat net</t>
  </si>
  <si>
    <t>Autres éléments du résultat global, déduction faite des impôts</t>
  </si>
  <si>
    <t xml:space="preserve">Gains (pertes) nets de change non réalisés sur les investissements dans </t>
  </si>
  <si>
    <t xml:space="preserve">   des établissements à l'étranger</t>
  </si>
  <si>
    <t>Incidence des opérations de couverture des gains (pertes) nets de change</t>
  </si>
  <si>
    <t>Reclassement dans les résultats de l'incidence de la couverture des (gains) pertes</t>
  </si>
  <si>
    <t>Écart de change, montant net</t>
  </si>
  <si>
    <t>Gains (pertes) nets non réalisés sur les valeurs mobilières disponibles à la vente</t>
  </si>
  <si>
    <t>Gains (pertes) nets sur les instruments financiers dérivés désignés</t>
  </si>
  <si>
    <t xml:space="preserve">   comme couverture des flux de trésorerie</t>
  </si>
  <si>
    <t>Variation nette des instruments de couverture des flux de trésorerie</t>
  </si>
  <si>
    <t>Quote-part des autres éléments du résultat global</t>
  </si>
  <si>
    <t>Total des autres éléments du résultat global, déduction faite des impôts</t>
  </si>
  <si>
    <t>Résultat global</t>
  </si>
  <si>
    <t>Résultat global attribuable aux:</t>
  </si>
  <si>
    <t>États consolidés du résultat global</t>
  </si>
  <si>
    <t xml:space="preserve">Reclassement dans le résultat net des (gains) pertes nets </t>
  </si>
  <si>
    <t xml:space="preserve">   sur les valeurs mobilières disponibles à la vente</t>
  </si>
  <si>
    <t xml:space="preserve">Reclassement dans le résultat net des (gains) pertes nets sur  </t>
  </si>
  <si>
    <t xml:space="preserve">   les instruments financiers dérivés désignés</t>
  </si>
  <si>
    <t>Services publics</t>
  </si>
  <si>
    <t>Fabrication</t>
  </si>
  <si>
    <t>Commerce de gros</t>
  </si>
  <si>
    <t>Commerce de détail</t>
  </si>
  <si>
    <t xml:space="preserve">Transport </t>
  </si>
  <si>
    <t>Finance et assurances</t>
  </si>
  <si>
    <t>Services professionnels</t>
  </si>
  <si>
    <t>Éducation et soins de santé</t>
  </si>
  <si>
    <t>Autres services</t>
  </si>
  <si>
    <t>Gouvernement</t>
  </si>
  <si>
    <t>Total Particuliers</t>
  </si>
  <si>
    <r>
      <t xml:space="preserve">Hypothèques résidentielles </t>
    </r>
    <r>
      <rPr>
        <vertAlign val="superscript"/>
        <sz val="12"/>
        <color theme="1"/>
        <rFont val="MetaBookLF-Roman"/>
        <family val="2"/>
      </rPr>
      <t>(3)</t>
    </r>
  </si>
  <si>
    <r>
      <t xml:space="preserve">Crédit rotatif admissible </t>
    </r>
    <r>
      <rPr>
        <vertAlign val="superscript"/>
        <sz val="12"/>
        <color theme="1"/>
        <rFont val="MetaBookLF-Roman"/>
        <family val="2"/>
      </rPr>
      <t>(4)</t>
    </r>
  </si>
  <si>
    <r>
      <t xml:space="preserve">Particuliers - autres </t>
    </r>
    <r>
      <rPr>
        <vertAlign val="superscript"/>
        <sz val="12"/>
        <color theme="1"/>
        <rFont val="MetaBookLF-Roman"/>
        <family val="2"/>
      </rPr>
      <t>(5)</t>
    </r>
  </si>
  <si>
    <t>Prêts douteux</t>
  </si>
  <si>
    <t>Provisions sur prêts douteux individuelles et collectives</t>
  </si>
  <si>
    <t>Québec</t>
  </si>
  <si>
    <t>Colombie-Britannique</t>
  </si>
  <si>
    <t>Nouveau-Brunswick</t>
  </si>
  <si>
    <r>
      <t xml:space="preserve">Autres </t>
    </r>
    <r>
      <rPr>
        <vertAlign val="superscript"/>
        <sz val="12"/>
        <rFont val="MetaBookLF-Roman"/>
        <family val="2"/>
      </rPr>
      <t>(6)</t>
    </r>
  </si>
  <si>
    <t>Portefeuille hypothécaires résidentiels</t>
  </si>
  <si>
    <t>Assurés</t>
  </si>
  <si>
    <t>Non assurés</t>
  </si>
  <si>
    <t>Marges de crédit hypothécaires</t>
  </si>
  <si>
    <t>(2) Incluant les marges de crédit hypothécaire.</t>
  </si>
  <si>
    <r>
      <t xml:space="preserve">Autres que Particuliers </t>
    </r>
    <r>
      <rPr>
        <vertAlign val="superscript"/>
        <sz val="12"/>
        <color theme="1"/>
        <rFont val="MetaBookLF-Roman"/>
        <family val="2"/>
      </rPr>
      <t>(6)</t>
    </r>
  </si>
  <si>
    <t>Provisions individuelles et collectives</t>
  </si>
  <si>
    <r>
      <t xml:space="preserve">Prêts bruts </t>
    </r>
    <r>
      <rPr>
        <b/>
        <vertAlign val="superscript"/>
        <sz val="12"/>
        <rFont val="MetaBookLF-Roman"/>
        <family val="2"/>
      </rPr>
      <t>(2)</t>
    </r>
  </si>
  <si>
    <t>(1) L'information géographique est fondée sur l'adresse de l'emprunteur (pays).</t>
  </si>
  <si>
    <t>(2) Les prêts bruts comprennent les actifs titrisés.</t>
  </si>
  <si>
    <t>(3) Inclut les prêts hypothécaires résidentiels de 1 à 4 logements (selon la définition Bâle) ainsi que les marges de crédit hypothécaires.</t>
  </si>
  <si>
    <t>(4) Inclut les marges de crédit et les créances sur cartes de crédit admissibles.</t>
  </si>
  <si>
    <t>Prêts douteux bruts</t>
  </si>
  <si>
    <t>Total des prêts douteux bruts</t>
  </si>
  <si>
    <t>En % des prêts et acceptations</t>
  </si>
  <si>
    <t>Prêts douteux nets</t>
  </si>
  <si>
    <t>INFORMATIONS FINANCIÈRES COMPLÉMENTAIRES</t>
  </si>
  <si>
    <t>(non auditées)</t>
  </si>
  <si>
    <t>Pour plus d'informations:</t>
  </si>
  <si>
    <t>Table des matières</t>
  </si>
  <si>
    <t>États consolidés de la variation des capitaux propres</t>
  </si>
  <si>
    <t>Informations sur le crédit</t>
  </si>
  <si>
    <t xml:space="preserve">   Distribution des prêts bruts, acceptations, prêts douteux et provisions individuelles et collectives par catégorie d'emprunteurs</t>
  </si>
  <si>
    <t xml:space="preserve">   Portefeuille hypothécaires résidentiels</t>
  </si>
  <si>
    <t xml:space="preserve">   Répartition géographique des prêts bruts, acceptations, prêts douteux et provisions individuelles et collectives</t>
  </si>
  <si>
    <t xml:space="preserve">   Rapprochement des prêts douteux bruts et provisions pour pertes sur créances</t>
  </si>
  <si>
    <t xml:space="preserve">   Fonds propres et ratios des fonds propres réglementaires selon Bâle III</t>
  </si>
  <si>
    <t xml:space="preserve">   Adéquation des fonds propres réglementaires selon Bâle III</t>
  </si>
  <si>
    <t>Ce rapport est non audité</t>
  </si>
  <si>
    <r>
      <t>Volumes moyens de certains postes du bilan consolidé</t>
    </r>
    <r>
      <rPr>
        <sz val="12"/>
        <rFont val="MetaBookLF-Roman"/>
        <family val="2"/>
      </rPr>
      <t xml:space="preserve"> (en millions de dollars canadiens)</t>
    </r>
  </si>
  <si>
    <t>Hypothèques résidentielles</t>
  </si>
  <si>
    <t>Particuliers - autres</t>
  </si>
  <si>
    <t>Total - Risque de crédit</t>
  </si>
  <si>
    <t>Rapprochement des prêts douteux bruts et provisions pour pertes sur créances</t>
  </si>
  <si>
    <t>Radiations</t>
  </si>
  <si>
    <t>Radiations totales</t>
  </si>
  <si>
    <t>Formation totale</t>
  </si>
  <si>
    <t>Formation des prêts douteux bruts (par activité)</t>
  </si>
  <si>
    <t>Remboursements nets</t>
  </si>
  <si>
    <t>Recouvrement de prêts radiés antérieurement</t>
  </si>
  <si>
    <t>Dispositions de prêts</t>
  </si>
  <si>
    <t>Variation de change et autres mouvements</t>
  </si>
  <si>
    <t>Provisions pour pertes sur créances</t>
  </si>
  <si>
    <t>Provisions au début</t>
  </si>
  <si>
    <t>Provisions à la fin</t>
  </si>
  <si>
    <t>Résultats non distribués</t>
  </si>
  <si>
    <t>Autres éléments cumulés du résultat global et autres réserves</t>
  </si>
  <si>
    <t>Gains (pertes) attribuables à des variations de la juste valeur des passifs financiers dues à l'évolution du risque de crédit</t>
  </si>
  <si>
    <t>Actions détenues en propre (sauf si elles sont déjà déduites du surplus d'apport)</t>
  </si>
  <si>
    <t>Méthode "tout compris"</t>
  </si>
  <si>
    <t>Autres éléments des fonds propres de catégorie 1</t>
  </si>
  <si>
    <t>Autres éléments des fonds propres de catégorie 1 avant ajustements réglementaires</t>
  </si>
  <si>
    <t>Total des ajustements réglementaires aux autres éléments des fonds propres de catégorie 1</t>
  </si>
  <si>
    <t>Autres éléments des fonds propres de catégorie 1 (AT1)</t>
  </si>
  <si>
    <t>Fonds propres de catégorie 1 (T1 = CET1 + AT1)</t>
  </si>
  <si>
    <t xml:space="preserve">      dont : instruments désignés comme fonds propres selon les normes comptables applicables </t>
  </si>
  <si>
    <t>Fonds propres de catégorie 2 (T2)</t>
  </si>
  <si>
    <t>Directly issued qualifying Tier 2 instruments plus related contributed surplus(3)</t>
  </si>
  <si>
    <t>Fonds propres de catégorie 2 avant ajustements réglementaires</t>
  </si>
  <si>
    <t>Fonds propres de catégorie 2</t>
  </si>
  <si>
    <t>Total des fonds propres réglementaires(TC = T1 + T2)</t>
  </si>
  <si>
    <t xml:space="preserve">     Fonds propres réglementaires &gt; Caractéristiques de fonds propres réglementaires.</t>
  </si>
  <si>
    <t>dont : réserve de conservation des fonds propres</t>
  </si>
  <si>
    <t>Sans objet</t>
  </si>
  <si>
    <t>Total des fonds propres réglementaires (TC = T1 + T2)</t>
  </si>
  <si>
    <t>Cible "tout compris" du BSIF</t>
  </si>
  <si>
    <t>Montants inférieurs aux seuils de déduction (avant pondération des risques)</t>
  </si>
  <si>
    <t>Participations non significatives dans les fonds propres d'autres institutions financières</t>
  </si>
  <si>
    <t>Participations significatives sous forme d'actions ordinaires d'institutions financières</t>
  </si>
  <si>
    <t>Actifs d'impôt différé résultant de différences temporelles (net des passifs d'impôt correspondants)</t>
  </si>
  <si>
    <t>Plafonds applicables à l'inclusion de provisions dans T2</t>
  </si>
  <si>
    <t>Plafond applicable à l’inclusion de provisions dans T2 selon l’approche standard</t>
  </si>
  <si>
    <t>Plafond applicable à l’inclusion de provisions dans T2 selon l’approche notations internes</t>
  </si>
  <si>
    <t>Plafond en vigueur sur les instruments d’AT1 destinés à être éliminés</t>
  </si>
  <si>
    <t>Plafond en vigueur sur les instruments de T2 qui seront progressivement éliminés</t>
  </si>
  <si>
    <t>Modèle de déclaration transitoire des fonds propres</t>
  </si>
  <si>
    <t>Total des fonds propres (TC = T1 + T2)</t>
  </si>
  <si>
    <t>Exposition en cas de défaut</t>
  </si>
  <si>
    <t>Actif pondéré en fonction des risques</t>
  </si>
  <si>
    <t>Approche Standardisée</t>
  </si>
  <si>
    <t>Autre approche</t>
  </si>
  <si>
    <t>Risque de crédit</t>
  </si>
  <si>
    <t>Crédits rotatifs admissibles</t>
  </si>
  <si>
    <t>Autres que particuliers</t>
  </si>
  <si>
    <t>Entreprises</t>
  </si>
  <si>
    <t>États souverains</t>
  </si>
  <si>
    <t>Institutions financières</t>
  </si>
  <si>
    <r>
      <t xml:space="preserve">Titre du portefeuille bancaire </t>
    </r>
    <r>
      <rPr>
        <vertAlign val="superscript"/>
        <sz val="12"/>
        <rFont val="MetaBookLF-Roman"/>
        <family val="2"/>
      </rPr>
      <t>(3)</t>
    </r>
  </si>
  <si>
    <t>Autres actifs</t>
  </si>
  <si>
    <t>Risque de crédit de contrepartie</t>
  </si>
  <si>
    <t>Institution financières</t>
  </si>
  <si>
    <t>Portefeuille de négociation</t>
  </si>
  <si>
    <t>Facteur scalaire réglementaire</t>
  </si>
  <si>
    <t>Risque de marché</t>
  </si>
  <si>
    <t>VaR en période de tension</t>
  </si>
  <si>
    <t>Risque spécifique de taux d'intérêt</t>
  </si>
  <si>
    <t>Total - Risque de marché</t>
  </si>
  <si>
    <t>Risque opérationnel</t>
  </si>
  <si>
    <t>Actif pondéré en fonction des risques pour le total des fonds propres réglementaires</t>
  </si>
  <si>
    <t>(2) L'exigence de capital est égale à 8 % de l'actif pondéré en fonction des risques.</t>
  </si>
  <si>
    <r>
      <t xml:space="preserve">Charge d'ajustement de l'évaluation de crédit </t>
    </r>
    <r>
      <rPr>
        <vertAlign val="superscript"/>
        <sz val="12"/>
        <rFont val="MetaBookLF-Roman"/>
        <family val="2"/>
      </rPr>
      <t>(4)</t>
    </r>
  </si>
  <si>
    <t>dont : réserve applicable aux banques d'importance systémique nationale</t>
  </si>
  <si>
    <t>Portefeuilles hypothécaires résidentiels</t>
  </si>
  <si>
    <t>(3) Calculé selon la méthode de pondération simple.</t>
  </si>
  <si>
    <t>(5) Inclut les prêts à la consommation et autres prêts personnels, mais exclut les PME-Particuliers.</t>
  </si>
  <si>
    <t>(6) Le portefeuille autre que particuliers (entreprises) inclut les prêts aux PME-Particuliers.</t>
  </si>
  <si>
    <t>Goodwill (déduction faite des impôts)</t>
  </si>
  <si>
    <t>Immobilisations incorporelles autres que les charges administratives liées aux prêts hypothécaires</t>
  </si>
  <si>
    <t>Pertes prévues en excédent des provisions totales</t>
  </si>
  <si>
    <t>Autres éléments cumulés du résultat global liés à la couverture des flux de trésorerie</t>
  </si>
  <si>
    <t xml:space="preserve">Montant excédant le seuil de 15 % </t>
  </si>
  <si>
    <t>Actifs des régimes de retraite à prestations déterminées (déduction faite des passifs d'impôt)</t>
  </si>
  <si>
    <t>Autres déductions et ajustements réglementaires du CET1 indiqués par le BSIF
(incluant les ajustements réglementaires relatifs aux propriétés pour propre usage)</t>
  </si>
  <si>
    <t>Total des ajustements réglementaires des fonds propres de catégorie 2</t>
  </si>
  <si>
    <t>Actif pondéré en fonction des risques pour les fonds propres de catégorie 1</t>
  </si>
  <si>
    <t>Total de l'actif pondéré en fonction des risques</t>
  </si>
  <si>
    <t>Titrisation</t>
  </si>
  <si>
    <t>Ajustements d'évaluation prudentielle</t>
  </si>
  <si>
    <t xml:space="preserve">      dont : instruments désignés comme passifs selon les normes comptables applicables </t>
  </si>
  <si>
    <t>Ajustements réglementaires des fonds propres de catégorie 2</t>
  </si>
  <si>
    <t>s.o.</t>
  </si>
  <si>
    <t>Méthode transitoire</t>
  </si>
  <si>
    <t>Informations complémentaires sur le pilier III et sur les fonds propres réglementaires</t>
  </si>
  <si>
    <t>Rendement des capitaux propres aux actionnaires ordinaires</t>
  </si>
  <si>
    <t>- assurés</t>
  </si>
  <si>
    <t>- non assurés</t>
  </si>
  <si>
    <t>30 % et moins</t>
  </si>
  <si>
    <t>31 % - 60 %</t>
  </si>
  <si>
    <t>61 % - 70 %</t>
  </si>
  <si>
    <t>71 % - 80 %</t>
  </si>
  <si>
    <t>81 % - 90 %</t>
  </si>
  <si>
    <t>91 % - 95 %</t>
  </si>
  <si>
    <t>0 - 20 ans</t>
  </si>
  <si>
    <t>20 - 25 ans</t>
  </si>
  <si>
    <t>25 - 30 ans</t>
  </si>
  <si>
    <t>30 - 35 ans</t>
  </si>
  <si>
    <t>35 ans et +</t>
  </si>
  <si>
    <t>États-Unis</t>
  </si>
  <si>
    <t>(1) Les créances sur carte de crédit ne sont pas incluses.</t>
  </si>
  <si>
    <t>Ratios de capital</t>
  </si>
  <si>
    <t>Prêts bruts</t>
  </si>
  <si>
    <t>Europe</t>
  </si>
  <si>
    <t>Série 32</t>
  </si>
  <si>
    <t>NA.PR.W</t>
  </si>
  <si>
    <t>Notations de crédit - Dette de premier rang à long terme</t>
  </si>
  <si>
    <t>Prêts douteux bruts/capital ordinaire-goodwill+provisions</t>
  </si>
  <si>
    <t>Valeur au marché/Valeur comptable</t>
  </si>
  <si>
    <t>Clients particuliers</t>
  </si>
  <si>
    <t>Revenus d'assurances, montant net</t>
  </si>
  <si>
    <t>Revenus des services fiduciaires</t>
  </si>
  <si>
    <t xml:space="preserve">Revenus des fonds communs de placement </t>
  </si>
  <si>
    <t>Titres de participation</t>
  </si>
  <si>
    <t>Titres à revenus fixes</t>
  </si>
  <si>
    <t>Valeurs - Excédent de la valeur au marché sur la valeur comptable</t>
  </si>
  <si>
    <t>Actions et fonds mutuels - Excédent de la valeur au marché 
   sur la valeur comptable</t>
  </si>
  <si>
    <r>
      <t xml:space="preserve">Capital-actions ordinaires admissible émis directement, majoré du surplus d'apport </t>
    </r>
    <r>
      <rPr>
        <vertAlign val="superscript"/>
        <sz val="12"/>
        <rFont val="MetaBookLF-Roman"/>
        <family val="2"/>
      </rPr>
      <t>(2)</t>
    </r>
  </si>
  <si>
    <r>
      <t xml:space="preserve">Autres éléments de catégorie 1 (T1) admissibles directement émis plus leur surplus d'apport </t>
    </r>
    <r>
      <rPr>
        <vertAlign val="superscript"/>
        <sz val="12"/>
        <rFont val="MetaBookLF-Roman"/>
        <family val="2"/>
      </rPr>
      <t>(2)</t>
    </r>
  </si>
  <si>
    <t>Réserve spécifique à l’institution 
(exigence minimale de CET1 plus réserve de conservation des fonds propres plus réserve applicable aux banques d’importance systémique mondiale plus réserve applicable aux banques d’importance systémique nationale, 
en pourcentage de l'actif pondéré en fonction des risques)</t>
  </si>
  <si>
    <t>Provisions susceptibles d’être incluses dans T2 au titre des expositions soumises à l’approche standard 
(avant application du plafond)</t>
  </si>
  <si>
    <t>Montants exclus d’AT1 en raison d’un plafond 
(excédent par rapport au plafond après rachats et remboursements à l’échéance)</t>
  </si>
  <si>
    <t>Montants exclus de T2 en raison d’un plafond 
(excédent par rapport au plafond après rachats et remboursements à l’échéance)</t>
  </si>
  <si>
    <t>Approche NI Avancée</t>
  </si>
  <si>
    <t>Prêts douteux par secteur</t>
  </si>
  <si>
    <t xml:space="preserve">   Prêts douteux par secteur</t>
  </si>
  <si>
    <t>T4 2015</t>
  </si>
  <si>
    <t>96 % et plus</t>
  </si>
  <si>
    <r>
      <t xml:space="preserve">(1) Les données sont présentées selon la méthode </t>
    </r>
    <r>
      <rPr>
        <sz val="11"/>
        <rFont val="Calibri"/>
        <family val="2"/>
      </rPr>
      <t>«</t>
    </r>
    <r>
      <rPr>
        <sz val="11"/>
        <rFont val="MetaBookLF-Roman"/>
        <family val="2"/>
      </rPr>
      <t xml:space="preserve"> tout compris </t>
    </r>
    <r>
      <rPr>
        <sz val="11"/>
        <rFont val="Calibri"/>
        <family val="2"/>
      </rPr>
      <t>».</t>
    </r>
  </si>
  <si>
    <t>Ratios des fonds propres selon Bâle III</t>
  </si>
  <si>
    <t>(1) Tel qu'exigé par le Bureau du surintendant des institutions financières (Canada) (BSIF), toutes les banques d'importance systémique intérieures (BISI) au Canada
      doivent appliquer intégralement les déductions en vertu de Bâle III et doivent présenter les ratios déterminés selon la méthode " tout compris ".</t>
  </si>
  <si>
    <t xml:space="preserve">   Ratio de levier selon Bâle III</t>
  </si>
  <si>
    <t>Ratio de levier selon Bâle III</t>
  </si>
  <si>
    <t>Actifs comptables par rapport à la mesure de l’exposition du ratio de levier – Selon la méthode de transition</t>
  </si>
  <si>
    <t>Actif consolidé total selon les états financiers publiés</t>
  </si>
  <si>
    <t>Ajustement pour placements dans des entités bancaires, financières, d’assurance ou commerciales, qui sont consolidés à des fins comptables, mais hors du périmètre de la consolidation réglementaire</t>
  </si>
  <si>
    <t>Ajustement pour actifs fiduciaires comptabilisés au bilan d’après le référentiel comptable applicable, mais exclus de la mesure d’exposition du ratio de levier</t>
  </si>
  <si>
    <r>
      <t xml:space="preserve">Ajustement pour instruments financiers dérivés </t>
    </r>
    <r>
      <rPr>
        <vertAlign val="superscript"/>
        <sz val="12"/>
        <rFont val="MetaBookLF-Roman"/>
        <family val="2"/>
      </rPr>
      <t>(1)</t>
    </r>
  </si>
  <si>
    <t>Autres ajustements</t>
  </si>
  <si>
    <t>Exposition du ratio de levier (sur une base de transition)</t>
  </si>
  <si>
    <t>Divulgation commun du ratio de levier</t>
  </si>
  <si>
    <t>Expositions au bilan</t>
  </si>
  <si>
    <t>(Montants de l’actif déduits dans le calcul des fonds propres transitoires de catégorie 1 aux termes de Bâle III)</t>
  </si>
  <si>
    <t>Total des expositions au bilan (à l’exclusion des dérivés et des OFT) (somme des lignes 1 et 2)</t>
  </si>
  <si>
    <t>Expositions sur les instruments financiers dérivés</t>
  </si>
  <si>
    <t>Coût de remplacement lié aux opérations sur dérivés (moins la marge pour variation admissible en espèces)</t>
  </si>
  <si>
    <t>Majorations pour exposition potentielle future (EPF) liée à toutes les opérations sur dérivés</t>
  </si>
  <si>
    <t>Majoration pour suretés sur dérivés lorsqu’elles sont déduites des actifs au bilan aux termes du référentiel comptable applicable</t>
  </si>
  <si>
    <t>(Déductions d’actifs débiteurs au titre de la marge pour variation en espèces liée aux opérations sur dérivés)</t>
  </si>
  <si>
    <t>(Volet exonéré d’une contrepartie centrale [CC] sur les expositions compensées de client)</t>
  </si>
  <si>
    <t>Montant notionnel effectif ajusté des dérivés de crédit souscrits</t>
  </si>
  <si>
    <t>(Compensations notionnelles effectives ajustées et majorations déduites pour les dérivés de crédit souscrits)</t>
  </si>
  <si>
    <t>Total – Expositions sur les instruments financiers dérivés (somme des lignes 4 à 10)</t>
  </si>
  <si>
    <t>Expositions sur opérations de financement par titres</t>
  </si>
  <si>
    <t>Actifs bruts liés aux OFT constatés à des fins comptables (sans comptabilisation de la compensation), après ajustement pour opérations comptables de vente</t>
  </si>
  <si>
    <t>(Montants compensés de liquidités à recevoir et de liquidités à payer sur actifs bruts d’OFT)</t>
  </si>
  <si>
    <t>Exposition au risque de contrepartie (RC) pour OFT</t>
  </si>
  <si>
    <t>Exposition sur opérations à titre de mandataire</t>
  </si>
  <si>
    <t>Total – Expositions sur opérations de financement par titres (somme des lignes 12 à 15)</t>
  </si>
  <si>
    <t>(Ajustements pour conversion en montants en équivalent-crédit)</t>
  </si>
  <si>
    <t>Fonds propres et expositions totales – Selon la méthode de transition</t>
  </si>
  <si>
    <t>Total - Expositions (somme des lignes 3, 11, 16 et 19)</t>
  </si>
  <si>
    <t>Ratio de levier – Selon la méthode de de transition</t>
  </si>
  <si>
    <t>Ratio de levier – Selon Bâle III</t>
  </si>
  <si>
    <t>Selon la méthode "Tout compris" (exigé par le BSIF)</t>
  </si>
  <si>
    <t>(Ajustements réglementaires)</t>
  </si>
  <si>
    <t>(1) Ajustements relatifs aux différences entre la compensation comptable et réglementaire.</t>
  </si>
  <si>
    <t>Quote-part de la réduction de valeur de l'actif d'impôt exigible d'une entreprise associée</t>
  </si>
  <si>
    <t>Gain sur cession d'actions de Fiera Capital</t>
  </si>
  <si>
    <t>Autres éléments de T1 détenus en propre</t>
  </si>
  <si>
    <t>Participations croisées sous forme d’autres éléments de T1</t>
  </si>
  <si>
    <t>Participations non significatives dans les fonds propres de banques, de sociétés d’assurances et d’autres entités financières, déduction faite des positions courtes admissibles (montant supérieur au seuil de 10 %)</t>
  </si>
  <si>
    <t>Participations significatives dans les fonds propres de banques, de sociétés d’assurances et d’autres entités financières qui sortent du périmètre de la consolidation réglementaire, déduction faite des positions courtes admissibles</t>
  </si>
  <si>
    <t>Autres déductions des fonds propres T1 indiquées par le BSIF</t>
  </si>
  <si>
    <t>dont : hypothèques inversées</t>
  </si>
  <si>
    <t>Ajustements réglementaires appliqués aux autres éléments de T1 en raison de l'insuffisance de T2 pour couvrir les déductions</t>
  </si>
  <si>
    <r>
      <t xml:space="preserve">Ajustement pour opérations de financement par titres </t>
    </r>
    <r>
      <rPr>
        <vertAlign val="superscript"/>
        <sz val="12"/>
        <rFont val="MetaBookLF-Roman"/>
        <family val="2"/>
      </rPr>
      <t>(1)</t>
    </r>
  </si>
  <si>
    <t>Total – Expositions</t>
  </si>
  <si>
    <t>Autres expositions hors–bilan</t>
  </si>
  <si>
    <t>Exposition hors–bilan sous forme de montant notionnel brut</t>
  </si>
  <si>
    <t>Postes hors–bilan (somme des lignes 17 et 18)</t>
  </si>
  <si>
    <t>Ajustement pour postes hors–bilan</t>
  </si>
  <si>
    <r>
      <t xml:space="preserve">(2) Une liste complète des instruments de fonds propres et leurs principales caractéristiques est disponible dans le site internet de la Banque à l'adresse bnc.ca, à la page </t>
    </r>
    <r>
      <rPr>
        <i/>
        <sz val="11"/>
        <rFont val="MetaBookLF-Roman"/>
        <family val="2"/>
      </rPr>
      <t xml:space="preserve">Relations investisseurs &gt; Fonds propres et dette &gt; </t>
    </r>
  </si>
  <si>
    <t>(non audités) (en millions de dollars canadiens) 
(en équivalent imposable)</t>
  </si>
  <si>
    <t>Informations sectorielles (excluant les éléments particuliers)</t>
  </si>
  <si>
    <t>Résultats consolidés</t>
  </si>
  <si>
    <t xml:space="preserve">   des entreprises associées et des coentreprises</t>
  </si>
  <si>
    <t>(non audités) 
(en millions de dollars canadiens)</t>
  </si>
  <si>
    <t xml:space="preserve">   Actionnaires de la Banque</t>
  </si>
  <si>
    <t xml:space="preserve">   Participations ne donnant pas le contrôle</t>
  </si>
  <si>
    <t>(non audités)
(en millions de dollars canadiens)</t>
  </si>
  <si>
    <t xml:space="preserve">   dont: participations significatives sous forme d'actions ordinaires d'institutions financières</t>
  </si>
  <si>
    <t xml:space="preserve">   dont: actifs d'impôt différé résultant de différences temporaires</t>
  </si>
  <si>
    <r>
      <t xml:space="preserve">Formation des prêts douteux bruts </t>
    </r>
    <r>
      <rPr>
        <vertAlign val="superscript"/>
        <sz val="12"/>
        <rFont val="MetaBookLF-Roman"/>
        <family val="2"/>
      </rPr>
      <t>(1)</t>
    </r>
    <r>
      <rPr>
        <b/>
        <sz val="12"/>
        <rFont val="MetaBookLF-Roman"/>
        <family val="2"/>
      </rPr>
      <t xml:space="preserve"> (par secteur)</t>
    </r>
  </si>
  <si>
    <r>
      <t xml:space="preserve">Exigence de capital </t>
    </r>
    <r>
      <rPr>
        <vertAlign val="superscript"/>
        <sz val="12"/>
        <rFont val="MetaBookLF-Roman"/>
        <family val="2"/>
      </rPr>
      <t>(2)</t>
    </r>
  </si>
  <si>
    <r>
      <t>Instruments de fonds propres qui seront éliminés progressivement (dispositions applicables uniquement entre le 1</t>
    </r>
    <r>
      <rPr>
        <b/>
        <vertAlign val="superscript"/>
        <sz val="12"/>
        <rFont val="MetaBookLF-Roman"/>
        <family val="2"/>
      </rPr>
      <t>er</t>
    </r>
    <r>
      <rPr>
        <b/>
        <sz val="12"/>
        <rFont val="MetaBookLF-Roman"/>
        <family val="2"/>
      </rPr>
      <t xml:space="preserve"> janvier 2018 et le 1</t>
    </r>
    <r>
      <rPr>
        <b/>
        <vertAlign val="superscript"/>
        <sz val="12"/>
        <rFont val="MetaBookLF-Roman"/>
        <family val="2"/>
      </rPr>
      <t>er</t>
    </r>
    <r>
      <rPr>
        <b/>
        <sz val="12"/>
        <rFont val="MetaBookLF-Roman"/>
        <family val="2"/>
      </rPr>
      <t xml:space="preserve"> janvier 2022)</t>
    </r>
  </si>
  <si>
    <t>Quote-part du résultat net des entreprises associées et des coentrepises</t>
  </si>
  <si>
    <t>Charge de restructuration</t>
  </si>
  <si>
    <t>Fonds propres de catégorie 1 sous forme d'actions ordinaires (CET1)</t>
  </si>
  <si>
    <t>De catégorie 1 sous forme d'actions ordinaires (CET1)</t>
  </si>
  <si>
    <t>Actif pondéré en fonction des risques pour les fonds propres de catégorie 1 sous forme d'actions ordinaires (CET1)</t>
  </si>
  <si>
    <t>De catégorie 1 sous forme d'actions ordinaires (CET1) (en pourcentage de l'actif pondéré en fonction des risques)</t>
  </si>
  <si>
    <t>Cible "tout compris" du ratio des fonds propres de catégorie 1 sous forme d'actions ordinaires (CET1)</t>
  </si>
  <si>
    <t>Fonds propres de catégorie 1 sous forme d'actions ordinaires avant ajustements</t>
  </si>
  <si>
    <t>De catégorie 1 sous forme d'actions ordinaires (CET1) disponibles pour constituer les réserves 
(en pourcentage de l'actif pondéré en fonction des risques)</t>
  </si>
  <si>
    <t>Total des ajustements réglementaires aux fonds propres de catégorie 1 sous forme d'actions ordinaires</t>
  </si>
  <si>
    <t>Ajustements réglementaires aux fonds propres de catégorie 1 sous forme d'actions ordinaires</t>
  </si>
  <si>
    <t>(2) Les ratios au 31 octobre 2015 tiennent compte du rachat d'actions privilégiées série 20 effectué le 15 novembre 2015.</t>
  </si>
  <si>
    <t>Distribution des prêts bruts, acceptations, prêts douteux et provisions individuelles et collectives par catégorie d'emprunteurs</t>
  </si>
  <si>
    <r>
      <t xml:space="preserve">Hypothèques résidentielles </t>
    </r>
    <r>
      <rPr>
        <vertAlign val="superscript"/>
        <sz val="12"/>
        <color theme="1"/>
        <rFont val="MetaBookLF-Roman"/>
        <family val="2"/>
      </rPr>
      <t>(1)</t>
    </r>
  </si>
  <si>
    <r>
      <t>Crédit rotatif admissible</t>
    </r>
    <r>
      <rPr>
        <vertAlign val="superscript"/>
        <sz val="12"/>
        <color theme="1"/>
        <rFont val="MetaBookLF-Roman"/>
        <family val="2"/>
      </rPr>
      <t xml:space="preserve"> (2)</t>
    </r>
  </si>
  <si>
    <r>
      <t xml:space="preserve">Particuliers - autres </t>
    </r>
    <r>
      <rPr>
        <vertAlign val="superscript"/>
        <sz val="12"/>
        <color theme="1"/>
        <rFont val="MetaBookLF-Roman"/>
        <family val="2"/>
      </rPr>
      <t>(3)</t>
    </r>
  </si>
  <si>
    <r>
      <t xml:space="preserve">Construction </t>
    </r>
    <r>
      <rPr>
        <vertAlign val="superscript"/>
        <sz val="12"/>
        <rFont val="MetaBookLF-Roman"/>
        <family val="2"/>
      </rPr>
      <t>(4)</t>
    </r>
  </si>
  <si>
    <r>
      <t xml:space="preserve">Services Immobiliers </t>
    </r>
    <r>
      <rPr>
        <vertAlign val="superscript"/>
        <sz val="12"/>
        <color theme="1"/>
        <rFont val="MetaBookLF-Roman"/>
        <family val="2"/>
      </rPr>
      <t>(5)</t>
    </r>
  </si>
  <si>
    <t>(1) Inclut les prêts hypothécaires résidentiels de 1 à 4 logements (selon la définition Bâle) ainsi que les marges de crédit hypothécaires.</t>
  </si>
  <si>
    <t>(2) Inclut les marges de crédit et les créances sur cartes de crédit admissibles.</t>
  </si>
  <si>
    <t>(3) Inclut les prêts à la consommation et autres prêts personnels, mais exclut le portefeuille PME-Particuliers.</t>
  </si>
  <si>
    <t>(4) Inclut du financement de projet et des prêts à des partenariats public-privé.</t>
  </si>
  <si>
    <t>T4 2016</t>
  </si>
  <si>
    <t>T3 2016</t>
  </si>
  <si>
    <t>T2 2016</t>
  </si>
  <si>
    <t>Cible "tout compris" du ratio des fonds propres catégorie 1</t>
  </si>
  <si>
    <t>Cible "tout compris" du ratio des fonds propres total</t>
  </si>
  <si>
    <t>NA.PR.X</t>
  </si>
  <si>
    <t>Série 34</t>
  </si>
  <si>
    <t>Radiation d'une participation dans une entreprise associée</t>
  </si>
  <si>
    <r>
      <t xml:space="preserve">Total </t>
    </r>
    <r>
      <rPr>
        <vertAlign val="superscript"/>
        <sz val="12"/>
        <rFont val="MetaBookLF-Roman"/>
        <family val="2"/>
      </rPr>
      <t>(1)</t>
    </r>
  </si>
  <si>
    <t>Pétrole et gaz</t>
  </si>
  <si>
    <t>Mines</t>
  </si>
  <si>
    <t>Éléments relatifs au Groupe TMX</t>
  </si>
  <si>
    <t>Régimes de retraite et autres avantages postérieurs à l'emploi</t>
  </si>
  <si>
    <t>Frais d'émissions d'actions</t>
  </si>
  <si>
    <t>Réévaluations des régimes de retraite et d'autres avantages
   postérieurs à l'emploi</t>
  </si>
  <si>
    <t>Reclassement dans le résultat net des (gains) pertes nets de change sur les</t>
  </si>
  <si>
    <t xml:space="preserve">   investissements dans des établissements à l’étranger</t>
  </si>
  <si>
    <t>Reclassement dans le résultat net de l’incidence des opérations de couverture</t>
  </si>
  <si>
    <t>Postes au bilan (à l’exclusion des dérivés, des OFT et des expositions sur titrisation faisant l’objet de droits acquis, mais compte tenu des sûretés)</t>
  </si>
  <si>
    <t>Ratio de levier – Selon la méthode "Tout compris"</t>
  </si>
  <si>
    <t>dont : réserve applicable aux banques d'importance systémique mondiale</t>
  </si>
  <si>
    <t xml:space="preserve">   des (gains) pertes nets de change</t>
  </si>
  <si>
    <t>(1) Les éléments particuliers du premier trimestre de 2016 incluent une prime versée sur rachat d'actions priviliégiées à des fins d'annulation de 3 M$, ou 0,01 $ par action.</t>
  </si>
  <si>
    <t>(4) Calculé en tenant compte de l’actif pondéré en fonction des risques pour les fonds propres CET1.</t>
  </si>
  <si>
    <t>(en millions de dollars canadiens, sauf pour les données par action)</t>
  </si>
  <si>
    <t>Actif total</t>
  </si>
  <si>
    <t>Nombre moyen pondéré d'actions ordinaires en circulation dilué</t>
  </si>
  <si>
    <t>Prêts douteux, déduction faite des provisions individuelles et collectives</t>
  </si>
  <si>
    <t>Actifs sous administration</t>
  </si>
  <si>
    <t>Actifs sous gestion</t>
  </si>
  <si>
    <t xml:space="preserve">Actifs sous administration et sous gestion </t>
  </si>
  <si>
    <r>
      <t xml:space="preserve">Actifs sous administration et sous gestion </t>
    </r>
    <r>
      <rPr>
        <sz val="12"/>
        <rFont val="MetaBookLF-Roman"/>
        <family val="2"/>
      </rPr>
      <t>(en millions de dollars canadiens)</t>
    </r>
  </si>
  <si>
    <t xml:space="preserve">   Dotations aux pertes sur créances</t>
  </si>
  <si>
    <t>Nombre d'employés</t>
  </si>
  <si>
    <t>Résultats en pourcentage de l'actif moyen; Volumes moyens de certains postes du bilan consolidé; Actifs sous administration et sous gestion</t>
  </si>
  <si>
    <t>Éléments relatifs aux acquisitions</t>
  </si>
  <si>
    <t>Ratio d'efficience (en équivalent imposable)</t>
  </si>
  <si>
    <r>
      <t xml:space="preserve">Informations sectorielles </t>
    </r>
    <r>
      <rPr>
        <sz val="26"/>
        <color theme="0"/>
        <rFont val="MetaBookLF-Roman"/>
        <family val="2"/>
      </rPr>
      <t>(excluant les éléments particuliers)</t>
    </r>
  </si>
  <si>
    <r>
      <t xml:space="preserve">Marge nette d'intérêts </t>
    </r>
    <r>
      <rPr>
        <vertAlign val="superscript"/>
        <sz val="12"/>
        <rFont val="MetaBookLF-Roman"/>
        <family val="2"/>
      </rPr>
      <t>(1)</t>
    </r>
  </si>
  <si>
    <t>(1) La marge nette d'intérêts est calculée en divisant le revenu net d'intérêts par l'actif moyen portant intérêt.</t>
  </si>
  <si>
    <r>
      <t xml:space="preserve">Informations sectorielles </t>
    </r>
    <r>
      <rPr>
        <sz val="26"/>
        <color theme="0"/>
        <rFont val="MetaBookLF-Roman"/>
        <family val="2"/>
      </rPr>
      <t>(excluant les éléments particuliers) (suite)</t>
    </r>
  </si>
  <si>
    <r>
      <t xml:space="preserve">Revenu total </t>
    </r>
    <r>
      <rPr>
        <sz val="26"/>
        <color theme="0"/>
        <rFont val="MetaBookLF-Roman"/>
        <family val="2"/>
      </rPr>
      <t>(excluant les éléments particuliers)</t>
    </r>
  </si>
  <si>
    <r>
      <t xml:space="preserve">Portefeuilles hypothécaires résidentiels </t>
    </r>
    <r>
      <rPr>
        <sz val="26"/>
        <color theme="0"/>
        <rFont val="MetaBookLF-Roman"/>
        <family val="2"/>
      </rPr>
      <t>(suite)</t>
    </r>
  </si>
  <si>
    <t xml:space="preserve">   Particuliers et Entreprises</t>
  </si>
  <si>
    <t xml:space="preserve">   Gestion de patrimoine</t>
  </si>
  <si>
    <t xml:space="preserve">   Autres</t>
  </si>
  <si>
    <t xml:space="preserve">   Marchés financiers</t>
  </si>
  <si>
    <r>
      <t xml:space="preserve">Fonds propres et ratios des fonds propres réglementaires selon Bâle III </t>
    </r>
    <r>
      <rPr>
        <vertAlign val="superscript"/>
        <sz val="26"/>
        <color theme="0"/>
        <rFont val="MetaBookLF-Roman"/>
        <family val="2"/>
      </rPr>
      <t>(1)</t>
    </r>
  </si>
  <si>
    <r>
      <t xml:space="preserve">Fonds propres et ratios des fonds propres réglementaires selon Bâle III </t>
    </r>
    <r>
      <rPr>
        <vertAlign val="superscript"/>
        <sz val="26"/>
        <color theme="0"/>
        <rFont val="MetaBookLF-Roman"/>
        <family val="2"/>
      </rPr>
      <t>(1)</t>
    </r>
    <r>
      <rPr>
        <sz val="26"/>
        <color theme="0"/>
        <rFont val="MetaBookLF-Roman"/>
        <family val="2"/>
      </rPr>
      <t xml:space="preserve"> (suite)</t>
    </r>
  </si>
  <si>
    <t>Prêts douteux nets des provisions</t>
  </si>
  <si>
    <t>Total des prêts douteux déduction faite des provisions totales</t>
  </si>
  <si>
    <t>Variation nette de la juste valeur attribuable au risque de crédit lié aux passifs financiers désignés à la juste valeur par le biais du résultat net</t>
  </si>
  <si>
    <t>Incidence de changements aux mesures fiscales</t>
  </si>
  <si>
    <t>Total revenus autres que d'intérêts</t>
  </si>
  <si>
    <t>Gains on held-to maturity securities, net</t>
  </si>
  <si>
    <r>
      <t xml:space="preserve">Entreprises </t>
    </r>
    <r>
      <rPr>
        <vertAlign val="superscript"/>
        <sz val="12"/>
        <rFont val="MetaBookLF-Roman"/>
        <family val="2"/>
      </rPr>
      <t>(1)</t>
    </r>
  </si>
  <si>
    <r>
      <t xml:space="preserve">Frais autres que d'intérêts </t>
    </r>
    <r>
      <rPr>
        <sz val="24"/>
        <color theme="0"/>
        <rFont val="MetaBookLF-Roman"/>
        <family val="2"/>
      </rPr>
      <t>(excluant les éléments particuliers)</t>
    </r>
  </si>
  <si>
    <r>
      <t xml:space="preserve">Adéquation des fonds propres selon Bâle III </t>
    </r>
    <r>
      <rPr>
        <vertAlign val="superscript"/>
        <sz val="24"/>
        <color theme="0"/>
        <rFont val="MetaBookLF-Roman"/>
        <family val="2"/>
      </rPr>
      <t>(1)</t>
    </r>
  </si>
  <si>
    <t>(5) Inclut les PH résidentiels de 5 logements et plus.</t>
  </si>
  <si>
    <r>
      <t xml:space="preserve">Répartition géographique des prêts bruts, acceptations, prêts douteux et provisions individuelles et collectives </t>
    </r>
    <r>
      <rPr>
        <vertAlign val="superscript"/>
        <sz val="24"/>
        <color theme="0"/>
        <rFont val="MetaBookLF-Roman"/>
        <family val="2"/>
      </rPr>
      <t>(1)</t>
    </r>
  </si>
  <si>
    <t>Symboles au téléscripteur</t>
  </si>
  <si>
    <t>Nombre d'actions ordinaires en circulation (en milliers)</t>
  </si>
  <si>
    <t>Éléments liés à la détention des billets restructurés</t>
  </si>
  <si>
    <t>Variation nette des valeurs mobilières disponibles à la vente</t>
  </si>
  <si>
    <t>Réévaluations des régimes de retraite et d'autres avantages postérieurs à l'emploi</t>
  </si>
  <si>
    <t>Série 36</t>
  </si>
  <si>
    <t>NA.PR.A</t>
  </si>
  <si>
    <t>Credigy</t>
  </si>
  <si>
    <r>
      <t>Ghislain Parent,</t>
    </r>
    <r>
      <rPr>
        <sz val="14"/>
        <rFont val="MetaBookLF-Roman"/>
        <family val="2"/>
      </rPr>
      <t xml:space="preserve"> Chef des finances et Premier vice-président à la direction, Finances et Trésorerie, Tél.: 514 394-6807</t>
    </r>
  </si>
  <si>
    <r>
      <t>Jean Dagenais,</t>
    </r>
    <r>
      <rPr>
        <sz val="14"/>
        <rFont val="MetaBookLF-Roman"/>
        <family val="2"/>
      </rPr>
      <t xml:space="preserve"> Premier vice-président - Finances, Tél.: 514 394-6233</t>
    </r>
  </si>
  <si>
    <r>
      <t>Claude Breton,</t>
    </r>
    <r>
      <rPr>
        <sz val="14"/>
        <rFont val="MetaBookLF-Roman"/>
        <family val="2"/>
      </rPr>
      <t xml:space="preserve"> Vice-président - Affaires publiques, Tél.: 514 394-8644</t>
    </r>
  </si>
  <si>
    <r>
      <t>Linda Boulanger,</t>
    </r>
    <r>
      <rPr>
        <sz val="14"/>
        <rFont val="MetaBookLF-Roman"/>
        <family val="2"/>
      </rPr>
      <t xml:space="preserve"> Vice-présidente - Relations investisseurs, Tél.: 514 394-0296</t>
    </r>
  </si>
  <si>
    <r>
      <t>Ce document est disponible dans le site Internet de la Banque :</t>
    </r>
    <r>
      <rPr>
        <b/>
        <sz val="16"/>
        <rFont val="MetaBookLF-Roman"/>
        <family val="2"/>
      </rPr>
      <t xml:space="preserve"> </t>
    </r>
    <r>
      <rPr>
        <b/>
        <sz val="17"/>
        <rFont val="MetaBookLF-Roman"/>
        <family val="2"/>
      </rPr>
      <t>www.bnc.ca</t>
    </r>
  </si>
  <si>
    <t>Capital-actions ordinaires émis par des filiales et détenus par des tiers (montant autorisé dans CET1)</t>
  </si>
  <si>
    <t>Autres éléments des fonds propres de catégorie 1 (et instruments de CET1 non compris à la ligne 5) émis par des filiales et détenus par des tiers (montant autorisé dans AT1)</t>
  </si>
  <si>
    <t>Fonds propres de catégorie 2 (et instruments de CET1 et AT1 non compris aux lignes 5 ou 34) émis par des filiales et détenus par des tiers (montant autorisé dans T2)</t>
  </si>
  <si>
    <t>À l'étranger</t>
  </si>
  <si>
    <t>À masquer</t>
  </si>
  <si>
    <t>Charges pour litiges</t>
  </si>
  <si>
    <t>États-Unis, Cambodge et Autres</t>
  </si>
  <si>
    <t>(3) Le ratio au 31 octobre 2015 tient compte du remboursement des billets d'une valeur de 500 M$ effectué le 2 novembre 2015.</t>
  </si>
  <si>
    <r>
      <t xml:space="preserve">Ratio de levier selon Bâle III </t>
    </r>
    <r>
      <rPr>
        <vertAlign val="superscript"/>
        <sz val="12"/>
        <rFont val="MetaBookLF-Roman"/>
        <family val="2"/>
      </rPr>
      <t>(1) (4)</t>
    </r>
  </si>
  <si>
    <t>(1) Les ratios sont calculés selon la méthode "tout compris".</t>
  </si>
  <si>
    <t>Variation nette de la juste valeur attribuable au risque de crédit lié aux
   passifs financiers désignés à la juste valeur par le biais du résultat net</t>
  </si>
  <si>
    <t>Fonds propres de catégorie 2:  instruments and provisions</t>
  </si>
  <si>
    <t xml:space="preserve">   Financement spécialisé aux États-Unis et International - Informations détaillées</t>
  </si>
  <si>
    <t>pages 8-10</t>
  </si>
  <si>
    <t>page 18</t>
  </si>
  <si>
    <t>page 19</t>
  </si>
  <si>
    <t>pages 20-21</t>
  </si>
  <si>
    <t>page 24</t>
  </si>
  <si>
    <t>page 25</t>
  </si>
  <si>
    <t>pages 26-27</t>
  </si>
  <si>
    <t>page 28</t>
  </si>
  <si>
    <t>page 29</t>
  </si>
  <si>
    <r>
      <t xml:space="preserve">Ratio de liquidité à court terme </t>
    </r>
    <r>
      <rPr>
        <vertAlign val="superscript"/>
        <sz val="12"/>
        <rFont val="MetaBookLF-Roman"/>
        <family val="2"/>
      </rPr>
      <t>(4)</t>
    </r>
  </si>
  <si>
    <t>Année complète</t>
  </si>
  <si>
    <t>Financement spécialisé aux États-Unis et International (FSEU&amp;I)</t>
  </si>
  <si>
    <t>Ratio d'efficience</t>
  </si>
  <si>
    <t>Prêts et acceptations moyens - Particuliers</t>
  </si>
  <si>
    <t xml:space="preserve">   Crédit hypothécaire</t>
  </si>
  <si>
    <t xml:space="preserve">   Prêts personnels</t>
  </si>
  <si>
    <t xml:space="preserve">   Cartes de crédit</t>
  </si>
  <si>
    <t>Prêts et acceptations - Entreprises</t>
  </si>
  <si>
    <t xml:space="preserve">   Entreprises (excluant Énergie)</t>
  </si>
  <si>
    <t xml:space="preserve">   Énergie</t>
  </si>
  <si>
    <t>Actif moyen portant intérêt</t>
  </si>
  <si>
    <t>Dépôts moyens - Particuliers</t>
  </si>
  <si>
    <t>Dépôts moyens - Entreprises</t>
  </si>
  <si>
    <t>Prêts et créances moyens</t>
  </si>
  <si>
    <t>Autres actifs moyens générant des revenus</t>
  </si>
  <si>
    <t>Financement spécialisé aux États-Unis et International - Informations détaillées</t>
  </si>
  <si>
    <t>ABA Bank</t>
  </si>
  <si>
    <r>
      <t xml:space="preserve">Autres </t>
    </r>
    <r>
      <rPr>
        <b/>
        <vertAlign val="superscript"/>
        <sz val="12"/>
        <rFont val="MetaBookLF-Roman"/>
        <family val="2"/>
      </rPr>
      <t>(1)</t>
    </r>
  </si>
  <si>
    <t>(3) Au cours du troisième trimestre de 2016, la Banque a comptabilisé dans les Revenus autres que d’intérêts un gain non imposable de 41 M$ sur la réévaluation de la participation dans ABA Bank qu’elle détenait avant l’acquisition.</t>
  </si>
  <si>
    <t>T1 2017</t>
  </si>
  <si>
    <t>États-Unis, Cambodge et autres</t>
  </si>
  <si>
    <t>T1 2016</t>
  </si>
  <si>
    <t>Financement spécialisé aux États-Unis et International</t>
  </si>
  <si>
    <r>
      <t xml:space="preserve">ABA Bank </t>
    </r>
    <r>
      <rPr>
        <vertAlign val="superscript"/>
        <sz val="12"/>
        <rFont val="MetaBookLF-Roman"/>
        <family val="2"/>
      </rPr>
      <t>(1)</t>
    </r>
  </si>
  <si>
    <t xml:space="preserve">   Financement spécialisé aux États-Unis et International</t>
  </si>
  <si>
    <r>
      <t xml:space="preserve">ABA Bank </t>
    </r>
    <r>
      <rPr>
        <vertAlign val="superscript"/>
        <sz val="12"/>
        <rFont val="MetaBookLF-Roman"/>
        <family val="2"/>
      </rPr>
      <t>(2)</t>
    </r>
  </si>
  <si>
    <r>
      <t xml:space="preserve">Imputées à l'état des résultats (dotations aux pertes sur créances) </t>
    </r>
    <r>
      <rPr>
        <vertAlign val="superscript"/>
        <sz val="12"/>
        <color indexed="8"/>
        <rFont val="MetaBookLF-Roman"/>
        <family val="2"/>
      </rPr>
      <t>(3)</t>
    </r>
  </si>
  <si>
    <t>Incidence des actions acquises ou vendues à des fins de négociation</t>
  </si>
  <si>
    <r>
      <t xml:space="preserve">T3 </t>
    </r>
    <r>
      <rPr>
        <b/>
        <vertAlign val="superscript"/>
        <sz val="12"/>
        <rFont val="MetaBookLF-Roman"/>
        <family val="2"/>
      </rPr>
      <t>(2)</t>
    </r>
  </si>
  <si>
    <t>Classés à titre de prêts douteux au cours de la période</t>
  </si>
  <si>
    <t>Transférés à titre de prêts non douteux au cours de la période</t>
  </si>
  <si>
    <r>
      <t xml:space="preserve">Total – Autres que particuliers </t>
    </r>
    <r>
      <rPr>
        <vertAlign val="superscript"/>
        <sz val="12"/>
        <color theme="1"/>
        <rFont val="MetaBookLF-Roman"/>
        <family val="2"/>
      </rPr>
      <t>(7)</t>
    </r>
  </si>
  <si>
    <t>(7) Le total inclut le portefeuille PME-Particuliers.</t>
  </si>
  <si>
    <t>(6) Les prêts acquis à des fins de titrisation par le secteur des Marchés financiers sont présentés dans la catégorie « hypothèques résidentielles » depuis le premier trimestre de 2017.</t>
  </si>
  <si>
    <r>
      <t xml:space="preserve">Ratios des fonds propres selon Bâle III </t>
    </r>
    <r>
      <rPr>
        <vertAlign val="superscript"/>
        <sz val="12"/>
        <rFont val="MetaBookLF-Roman"/>
        <family val="2"/>
      </rPr>
      <t>(1)</t>
    </r>
  </si>
  <si>
    <t xml:space="preserve">   de catégorie 1 sous forme d'actions ordinaires (CET1)</t>
  </si>
  <si>
    <r>
      <t xml:space="preserve">   catégorie 1 </t>
    </r>
    <r>
      <rPr>
        <vertAlign val="superscript"/>
        <sz val="12"/>
        <rFont val="MetaBookLF-Roman"/>
        <family val="2"/>
      </rPr>
      <t>(2)</t>
    </r>
  </si>
  <si>
    <r>
      <t xml:space="preserve">   total </t>
    </r>
    <r>
      <rPr>
        <vertAlign val="superscript"/>
        <sz val="12"/>
        <rFont val="MetaBookLF-Roman"/>
        <family val="2"/>
      </rPr>
      <t>(2) (3)</t>
    </r>
  </si>
  <si>
    <r>
      <t xml:space="preserve">Instruments de fonds propres émis directement assujettis au retrait progressif des autres éléments de la catégorie 1 </t>
    </r>
    <r>
      <rPr>
        <vertAlign val="superscript"/>
        <sz val="12"/>
        <rFont val="MetaBookLF-Roman"/>
        <family val="2"/>
      </rPr>
      <t>(2)</t>
    </r>
  </si>
  <si>
    <r>
      <t xml:space="preserve">Instruments de fonds propres émis directement assujettis au retrait progressif de la catégorie 2 </t>
    </r>
    <r>
      <rPr>
        <vertAlign val="superscript"/>
        <sz val="12"/>
        <rFont val="MetaBookLF-Roman"/>
        <family val="2"/>
      </rPr>
      <t>(2)</t>
    </r>
  </si>
  <si>
    <r>
      <t xml:space="preserve">Provisions sur prêts </t>
    </r>
    <r>
      <rPr>
        <vertAlign val="superscript"/>
        <sz val="12"/>
        <rFont val="MetaBookLF-Roman"/>
        <family val="2"/>
      </rPr>
      <t>(3)</t>
    </r>
  </si>
  <si>
    <t>(3) Une provision sectorielle pour pertes sur créances aux entreprises de production et de service du secteur pétrole et gaz de 250 M$ (183 M$ déduction faite des impôts) a été enregistrée au cours du deuxième trimestre de 2016.</t>
  </si>
  <si>
    <r>
      <t xml:space="preserve">Provisions susceptibles d’être incluses dans T2 au titre des expositions soumises à l’approche notations internes 
(avant application du plafond) </t>
    </r>
    <r>
      <rPr>
        <vertAlign val="superscript"/>
        <sz val="12"/>
        <color theme="1"/>
        <rFont val="MetaBookLF-Roman"/>
        <family val="2"/>
      </rPr>
      <t>(2)</t>
    </r>
  </si>
  <si>
    <t>(2) Une provision sectorielle pour pertes sur créances aux entreprises de production et de service du secteur pétrole et gaz de 250 M$ (183 M$ déduction faite des impôts) a été enregistrée au cours du deuxième trimestre de 2016.</t>
  </si>
  <si>
    <t>Fonds propres de catégorie 1 – Selon la méthode "Tout compris"</t>
  </si>
  <si>
    <r>
      <t xml:space="preserve">Fonds propres de catégorie 1 </t>
    </r>
    <r>
      <rPr>
        <vertAlign val="superscript"/>
        <sz val="12"/>
        <rFont val="MetaBookLF-Roman"/>
        <family val="2"/>
      </rPr>
      <t>(1)</t>
    </r>
  </si>
  <si>
    <t>Catégorie 1</t>
  </si>
  <si>
    <r>
      <t xml:space="preserve">Ratio prêt-valeur moyen sur les prêts hypothécaires déboursés et acquis durant le trimestre </t>
    </r>
    <r>
      <rPr>
        <b/>
        <vertAlign val="superscript"/>
        <sz val="12"/>
        <rFont val="MetaBookLF-Roman"/>
        <family val="2"/>
      </rPr>
      <t>(1)</t>
    </r>
  </si>
  <si>
    <r>
      <t xml:space="preserve">Non assurés </t>
    </r>
    <r>
      <rPr>
        <b/>
        <vertAlign val="superscript"/>
        <sz val="12"/>
        <rFont val="MetaBookLF-Roman"/>
        <family val="2"/>
      </rPr>
      <t>(5)</t>
    </r>
  </si>
  <si>
    <r>
      <t xml:space="preserve">Marges de crédit hypothécaires </t>
    </r>
    <r>
      <rPr>
        <b/>
        <vertAlign val="superscript"/>
        <sz val="12"/>
        <rFont val="MetaBookLF-Roman"/>
        <family val="2"/>
      </rPr>
      <t>(6)</t>
    </r>
  </si>
  <si>
    <r>
      <t xml:space="preserve">Portefeuilles hypothécaires résidentiels </t>
    </r>
    <r>
      <rPr>
        <b/>
        <vertAlign val="superscript"/>
        <sz val="12"/>
        <rFont val="MetaBookLF-Roman"/>
        <family val="2"/>
      </rPr>
      <t>(2)</t>
    </r>
    <r>
      <rPr>
        <b/>
        <sz val="12"/>
        <rFont val="MetaBookLF-Roman"/>
        <family val="2"/>
      </rPr>
      <t xml:space="preserve"> exposé par Ratio prêt-valeur moyen </t>
    </r>
    <r>
      <rPr>
        <b/>
        <vertAlign val="superscript"/>
        <sz val="12"/>
        <rFont val="MetaBookLF-Roman"/>
        <family val="2"/>
      </rPr>
      <t>(1) (3)</t>
    </r>
  </si>
  <si>
    <r>
      <t>Portefeuille hypothécaires résidentiels (amortissement restant)</t>
    </r>
    <r>
      <rPr>
        <b/>
        <vertAlign val="superscript"/>
        <sz val="12"/>
        <rFont val="MetaBookLF-Roman"/>
        <family val="2"/>
      </rPr>
      <t xml:space="preserve"> (1) (4)</t>
    </r>
  </si>
  <si>
    <r>
      <t xml:space="preserve">Autres provinces canadiennes </t>
    </r>
    <r>
      <rPr>
        <vertAlign val="superscript"/>
        <sz val="12"/>
        <rFont val="MetaBookLF-Roman"/>
        <family val="2"/>
      </rPr>
      <t>(7)</t>
    </r>
  </si>
  <si>
    <r>
      <t xml:space="preserve">Autres prêts résidentiels </t>
    </r>
    <r>
      <rPr>
        <vertAlign val="superscript"/>
        <sz val="12"/>
        <rFont val="MetaBookLF-Roman"/>
        <family val="2"/>
      </rPr>
      <t>(8)</t>
    </r>
  </si>
  <si>
    <r>
      <t xml:space="preserve">Autres </t>
    </r>
    <r>
      <rPr>
        <vertAlign val="superscript"/>
        <sz val="12"/>
        <rFont val="MetaBookLF-Roman"/>
        <family val="2"/>
      </rPr>
      <t>(7)</t>
    </r>
  </si>
  <si>
    <t>(1) Excluant les prêts hypothécaires à l'extérieur du Canada.</t>
  </si>
  <si>
    <t>(5) Le RPV est calculé en utilisant le solde et la moyenne est pondérée par le solde de chaque prêt.</t>
  </si>
  <si>
    <t>(6) Le RPV est calculé en utilisant la limite autorisée et la moyenne est pondérée par la limite autorisée de chaque marge. Il inclut la portion rotative et la portion amortie.</t>
  </si>
  <si>
    <t>(7) Autres comprend: l'Île-du-Prince-Édouard, la Nouvelle-Écosse, Terre-Neuve et Labrador, les Territoires du Nord-Ouest, le Yukon. Avant T3 2016, la section Autres incluait les États-Unis.</t>
  </si>
  <si>
    <t>(8) Incluant les prêts hypothécaires résidentiels de 5 logements et plus ainsi que les prêts de 1 à 4 logements autres que Particuliers. Incluait également les prêts acquis à des fins de titrisation par le secteur des Marchés financiers jusqu'en T4 2016.</t>
  </si>
  <si>
    <t xml:space="preserve">      À compter de T1 2017, ces prêts sont répartis par province.</t>
  </si>
  <si>
    <r>
      <t>Portefeuilles hypothécaires résidentiels (amortissement)</t>
    </r>
    <r>
      <rPr>
        <b/>
        <vertAlign val="superscript"/>
        <sz val="12"/>
        <rFont val="MetaBookLF-Roman"/>
        <family val="2"/>
      </rPr>
      <t xml:space="preserve"> (1) (4)</t>
    </r>
  </si>
  <si>
    <t>(7) Autres comprend: l'Île-du-Prince-Édouard, la Nouvelle-Écosse, Terre-Neuve et Labrador, les Territoires du Nord-Ouest, le Yukon et les États-Unis.</t>
  </si>
  <si>
    <t>(8) Incluant les prêts hypothécaires résidentiels de 5 logements et plus ainsi que les prêts de 1 à 4 logements autres que Particuliers. Incluant également les prêts acquis à des fins de titrisation par le secteur des Marchés financiers.</t>
  </si>
  <si>
    <t>Cours de l'action - Haut</t>
  </si>
  <si>
    <t>Cours de l'action - Bas</t>
  </si>
  <si>
    <t>Cours de l'action - Fermeture</t>
  </si>
  <si>
    <r>
      <t>(4) Les ratios sont entrés en vigueur le 1</t>
    </r>
    <r>
      <rPr>
        <vertAlign val="superscript"/>
        <sz val="11"/>
        <rFont val="MetaBookLF-Roman"/>
        <family val="2"/>
      </rPr>
      <t>er</t>
    </r>
    <r>
      <rPr>
        <sz val="11"/>
        <rFont val="MetaBookLF-Roman"/>
        <family val="2"/>
      </rPr>
      <t xml:space="preserve"> janvier 2015.</t>
    </r>
  </si>
  <si>
    <t>Nombre de guichets automatiques au Canada</t>
  </si>
  <si>
    <r>
      <t>(2)</t>
    </r>
    <r>
      <rPr>
        <sz val="11"/>
        <rFont val="Times New Roman"/>
        <family val="1"/>
      </rPr>
      <t> </t>
    </r>
    <r>
      <rPr>
        <sz val="11"/>
        <rFont val="MetaBookLF-Roman"/>
        <family val="2"/>
      </rPr>
      <t>La Banque a conclu l’acquisition de ABA Bank au cours du troisième trimestre de 2016. Avant l’acquisition, la quote-part du résultat net d’ABA Bank était comptabilisée dans les Revenus autres que d’intérêts des autres investissements internationaux.</t>
    </r>
  </si>
  <si>
    <r>
      <t xml:space="preserve">Autres </t>
    </r>
    <r>
      <rPr>
        <b/>
        <vertAlign val="superscript"/>
        <sz val="12"/>
        <rFont val="MetaBookLF-Roman"/>
        <family val="2"/>
      </rPr>
      <t>(1) (3)</t>
    </r>
  </si>
  <si>
    <t>Effet du passif financier lié aux options de vente émises à l'intention 
   de participations ne donnant pas le contrôle</t>
  </si>
  <si>
    <t>(2) Au cours du troisième trimestre de 2016, la Banque a complété l'acquisition de Advanced Bank of Asia Limited (ABA Bank).</t>
  </si>
  <si>
    <t>Catégorie 1 (en pourcentage de l'actif pondéré en fonction des risques)</t>
  </si>
  <si>
    <t>Total (TC) (en pourcentage de l'actif pondéré en fonction des risques)</t>
  </si>
  <si>
    <r>
      <t>(1)</t>
    </r>
    <r>
      <rPr>
        <sz val="11"/>
        <rFont val="Times New Roman"/>
        <family val="1"/>
      </rPr>
      <t> </t>
    </r>
    <r>
      <rPr>
        <sz val="11"/>
        <rFont val="MetaBookLF-Roman"/>
        <family val="2"/>
      </rPr>
      <t>Regroupe les autres investissements internationaux, incluant Advanced Bank of Asia Limited (ABA Bank) avant son acquisition conclue au cours du troisième trimestre de 2016.</t>
    </r>
  </si>
  <si>
    <t>(1) Au cours du troisième trimestre de 2016, la Banque a complété l'acquisition de Advanced Bank of Asia Limited (ABA Bank).</t>
  </si>
  <si>
    <t>T2 2017</t>
  </si>
  <si>
    <r>
      <t xml:space="preserve">Moody's </t>
    </r>
    <r>
      <rPr>
        <vertAlign val="superscript"/>
        <sz val="12"/>
        <rFont val="MetaBookLF-Roman"/>
        <family val="2"/>
      </rPr>
      <t>(1)</t>
    </r>
  </si>
  <si>
    <t>(3) Au cours deuxième trimestre de 2017, la Banque a augmenté la provision collective sur prêts non douteux pour risque de crédit d’un montant de 40 M$ en lien avec la croissance de l’ensemble du portefeuille de crédit de la Banque.</t>
  </si>
  <si>
    <r>
      <t xml:space="preserve">Provision sectorielle sur prêts non douteux - Pétrole et gaz </t>
    </r>
    <r>
      <rPr>
        <vertAlign val="superscript"/>
        <sz val="12"/>
        <rFont val="MetaBookLF-Roman"/>
        <family val="2"/>
      </rPr>
      <t>(2)</t>
    </r>
  </si>
  <si>
    <r>
      <t xml:space="preserve">Provision collective sur prêts non douteux </t>
    </r>
    <r>
      <rPr>
        <vertAlign val="superscript"/>
        <sz val="12"/>
        <rFont val="MetaBookLF-Roman"/>
        <family val="2"/>
      </rPr>
      <t>(3)</t>
    </r>
  </si>
  <si>
    <t>(3)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
      De plus, au cours deuxième trimestre de 2017, la Banque a augmenté la provision collective sur prêts non douteux pour risque de crédit d’un montant de 40 M$ en lien avec la croissance de l’ensemble du portefeuille de crédit de la Banque.</t>
  </si>
  <si>
    <r>
      <t xml:space="preserve">Autres </t>
    </r>
    <r>
      <rPr>
        <vertAlign val="superscript"/>
        <sz val="12"/>
        <rFont val="MetaBookLF-Roman"/>
        <family val="2"/>
      </rPr>
      <t>(3)</t>
    </r>
  </si>
  <si>
    <t>(1)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t>
  </si>
  <si>
    <t>(2) Au cours deuxième trimestre de 2017, la Banque a révisé à la baisse la provision sectorielle sur prêts non douteux pour le portefeuille de prêts aux entreprises de production et de service du secteur pétrole et gaz pour un montant de 40 M$.
      La provision sectorielle sur prêts non douteux de 250 M$ avait été enregistrée au cours du deuxième trimestre de 2016.</t>
  </si>
  <si>
    <t>(4) Excluant l'amortissement pour la portion amortis des marges de crédit hypothécaires.</t>
  </si>
  <si>
    <t>(3) La valeur des propriétés est mise à jour à partir de l’Indice de Prix de Maison Teranet – Banque Nationale pour les régions métropolitaines et à partir des prix provinciaux moyens MLS pour les autres régions.</t>
  </si>
  <si>
    <t>Obligations sécurisées</t>
  </si>
  <si>
    <t xml:space="preserve">(1) Le 10 mai 2017, l’agence de notation Moody’s a diminué d’un cran les notations de crédit de la dette à long terme pour toutes les banques d’importance systémique intérieure au Canada.
      La notation de crédit de la dette de premier rang à long terme de la Banque est ainsi passée à A1 de Aa3. </t>
  </si>
  <si>
    <t>TROISIÈME TRIMESTRE 2017</t>
  </si>
  <si>
    <t>T3 2017</t>
  </si>
  <si>
    <t>Série 38</t>
  </si>
  <si>
    <t>NA.PR.C</t>
  </si>
  <si>
    <t>Dividendes déclarés par actions ordinaires</t>
  </si>
  <si>
    <t>Les actions ordinaires de la Banque sont inscrites à la cote de la bourse de Toronto de même que les actions privilégiées de premier rang série 28, série 30, série 32, série 34, série 36 et série 38.</t>
  </si>
  <si>
    <t>(3) L’actualisation de la valeur des propriétés se fait à partir des sous-indices par région et type de propriété Teranet-Banque Nationale.</t>
  </si>
  <si>
    <t>(4) Excluant l'amortissement pour la portion amortie des marges de crédit hypothécaires. La période d’amortissement restante est divulguée.</t>
  </si>
  <si>
    <t>n.a.</t>
  </si>
  <si>
    <t/>
  </si>
  <si>
    <t>A1</t>
  </si>
  <si>
    <t>Aa3</t>
  </si>
  <si>
    <t>AA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</si>
</sst>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64">
    <numFmt numFmtId="42" formatCode="_-&quot;$&quot;* #,##0_-;\-&quot;$&quot;* #,##0_-;_-&quot;$&quot;* &quot;-&quot;_-;_-@_-"/>
    <numFmt numFmtId="41" formatCode="_-* #,##0_-;\-* #,##0_-;_-* &quot;-&quot;_-;_-@_-"/>
    <numFmt numFmtId="43" formatCode="_-* #,##0.00_-;\-* #,##0.00_-;_-* &quot;-&quot;??_-;_-@_-"/>
    <numFmt numFmtId="164" formatCode="_ * #,##0.00_)\ &quot;$&quot;_ ;_ * \(#,##0.00\)\ &quot;$&quot;_ ;_ * &quot;-&quot;??_)\ &quot;$&quot;_ ;_ @_ "/>
    <numFmt numFmtId="165" formatCode="_ * #,##0.00_)\ _$_ ;_ * \(#,##0.00\)\ _$_ ;_ * &quot;-&quot;??_)\ _$_ ;_ @_ "/>
    <numFmt numFmtId="166" formatCode="&quot;$&quot;#,##0_);\(&quot;$&quot;#,##0\)"/>
    <numFmt numFmtId="167" formatCode="&quot;$&quot;#,##0.00_);\(&quot;$&quot;#,##0.00\)"/>
    <numFmt numFmtId="168" formatCode="_(&quot;$&quot;* #,##0_);_(&quot;$&quot;* \(#,##0\);_(&quot;$&quot;* &quot;-&quot;_);_(@_)"/>
    <numFmt numFmtId="169" formatCode="_(&quot;$&quot;* #,##0.00_);_(&quot;$&quot;* \(#,##0.00\);_(&quot;$&quot;* &quot;-&quot;??_);_(@_)"/>
    <numFmt numFmtId="170" formatCode="_(* #,##0.00_);_(* \(#,##0.00\);_(* &quot;-&quot;??_);_(@_)"/>
    <numFmt numFmtId="171" formatCode="dd\-mmm\-yy_)"/>
    <numFmt numFmtId="172" formatCode="0.0%"/>
    <numFmt numFmtId="173" formatCode="_(&quot;$&quot;* #,##0_);_(&quot;$&quot;* \(#,##0\);_(&quot;$&quot;* &quot;-&quot;??_);_(@_)"/>
    <numFmt numFmtId="174" formatCode="#,##0_);[Red]\(#,##0\);\-_)"/>
    <numFmt numFmtId="175" formatCode="#,##0_);\(#,##0\);\-_)"/>
    <numFmt numFmtId="176" formatCode="#,##0.0_);\(#,##0.0\);\-_)"/>
    <numFmt numFmtId="177" formatCode="&quot;$&quot;#,##0.0_);\(&quot;$&quot;#,##0.0_);&quot;$&quot;\-_)"/>
    <numFmt numFmtId="178" formatCode="_(* #,##0.0_);_(* \(#,##0.0\);_(* &quot;-&quot;??_);_(@_)"/>
    <numFmt numFmtId="179" formatCode="_(* #,##0_);_(* \(#,##0\);_(* &quot;-&quot;??_);_(@_)"/>
    <numFmt numFmtId="180" formatCode="0.00%_);0.00%_);\-\%_)"/>
    <numFmt numFmtId="181" formatCode="0.0000"/>
    <numFmt numFmtId="182" formatCode="_-* #,##0_-;\-* #,##0_-;_-* &quot;-&quot;??_-;_-@_-"/>
    <numFmt numFmtId="183" formatCode="0.0"/>
    <numFmt numFmtId="184" formatCode="#,##0.0\ ;\(#,##0.0\);&quot; - &quot;"/>
    <numFmt numFmtId="185" formatCode="_([$€-2]* #,##0.00_);_([$€-2]* \(#,##0.00\);_([$€-2]* &quot;-&quot;??_)"/>
    <numFmt numFmtId="186" formatCode="0.0000%"/>
    <numFmt numFmtId="187" formatCode="0.000"/>
    <numFmt numFmtId="188" formatCode="_(* #\ ##0_);_(* \(#\ ##0\);_(* &quot;-&quot;??_);_(@_)"/>
    <numFmt numFmtId="189" formatCode="0.00000"/>
    <numFmt numFmtId="190" formatCode="yyyy\-mm\-dd;@"/>
    <numFmt numFmtId="191" formatCode="[&gt;0]General"/>
    <numFmt numFmtId="192" formatCode="&quot;$&quot;#,##0_);[Red]\(&quot;$&quot;#,##0\);&quot;$&quot;\-_)"/>
    <numFmt numFmtId="193" formatCode="_ * #,##0_);_ * \(#,##0\);_ * &quot;-&quot;_)"/>
    <numFmt numFmtId="194" formatCode="&quot;$&quot;#,##0.0_);\(&quot;$&quot;#,##0.0\)"/>
    <numFmt numFmtId="195" formatCode="_ * #,##0_)\ _$_ ;_ * \(#,##0\)\ _$_ ;_ * &quot;-&quot;??_)\ _$_ ;_ @_ "/>
    <numFmt numFmtId="196" formatCode="_ * #,##0.000_)\ _$_ ;_ * \(#,##0.000\)\ _$_ ;_ * &quot;-&quot;??_)\ _$_ ;_ @_ "/>
    <numFmt numFmtId="197" formatCode="_ * #,##0.0_)\ _$_ ;_ * \(#,##0.0\)\ _$_ ;_ * &quot;-&quot;??_)\ _$_ ;_ @_ "/>
    <numFmt numFmtId="198" formatCode="_ * #,##0.0000_)\ _$_ ;_ * \(#,##0.0000\)\ _$_ ;_ * &quot;-&quot;??_)\ _$_ ;_ @_ "/>
    <numFmt numFmtId="199" formatCode="_ * ###0_)__\ ;_ * \(###0\)__\ ;_ * &quot;-&quot;_)__\ ;_ @_ "/>
    <numFmt numFmtId="200" formatCode="_ * ###\ ###\ ##0_)\ __\ ;_ * \(###\ ###\ ##0\)\ __\ ;_ * &quot;-&quot;_)\ __\ ;_ @_ "/>
    <numFmt numFmtId="201" formatCode="_ * ###\ ###\ ##0_)\ &quot;$&quot;_ ;_ * \(###\ ###\ ##0\)\ &quot;$&quot;_ ;_ * &quot;-&quot;_)\ &quot;$&quot;_ ;_ @_ "/>
    <numFmt numFmtId="202" formatCode="_ * #\ ###\ ###\ ##0_)\ &quot;$&quot;_ ;_ * \(#\ ###\ ###\ ##0\)\ &quot;$&quot;_ ;_ * &quot;-&quot;_)\ &quot;$&quot;_ ;_ @_ "/>
    <numFmt numFmtId="203" formatCode="_ * ###\ ###\ ##0.00_)\ &quot;$&quot;_ ;_ * \(###\ ###\ ##0.00\)\ &quot;$&quot;_ ;_ * &quot;-&quot;_)\ &quot;$&quot;_ ;_ @_ "/>
    <numFmt numFmtId="204" formatCode="_ * ###\ ###\ ##0.00_)\ &quot;$&quot;_ ;_ * \(##0.00\)\ &quot;$&quot;_ ;_ * &quot;-&quot;_)\ &quot;$&quot;_ ;_ @_ "/>
    <numFmt numFmtId="205" formatCode="_ * ##0_)\ &quot;$&quot;_ ;_ * \(##0\)\ &quot;$&quot;_ ;_ * &quot;-&quot;_)\ &quot;$&quot;_ ;_ @_ "/>
    <numFmt numFmtId="206" formatCode="_ * ###\ ##0_)\ &quot;$&quot;_ ;_ * \(###\ ##0\)\ &quot;$&quot;_ ;_ * &quot;-&quot;_)\ &quot;$&quot;_ ;_ @_ "/>
    <numFmt numFmtId="207" formatCode="_ * #\ ###\ ###\ ##0_)\ __\ ;_ * \(#\ ###\ ###\ ##0\)\ __\ ;_ * &quot;-&quot;_)\ __\ ;_ @_ "/>
    <numFmt numFmtId="208" formatCode="_ * ##0.00_)____;_ * \(##0.00\)____;_ * &quot;-&quot;_)\ __\ ;_ @_ "/>
    <numFmt numFmtId="209" formatCode="0.00__%;_ * \(0.00\)\ %"/>
    <numFmt numFmtId="210" formatCode="_ * ##0_)\ __\ ;_ * \(##0\)\ __\ ;_ * &quot;-&quot;_)\ __\ ;_ @_ "/>
    <numFmt numFmtId="211" formatCode="_ * ###\ ##0_)\ __\ ;_ * \(###\ ##0\)\ __\ ;_ * &quot;-&quot;_)\ __\ ;_ @_ "/>
    <numFmt numFmtId="212" formatCode="_ * #,##0.00_)\ __;_ * \(#,##0.00\)\ __;_ * &quot;-&quot;_)\ __;_ @"/>
    <numFmt numFmtId="213" formatCode="_ * #,##0.00_)%;_ * \(#,##0.00\)%;_ * &quot;-&quot;_)\%;_ @"/>
    <numFmt numFmtId="214" formatCode="_(__@"/>
    <numFmt numFmtId="215" formatCode="_(__\ __@"/>
    <numFmt numFmtId="216" formatCode="_(__\ __\ __@"/>
    <numFmt numFmtId="217" formatCode="_(__\ __\ __\ __@"/>
    <numFmt numFmtId="218" formatCode="_(__\ __\ __\ __\ __@"/>
    <numFmt numFmtId="219" formatCode="_(__\ __\ __\ __\ __\ __@"/>
    <numFmt numFmtId="220" formatCode="_ * #.##0_);_ * \(#.##0\);_ * &quot;−&quot;_)"/>
    <numFmt numFmtId="221" formatCode="_ * #,##0_);_ * \(#,##0\);_ * &quot;−&quot;_)"/>
    <numFmt numFmtId="222" formatCode="_ * #,##0.00_);_ * \(#,##0.00\);_ * &quot;−&quot;_)"/>
    <numFmt numFmtId="223" formatCode="_ * #,##0.0_);_ * \(#,##0.0\);_ * &quot;−&quot;_)"/>
    <numFmt numFmtId="224" formatCode="_ * #_);_ * \(#\);_ * &quot;−&quot;_)"/>
  </numFmts>
  <fonts count="188">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2"/>
      <name val="Arial"/>
      <family val="2"/>
    </font>
    <font>
      <sz val="10"/>
      <name val="Arial"/>
      <family val="2"/>
    </font>
    <font>
      <sz val="12"/>
      <name val="Arial"/>
      <family val="2"/>
    </font>
    <font>
      <i/>
      <sz val="12"/>
      <name val="Arial"/>
      <family val="2"/>
    </font>
    <font>
      <b/>
      <i/>
      <sz val="12"/>
      <name val="Arial"/>
      <family val="2"/>
    </font>
    <font>
      <sz val="12"/>
      <name val="Arial"/>
      <family val="2"/>
    </font>
    <font>
      <sz val="12"/>
      <name val="SWISS"/>
      <family val="2"/>
    </font>
    <font>
      <vertAlign val="superscript"/>
      <sz val="12"/>
      <name val="Arial"/>
      <family val="2"/>
    </font>
    <font>
      <sz val="8"/>
      <color indexed="81"/>
      <name val="Tahoma"/>
      <family val="2"/>
    </font>
    <font>
      <b/>
      <sz val="8"/>
      <color indexed="81"/>
      <name val="Tahoma"/>
      <family val="2"/>
    </font>
    <font>
      <b/>
      <sz val="12"/>
      <color indexed="9"/>
      <name val="Arial"/>
      <family val="2"/>
    </font>
    <font>
      <sz val="8"/>
      <name val="Arial"/>
      <family val="2"/>
    </font>
    <font>
      <b/>
      <sz val="16"/>
      <color indexed="10"/>
      <name val="Arial"/>
      <family val="2"/>
    </font>
    <font>
      <b/>
      <sz val="12"/>
      <color indexed="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10"/>
      <name val="Arial"/>
      <family val="2"/>
    </font>
    <font>
      <sz val="11"/>
      <color indexed="62"/>
      <name val="Calibri"/>
      <family val="2"/>
    </font>
    <font>
      <sz val="10"/>
      <color indexed="12"/>
      <name val="Arial"/>
      <family val="2"/>
    </font>
    <font>
      <sz val="7"/>
      <name val="Arial"/>
      <family val="2"/>
    </font>
    <font>
      <sz val="11"/>
      <color indexed="20"/>
      <name val="Calibri"/>
      <family val="2"/>
    </font>
    <font>
      <sz val="11"/>
      <color indexed="60"/>
      <name val="Calibri"/>
      <family val="2"/>
    </font>
    <font>
      <sz val="10"/>
      <name val="Courier"/>
      <family val="3"/>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81"/>
      <name val="Tahoma"/>
      <family val="2"/>
    </font>
    <font>
      <sz val="12"/>
      <color indexed="8"/>
      <name val="Arial"/>
      <family val="2"/>
    </font>
    <font>
      <sz val="14"/>
      <name val="Arial"/>
      <family val="2"/>
    </font>
    <font>
      <sz val="16"/>
      <color indexed="10"/>
      <name val="Arial"/>
      <family val="2"/>
    </font>
    <font>
      <b/>
      <sz val="11"/>
      <name val="Arial"/>
      <family val="2"/>
    </font>
    <font>
      <b/>
      <vertAlign val="superscript"/>
      <sz val="16"/>
      <color indexed="10"/>
      <name val="Arial"/>
      <family val="2"/>
    </font>
    <font>
      <sz val="11"/>
      <name val="Arial"/>
      <family val="2"/>
    </font>
    <font>
      <b/>
      <sz val="10"/>
      <name val="Arial"/>
      <family val="2"/>
    </font>
    <font>
      <sz val="10"/>
      <name val="Arial"/>
      <family val="2"/>
    </font>
    <font>
      <b/>
      <vertAlign val="superscript"/>
      <sz val="12"/>
      <name val="Arial"/>
      <family val="2"/>
    </font>
    <font>
      <sz val="10"/>
      <name val="MetaNormalLF-Roman"/>
    </font>
    <font>
      <sz val="28"/>
      <name val="Tahoma"/>
      <family val="2"/>
    </font>
    <font>
      <sz val="12"/>
      <name val="MetaBookLF-Roman"/>
      <family val="2"/>
    </font>
    <font>
      <b/>
      <sz val="7"/>
      <color indexed="9"/>
      <name val="MetaBookLF-Roman"/>
      <family val="2"/>
    </font>
    <font>
      <b/>
      <sz val="7"/>
      <color indexed="56"/>
      <name val="MetaBookLF-Roman"/>
      <family val="2"/>
    </font>
    <font>
      <b/>
      <sz val="12"/>
      <color indexed="8"/>
      <name val="MetaBookLF-Roman"/>
      <family val="2"/>
    </font>
    <font>
      <b/>
      <sz val="7"/>
      <color indexed="8"/>
      <name val="MetaBookLF-Roman"/>
      <family val="2"/>
    </font>
    <font>
      <sz val="12"/>
      <color indexed="9"/>
      <name val="Arial"/>
      <family val="2"/>
    </font>
    <font>
      <b/>
      <sz val="11"/>
      <color theme="1"/>
      <name val="Arial"/>
      <family val="2"/>
    </font>
    <font>
      <b/>
      <sz val="12"/>
      <color theme="1"/>
      <name val="Arial"/>
      <family val="2"/>
    </font>
    <font>
      <vertAlign val="superscript"/>
      <sz val="11"/>
      <color theme="1"/>
      <name val="Arial"/>
      <family val="2"/>
    </font>
    <font>
      <sz val="10"/>
      <color theme="1"/>
      <name val="Arial"/>
      <family val="2"/>
    </font>
    <font>
      <sz val="28"/>
      <name val="Arial"/>
      <family val="2"/>
    </font>
    <font>
      <b/>
      <vertAlign val="superscript"/>
      <sz val="11"/>
      <color theme="1"/>
      <name val="Arial"/>
      <family val="2"/>
    </font>
    <font>
      <b/>
      <sz val="12"/>
      <color theme="0"/>
      <name val="Arial"/>
      <family val="2"/>
    </font>
    <font>
      <vertAlign val="superscript"/>
      <sz val="12"/>
      <color theme="1"/>
      <name val="Arial"/>
      <family val="2"/>
    </font>
    <font>
      <b/>
      <vertAlign val="superscript"/>
      <sz val="12"/>
      <color theme="1"/>
      <name val="Arial"/>
      <family val="2"/>
    </font>
    <font>
      <sz val="12"/>
      <color theme="1"/>
      <name val="Arial"/>
      <family val="2"/>
    </font>
    <font>
      <vertAlign val="superscript"/>
      <sz val="11"/>
      <name val="Arial"/>
      <family val="2"/>
    </font>
    <font>
      <b/>
      <sz val="20"/>
      <color indexed="10"/>
      <name val="Arial"/>
      <family val="2"/>
    </font>
    <font>
      <vertAlign val="superscript"/>
      <sz val="16"/>
      <color indexed="10"/>
      <name val="Arial"/>
      <family val="2"/>
    </font>
    <font>
      <b/>
      <sz val="12"/>
      <color rgb="FFFF0000"/>
      <name val="Arial"/>
      <family val="2"/>
    </font>
    <font>
      <sz val="11"/>
      <color theme="1"/>
      <name val="Arial"/>
      <family val="2"/>
    </font>
    <font>
      <sz val="20"/>
      <color indexed="10"/>
      <name val="Arial"/>
      <family val="2"/>
    </font>
    <font>
      <sz val="11"/>
      <color indexed="81"/>
      <name val="Tahoma"/>
      <family val="2"/>
    </font>
    <font>
      <i/>
      <sz val="12"/>
      <color theme="1"/>
      <name val="Calibri"/>
      <family val="2"/>
      <scheme val="minor"/>
    </font>
    <font>
      <b/>
      <sz val="12"/>
      <color theme="1"/>
      <name val="Calibri"/>
      <family val="2"/>
      <scheme val="minor"/>
    </font>
    <font>
      <i/>
      <sz val="12"/>
      <color theme="1"/>
      <name val="Arial"/>
      <family val="2"/>
    </font>
    <font>
      <b/>
      <vertAlign val="superscript"/>
      <sz val="12"/>
      <color indexed="8"/>
      <name val="Arial"/>
      <family val="2"/>
    </font>
    <font>
      <sz val="12"/>
      <color rgb="FFFF0000"/>
      <name val="Arial"/>
      <family val="2"/>
    </font>
    <font>
      <i/>
      <sz val="12"/>
      <color rgb="FFFF0000"/>
      <name val="Arial"/>
      <family val="2"/>
    </font>
    <font>
      <sz val="8"/>
      <color indexed="8"/>
      <name val="Arial"/>
      <family val="2"/>
    </font>
    <font>
      <b/>
      <sz val="9"/>
      <color indexed="8"/>
      <name val="Calibri"/>
      <family val="2"/>
    </font>
    <font>
      <sz val="9"/>
      <color indexed="8"/>
      <name val="Calibri"/>
      <family val="2"/>
    </font>
    <font>
      <b/>
      <sz val="13"/>
      <color theme="1"/>
      <name val="Calibri"/>
      <family val="2"/>
      <scheme val="minor"/>
    </font>
    <font>
      <sz val="9"/>
      <name val="Arial"/>
      <family val="2"/>
    </font>
    <font>
      <sz val="12"/>
      <color theme="0"/>
      <name val="Arial"/>
      <family val="2"/>
    </font>
    <font>
      <b/>
      <vertAlign val="superscript"/>
      <sz val="12"/>
      <color theme="1"/>
      <name val="Calibri"/>
      <family val="2"/>
      <scheme val="minor"/>
    </font>
    <font>
      <sz val="10"/>
      <color rgb="FFFF0000"/>
      <name val="Arial"/>
      <family val="2"/>
    </font>
    <font>
      <sz val="11"/>
      <color rgb="FFFF0000"/>
      <name val="Arial"/>
      <family val="2"/>
    </font>
    <font>
      <b/>
      <sz val="18"/>
      <color indexed="10"/>
      <name val="Arial"/>
      <family val="2"/>
    </font>
    <font>
      <sz val="9"/>
      <color theme="1"/>
      <name val="Arial"/>
      <family val="2"/>
    </font>
    <font>
      <sz val="9"/>
      <name val="MetaNormalLF-Roman"/>
    </font>
    <font>
      <b/>
      <vertAlign val="superscript"/>
      <sz val="20"/>
      <color indexed="10"/>
      <name val="Arial"/>
      <family val="2"/>
    </font>
    <font>
      <vertAlign val="superscript"/>
      <sz val="20"/>
      <color indexed="10"/>
      <name val="Arial"/>
      <family val="2"/>
    </font>
    <font>
      <sz val="12"/>
      <color theme="1"/>
      <name val="Calibri"/>
      <family val="2"/>
      <scheme val="minor"/>
    </font>
    <font>
      <b/>
      <sz val="8"/>
      <name val="Arial"/>
      <family val="2"/>
    </font>
    <font>
      <sz val="11"/>
      <name val="Times New Roman"/>
      <family val="1"/>
    </font>
    <font>
      <b/>
      <sz val="11"/>
      <color rgb="FFFA7D00"/>
      <name val="Calibri"/>
      <family val="2"/>
    </font>
    <font>
      <sz val="11"/>
      <color rgb="FFFA7D00"/>
      <name val="Calibri"/>
      <family val="2"/>
    </font>
    <font>
      <b/>
      <sz val="11"/>
      <name val="Times New Roman"/>
      <family val="1"/>
    </font>
    <font>
      <u val="singleAccounting"/>
      <sz val="11"/>
      <name val="Times New Roman"/>
      <family val="1"/>
    </font>
    <font>
      <sz val="11"/>
      <color rgb="FF3F3F76"/>
      <name val="Calibri"/>
      <family val="2"/>
    </font>
    <font>
      <sz val="12"/>
      <name val="Times New Roman"/>
      <family val="1"/>
    </font>
    <font>
      <b/>
      <sz val="16"/>
      <name val="Times New Roman"/>
      <family val="1"/>
    </font>
    <font>
      <sz val="11"/>
      <color theme="1"/>
      <name val="Calibri"/>
      <family val="2"/>
    </font>
    <font>
      <b/>
      <sz val="14"/>
      <name val="Times New Roman"/>
      <family val="1"/>
    </font>
    <font>
      <b/>
      <sz val="11"/>
      <color theme="0"/>
      <name val="Calibri"/>
      <family val="2"/>
    </font>
    <font>
      <sz val="11"/>
      <color rgb="FF9C0006"/>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9C6500"/>
      <name val="Calibri"/>
      <family val="2"/>
    </font>
    <font>
      <b/>
      <sz val="11"/>
      <color rgb="FF3F3F3F"/>
      <name val="Calibri"/>
      <family val="2"/>
    </font>
    <font>
      <b/>
      <sz val="18"/>
      <color theme="3"/>
      <name val="Cambria"/>
      <family val="2"/>
    </font>
    <font>
      <i/>
      <sz val="12"/>
      <name val="MetaBookLF-Roman"/>
      <family val="2"/>
    </font>
    <font>
      <b/>
      <sz val="20"/>
      <name val="MetaBookLF-Roman"/>
      <family val="2"/>
    </font>
    <font>
      <b/>
      <sz val="24"/>
      <name val="MetaBookLF-Roman"/>
      <family val="2"/>
    </font>
    <font>
      <sz val="24"/>
      <name val="MetaBookLF-Roman"/>
      <family val="2"/>
    </font>
    <font>
      <b/>
      <sz val="26"/>
      <color rgb="FF000000"/>
      <name val="MetaBookLF-Roman"/>
      <family val="2"/>
    </font>
    <font>
      <sz val="20"/>
      <name val="MetaBookLF-Roman"/>
      <family val="2"/>
    </font>
    <font>
      <b/>
      <sz val="26"/>
      <name val="MetaBookLF-Roman"/>
      <family val="2"/>
    </font>
    <font>
      <b/>
      <sz val="12"/>
      <name val="MetaBookLF-Roman"/>
      <family val="2"/>
    </font>
    <font>
      <sz val="18"/>
      <name val="MetaBookLF-Roman"/>
      <family val="2"/>
    </font>
    <font>
      <b/>
      <sz val="14"/>
      <name val="MetaBookLF-Roman"/>
      <family val="2"/>
    </font>
    <font>
      <b/>
      <sz val="16"/>
      <color indexed="10"/>
      <name val="MetaBookLF-Roman"/>
      <family val="2"/>
    </font>
    <font>
      <b/>
      <sz val="12"/>
      <color indexed="9"/>
      <name val="MetaBookLF-Roman"/>
      <family val="2"/>
    </font>
    <font>
      <b/>
      <vertAlign val="superscript"/>
      <sz val="12"/>
      <name val="MetaBookLF-Roman"/>
      <family val="2"/>
    </font>
    <font>
      <vertAlign val="superscript"/>
      <sz val="12"/>
      <name val="MetaBookLF-Roman"/>
      <family val="2"/>
    </font>
    <font>
      <sz val="10"/>
      <name val="MetaBookLF-Roman"/>
      <family val="2"/>
    </font>
    <font>
      <sz val="8"/>
      <name val="MetaBookLF-Roman"/>
      <family val="2"/>
    </font>
    <font>
      <sz val="28"/>
      <name val="MetaBookLF-Roman"/>
      <family val="2"/>
    </font>
    <font>
      <sz val="11"/>
      <color theme="1"/>
      <name val="MetaBookLF-Roman"/>
      <family val="2"/>
    </font>
    <font>
      <b/>
      <sz val="12"/>
      <color theme="1"/>
      <name val="MetaBookLF-Roman"/>
      <family val="2"/>
    </font>
    <font>
      <sz val="12"/>
      <color theme="1"/>
      <name val="MetaBookLF-Roman"/>
      <family val="2"/>
    </font>
    <font>
      <i/>
      <sz val="12"/>
      <color theme="1"/>
      <name val="MetaBookLF-Roman"/>
      <family val="2"/>
    </font>
    <font>
      <b/>
      <sz val="13"/>
      <color theme="1"/>
      <name val="MetaBookLF-Roman"/>
      <family val="2"/>
    </font>
    <font>
      <sz val="12"/>
      <color indexed="8"/>
      <name val="MetaBookLF-Roman"/>
      <family val="2"/>
    </font>
    <font>
      <sz val="9"/>
      <color theme="1"/>
      <name val="MetaBookLF-Roman"/>
      <family val="2"/>
    </font>
    <font>
      <b/>
      <sz val="18"/>
      <color indexed="10"/>
      <name val="MetaBookLF-Roman"/>
      <family val="2"/>
    </font>
    <font>
      <b/>
      <sz val="10"/>
      <name val="MetaBookLF-Roman"/>
      <family val="2"/>
    </font>
    <font>
      <vertAlign val="superscript"/>
      <sz val="12"/>
      <color theme="1"/>
      <name val="MetaBookLF-Roman"/>
      <family val="2"/>
    </font>
    <font>
      <b/>
      <sz val="12"/>
      <color indexed="10"/>
      <name val="MetaBookLF-Roman"/>
      <family val="2"/>
    </font>
    <font>
      <b/>
      <sz val="12"/>
      <color theme="0"/>
      <name val="MetaBookLF-Roman"/>
      <family val="2"/>
    </font>
    <font>
      <b/>
      <sz val="9"/>
      <name val="MetaBookLF-Roman"/>
      <family val="2"/>
    </font>
    <font>
      <b/>
      <i/>
      <sz val="12"/>
      <name val="MetaBookLF-Roman"/>
      <family val="2"/>
    </font>
    <font>
      <sz val="11"/>
      <name val="MetaBookLF-Roman"/>
      <family val="2"/>
    </font>
    <font>
      <sz val="12"/>
      <color indexed="12"/>
      <name val="MetaBookLF-Roman"/>
      <family val="2"/>
    </font>
    <font>
      <sz val="12"/>
      <name val="MetaBookLF-Roman"/>
      <family val="2"/>
    </font>
    <font>
      <b/>
      <sz val="22"/>
      <color indexed="10"/>
      <name val="MetaBookLF-Roman"/>
      <family val="2"/>
    </font>
    <font>
      <b/>
      <sz val="10"/>
      <name val="MetaBookLF-Roman"/>
      <family val="2"/>
    </font>
    <font>
      <b/>
      <sz val="12"/>
      <name val="MetaBookLF-Roman"/>
      <family val="2"/>
    </font>
    <font>
      <sz val="12"/>
      <color theme="1"/>
      <name val="MetaBookLF-Roman"/>
      <family val="2"/>
    </font>
    <font>
      <b/>
      <sz val="10"/>
      <color theme="1"/>
      <name val="MetaBookLF-Roman"/>
      <family val="2"/>
    </font>
    <font>
      <u/>
      <sz val="12"/>
      <name val="MetaBookLF-Roman"/>
      <family val="2"/>
    </font>
    <font>
      <b/>
      <sz val="12"/>
      <name val="MetaBookLF-Roman"/>
      <family val="2"/>
    </font>
    <font>
      <sz val="12"/>
      <name val="MetaBookLF-Roman"/>
      <family val="2"/>
    </font>
    <font>
      <sz val="11"/>
      <name val="Calibri"/>
      <family val="2"/>
    </font>
    <font>
      <b/>
      <sz val="12"/>
      <color theme="1"/>
      <name val="MetaBookLF-Roman"/>
      <family val="2"/>
    </font>
    <font>
      <sz val="12"/>
      <color theme="1"/>
      <name val="MetaBookLF-Roman"/>
      <family val="2"/>
    </font>
    <font>
      <sz val="12"/>
      <name val="MetaBookLF-Roman"/>
      <family val="2"/>
    </font>
    <font>
      <b/>
      <sz val="12"/>
      <name val="MetaBookLF-Roman"/>
      <family val="2"/>
    </font>
    <font>
      <i/>
      <sz val="11"/>
      <name val="MetaBookLF-Roman"/>
      <family val="2"/>
    </font>
    <font>
      <sz val="10"/>
      <color indexed="8"/>
      <name val="MetaBookLF-Roman"/>
      <family val="2"/>
    </font>
    <font>
      <b/>
      <sz val="18"/>
      <color theme="0"/>
      <name val="MetaBookLF-Roman"/>
      <family val="2"/>
    </font>
    <font>
      <b/>
      <sz val="26"/>
      <color theme="0"/>
      <name val="MetaBookLF-Roman"/>
      <family val="2"/>
    </font>
    <font>
      <sz val="26"/>
      <color theme="0"/>
      <name val="MetaBookLF-Roman"/>
      <family val="2"/>
    </font>
    <font>
      <vertAlign val="superscript"/>
      <sz val="26"/>
      <color theme="0"/>
      <name val="MetaBookLF-Roman"/>
      <family val="2"/>
    </font>
    <font>
      <vertAlign val="superscript"/>
      <sz val="12"/>
      <color indexed="8"/>
      <name val="MetaBookLF-Roman"/>
      <family val="2"/>
    </font>
    <font>
      <b/>
      <sz val="24"/>
      <color theme="0"/>
      <name val="MetaBookLF-Roman"/>
      <family val="2"/>
    </font>
    <font>
      <b/>
      <sz val="20"/>
      <color theme="0"/>
      <name val="MetaBookLF-Roman"/>
      <family val="2"/>
    </font>
    <font>
      <b/>
      <sz val="22"/>
      <color theme="0"/>
      <name val="MetaBookLF-Roman"/>
      <family val="2"/>
    </font>
    <font>
      <sz val="24"/>
      <color theme="0"/>
      <name val="MetaBookLF-Roman"/>
      <family val="2"/>
    </font>
    <font>
      <sz val="11.5"/>
      <color theme="1"/>
      <name val="MetaBookLF-Roman"/>
      <family val="2"/>
    </font>
    <font>
      <vertAlign val="superscript"/>
      <sz val="24"/>
      <color theme="0"/>
      <name val="MetaBookLF-Roman"/>
      <family val="2"/>
    </font>
    <font>
      <sz val="14"/>
      <name val="MetaBookLF-Roman"/>
      <family val="2"/>
    </font>
    <font>
      <b/>
      <sz val="16"/>
      <name val="MetaBookLF-Roman"/>
      <family val="2"/>
    </font>
    <font>
      <b/>
      <sz val="17"/>
      <name val="MetaBookLF-Roman"/>
      <family val="2"/>
    </font>
    <font>
      <b/>
      <sz val="22"/>
      <name val="MetaBookLF-Roman"/>
      <family val="2"/>
    </font>
    <font>
      <sz val="15"/>
      <name val="MetaBookLF-Roman"/>
      <family val="2"/>
    </font>
    <font>
      <vertAlign val="superscript"/>
      <sz val="11"/>
      <name val="MetaBookLF-Roman"/>
      <family val="2"/>
    </font>
  </fonts>
  <fills count="75">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5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8D8D8"/>
        <bgColor indexed="64"/>
      </patternFill>
    </fill>
    <fill>
      <patternFill patternType="solid">
        <fgColor rgb="FFFFFF00"/>
        <bgColor indexed="64"/>
      </patternFill>
    </fill>
    <fill>
      <patternFill patternType="solid">
        <fgColor rgb="FFDDDDDD"/>
        <bgColor indexed="64"/>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67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8"/>
      </top>
      <bottom style="thin">
        <color indexed="8"/>
      </bottom>
      <diagonal/>
    </border>
    <border>
      <left/>
      <right/>
      <top/>
      <bottom style="thin">
        <color indexed="8"/>
      </bottom>
      <diagonal/>
    </border>
    <border>
      <left/>
      <right/>
      <top style="medium">
        <color indexed="64"/>
      </top>
      <bottom/>
      <diagonal/>
    </border>
    <border>
      <left style="medium">
        <color indexed="64"/>
      </left>
      <right/>
      <top/>
      <bottom/>
      <diagonal/>
    </border>
    <border>
      <left style="medium">
        <color indexed="8"/>
      </left>
      <right/>
      <top/>
      <bottom/>
      <diagonal/>
    </border>
    <border>
      <left/>
      <right/>
      <top/>
      <bottom style="medium">
        <color indexed="8"/>
      </bottom>
      <diagonal/>
    </border>
    <border>
      <left/>
      <right style="medium">
        <color indexed="8"/>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top style="medium">
        <color indexed="8"/>
      </top>
      <bottom/>
      <diagonal/>
    </border>
    <border>
      <left/>
      <right style="medium">
        <color indexed="8"/>
      </right>
      <top style="thin">
        <color indexed="8"/>
      </top>
      <bottom style="thin">
        <color indexed="8"/>
      </bottom>
      <diagonal/>
    </border>
    <border>
      <left style="medium">
        <color indexed="8"/>
      </left>
      <right/>
      <top style="medium">
        <color indexed="8"/>
      </top>
      <bottom/>
      <diagonal/>
    </border>
    <border>
      <left style="thin">
        <color indexed="8"/>
      </left>
      <right style="medium">
        <color indexed="8"/>
      </right>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8"/>
      </left>
      <right style="thin">
        <color indexed="8"/>
      </right>
      <top/>
      <bottom/>
      <diagonal/>
    </border>
    <border>
      <left/>
      <right style="thin">
        <color indexed="8"/>
      </right>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8"/>
      </left>
      <right/>
      <top/>
      <bottom style="medium">
        <color indexed="8"/>
      </bottom>
      <diagonal/>
    </border>
    <border>
      <left style="medium">
        <color indexed="8"/>
      </left>
      <right style="thin">
        <color indexed="8"/>
      </right>
      <top/>
      <bottom style="medium">
        <color indexed="8"/>
      </bottom>
      <diagonal/>
    </border>
    <border>
      <left style="thin">
        <color indexed="8"/>
      </left>
      <right style="medium">
        <color indexed="8"/>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8"/>
      </right>
      <top style="medium">
        <color indexed="8"/>
      </top>
      <bottom/>
      <diagonal/>
    </border>
    <border>
      <left style="thin">
        <color indexed="8"/>
      </left>
      <right style="thin">
        <color indexed="8"/>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8"/>
      </left>
      <right style="medium">
        <color indexed="8"/>
      </right>
      <top style="medium">
        <color indexed="8"/>
      </top>
      <bottom style="thin">
        <color indexed="8"/>
      </bottom>
      <diagonal/>
    </border>
    <border>
      <left style="medium">
        <color indexed="64"/>
      </left>
      <right/>
      <top/>
      <bottom style="thin">
        <color indexed="64"/>
      </bottom>
      <diagonal/>
    </border>
    <border>
      <left/>
      <right/>
      <top/>
      <bottom style="thin">
        <color indexed="64"/>
      </bottom>
      <diagonal/>
    </border>
    <border>
      <left/>
      <right style="thin">
        <color indexed="8"/>
      </right>
      <top style="thin">
        <color indexed="8"/>
      </top>
      <bottom style="medium">
        <color indexed="8"/>
      </bottom>
      <diagonal/>
    </border>
    <border>
      <left/>
      <right style="medium">
        <color indexed="64"/>
      </right>
      <top/>
      <bottom style="thin">
        <color indexed="64"/>
      </bottom>
      <diagonal/>
    </border>
    <border>
      <left style="medium">
        <color indexed="8"/>
      </left>
      <right style="thin">
        <color indexed="8"/>
      </right>
      <top style="medium">
        <color indexed="8"/>
      </top>
      <bottom/>
      <diagonal/>
    </border>
    <border>
      <left/>
      <right/>
      <top style="medium">
        <color indexed="64"/>
      </top>
      <bottom style="medium">
        <color indexed="64"/>
      </bottom>
      <diagonal/>
    </border>
    <border>
      <left/>
      <right style="medium">
        <color indexed="8"/>
      </right>
      <top/>
      <bottom style="thin">
        <color indexed="8"/>
      </bottom>
      <diagonal/>
    </border>
    <border>
      <left/>
      <right style="medium">
        <color indexed="8"/>
      </right>
      <top style="medium">
        <color indexed="64"/>
      </top>
      <bottom/>
      <diagonal/>
    </border>
    <border>
      <left/>
      <right style="medium">
        <color indexed="8"/>
      </right>
      <top style="thin">
        <color indexed="64"/>
      </top>
      <bottom/>
      <diagonal/>
    </border>
    <border>
      <left/>
      <right style="medium">
        <color indexed="8"/>
      </right>
      <top style="thin">
        <color indexed="64"/>
      </top>
      <bottom style="thin">
        <color indexed="64"/>
      </bottom>
      <diagonal/>
    </border>
    <border>
      <left/>
      <right style="medium">
        <color indexed="8"/>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style="medium">
        <color indexed="64"/>
      </bottom>
      <diagonal/>
    </border>
    <border>
      <left/>
      <right style="medium">
        <color indexed="64"/>
      </right>
      <top style="thin">
        <color indexed="64"/>
      </top>
      <bottom style="thin">
        <color indexed="64"/>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style="thin">
        <color indexed="8"/>
      </left>
      <right style="medium">
        <color indexed="8"/>
      </right>
      <top style="medium">
        <color indexed="8"/>
      </top>
      <bottom/>
      <diagonal/>
    </border>
    <border>
      <left style="thin">
        <color indexed="8"/>
      </left>
      <right style="thin">
        <color indexed="8"/>
      </right>
      <top style="medium">
        <color indexed="8"/>
      </top>
      <bottom/>
      <diagonal/>
    </border>
    <border>
      <left/>
      <right style="medium">
        <color indexed="64"/>
      </right>
      <top style="medium">
        <color indexed="64"/>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bottom style="thin">
        <color indexed="8"/>
      </bottom>
      <diagonal/>
    </border>
    <border>
      <left/>
      <right style="medium">
        <color indexed="8"/>
      </right>
      <top style="medium">
        <color indexed="8"/>
      </top>
      <bottom style="thin">
        <color indexed="8"/>
      </bottom>
      <diagonal/>
    </border>
    <border>
      <left/>
      <right style="medium">
        <color indexed="64"/>
      </right>
      <top style="thin">
        <color indexed="64"/>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style="thin">
        <color indexed="64"/>
      </top>
      <bottom style="medium">
        <color indexed="64"/>
      </bottom>
      <diagonal/>
    </border>
    <border>
      <left style="thin">
        <color indexed="8"/>
      </left>
      <right style="medium">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8"/>
      </top>
      <bottom style="thin">
        <color indexed="8"/>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medium">
        <color indexed="8"/>
      </top>
      <bottom style="thin">
        <color indexed="8"/>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8"/>
      </top>
      <bottom style="medium">
        <color indexed="64"/>
      </bottom>
      <diagonal/>
    </border>
    <border>
      <left style="thin">
        <color indexed="8"/>
      </left>
      <right style="thin">
        <color indexed="8"/>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8"/>
      </left>
      <right style="medium">
        <color indexed="64"/>
      </right>
      <top/>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8"/>
      </right>
      <top/>
      <bottom/>
      <diagonal/>
    </border>
    <border>
      <left style="thin">
        <color indexed="8"/>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style="thin">
        <color indexed="8"/>
      </left>
      <right/>
      <top style="thin">
        <color indexed="8"/>
      </top>
      <bottom/>
      <diagonal/>
    </border>
    <border>
      <left style="thin">
        <color indexed="8"/>
      </left>
      <right style="thin">
        <color indexed="8"/>
      </right>
      <top style="medium">
        <color indexed="64"/>
      </top>
      <bottom/>
      <diagonal/>
    </border>
    <border>
      <left style="thin">
        <color indexed="64"/>
      </left>
      <right/>
      <top/>
      <bottom style="thin">
        <color indexed="64"/>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style="thin">
        <color indexed="8"/>
      </left>
      <right style="thin">
        <color indexed="8"/>
      </right>
      <top/>
      <bottom style="medium">
        <color indexed="64"/>
      </bottom>
      <diagonal/>
    </border>
    <border>
      <left style="thin">
        <color indexed="8"/>
      </left>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8"/>
      </bottom>
      <diagonal/>
    </border>
    <border>
      <left style="medium">
        <color indexed="8"/>
      </left>
      <right/>
      <top/>
      <bottom style="thin">
        <color indexed="64"/>
      </bottom>
      <diagonal/>
    </border>
    <border>
      <left style="medium">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medium">
        <color indexed="64"/>
      </right>
      <top/>
      <bottom style="thin">
        <color indexed="64"/>
      </bottom>
      <diagonal/>
    </border>
    <border>
      <left style="thin">
        <color indexed="8"/>
      </left>
      <right/>
      <top/>
      <bottom style="thin">
        <color indexed="64"/>
      </bottom>
      <diagonal/>
    </border>
    <border>
      <left style="medium">
        <color indexed="64"/>
      </left>
      <right style="thin">
        <color indexed="8"/>
      </right>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64"/>
      </left>
      <right style="medium">
        <color indexed="64"/>
      </right>
      <top style="thin">
        <color indexed="64"/>
      </top>
      <bottom style="medium">
        <color indexed="64"/>
      </bottom>
      <diagonal/>
    </border>
    <border>
      <left style="medium">
        <color indexed="8"/>
      </left>
      <right style="thin">
        <color indexed="64"/>
      </right>
      <top style="thin">
        <color indexed="8"/>
      </top>
      <bottom style="medium">
        <color indexed="8"/>
      </bottom>
      <diagonal/>
    </border>
    <border>
      <left style="thin">
        <color indexed="8"/>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8"/>
      </bottom>
      <diagonal/>
    </border>
    <border>
      <left style="medium">
        <color indexed="64"/>
      </left>
      <right/>
      <top style="thin">
        <color indexed="8"/>
      </top>
      <bottom style="thin">
        <color indexed="64"/>
      </bottom>
      <diagonal/>
    </border>
    <border>
      <left style="medium">
        <color indexed="64"/>
      </left>
      <right/>
      <top style="thin">
        <color indexed="64"/>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8"/>
      </left>
      <right/>
      <top style="medium">
        <color indexed="64"/>
      </top>
      <bottom/>
      <diagonal/>
    </border>
    <border>
      <left style="medium">
        <color indexed="8"/>
      </left>
      <right/>
      <top style="thin">
        <color indexed="64"/>
      </top>
      <bottom style="thin">
        <color indexed="64"/>
      </bottom>
      <diagonal/>
    </border>
    <border>
      <left style="medium">
        <color indexed="8"/>
      </left>
      <right/>
      <top/>
      <bottom style="medium">
        <color indexed="64"/>
      </bottom>
      <diagonal/>
    </border>
    <border>
      <left/>
      <right style="medium">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medium">
        <color theme="1"/>
      </right>
      <top style="medium">
        <color theme="1"/>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top style="medium">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thin">
        <color indexed="64"/>
      </top>
      <bottom/>
      <diagonal/>
    </border>
    <border>
      <left style="medium">
        <color indexed="64"/>
      </left>
      <right style="thin">
        <color indexed="64"/>
      </right>
      <top/>
      <bottom style="thin">
        <color indexed="8"/>
      </bottom>
      <diagonal/>
    </border>
    <border>
      <left style="thin">
        <color theme="1"/>
      </left>
      <right style="medium">
        <color theme="1"/>
      </right>
      <top style="thin">
        <color theme="1"/>
      </top>
      <bottom style="medium">
        <color indexed="8"/>
      </bottom>
      <diagonal/>
    </border>
    <border>
      <left style="thin">
        <color indexed="64"/>
      </left>
      <right style="medium">
        <color indexed="64"/>
      </right>
      <top/>
      <bottom style="thin">
        <color indexed="8"/>
      </bottom>
      <diagonal/>
    </border>
    <border>
      <left style="thin">
        <color theme="1"/>
      </left>
      <right style="medium">
        <color theme="1"/>
      </right>
      <top style="thin">
        <color indexed="8"/>
      </top>
      <bottom style="medium">
        <color theme="1"/>
      </bottom>
      <diagonal/>
    </border>
    <border>
      <left style="thin">
        <color theme="1"/>
      </left>
      <right style="medium">
        <color theme="1"/>
      </right>
      <top style="medium">
        <color theme="1"/>
      </top>
      <bottom/>
      <diagonal/>
    </border>
    <border>
      <left style="thin">
        <color theme="1"/>
      </left>
      <right style="medium">
        <color theme="1"/>
      </right>
      <top/>
      <bottom/>
      <diagonal/>
    </border>
    <border>
      <left style="thin">
        <color theme="1"/>
      </left>
      <right style="medium">
        <color theme="1"/>
      </right>
      <top style="thin">
        <color indexed="8"/>
      </top>
      <bottom/>
      <diagonal/>
    </border>
    <border>
      <left style="thin">
        <color theme="1"/>
      </left>
      <right style="medium">
        <color theme="1"/>
      </right>
      <top/>
      <bottom style="thin">
        <color indexed="8"/>
      </bottom>
      <diagonal/>
    </border>
    <border>
      <left style="thin">
        <color theme="1"/>
      </left>
      <right style="medium">
        <color theme="1"/>
      </right>
      <top/>
      <bottom style="medium">
        <color theme="1"/>
      </bottom>
      <diagonal/>
    </border>
    <border>
      <left style="medium">
        <color indexed="64"/>
      </left>
      <right/>
      <top/>
      <bottom style="thin">
        <color theme="1"/>
      </bottom>
      <diagonal/>
    </border>
    <border>
      <left/>
      <right/>
      <top/>
      <bottom style="thin">
        <color theme="1"/>
      </bottom>
      <diagonal/>
    </border>
    <border>
      <left style="medium">
        <color indexed="64"/>
      </left>
      <right style="thin">
        <color indexed="64"/>
      </right>
      <top/>
      <bottom style="thin">
        <color theme="1"/>
      </bottom>
      <diagonal/>
    </border>
    <border>
      <left style="thin">
        <color indexed="64"/>
      </left>
      <right style="thin">
        <color indexed="64"/>
      </right>
      <top/>
      <bottom style="thin">
        <color theme="1"/>
      </bottom>
      <diagonal/>
    </border>
    <border>
      <left/>
      <right style="medium">
        <color indexed="64"/>
      </right>
      <top/>
      <bottom style="thin">
        <color theme="1"/>
      </bottom>
      <diagonal/>
    </border>
    <border>
      <left style="thin">
        <color indexed="64"/>
      </left>
      <right/>
      <top/>
      <bottom style="thin">
        <color indexed="8"/>
      </bottom>
      <diagonal/>
    </border>
    <border>
      <left/>
      <right/>
      <top/>
      <bottom style="medium">
        <color theme="1"/>
      </bottom>
      <diagonal/>
    </border>
    <border>
      <left style="thin">
        <color indexed="64"/>
      </left>
      <right style="thin">
        <color indexed="64"/>
      </right>
      <top style="thin">
        <color indexed="8"/>
      </top>
      <bottom/>
      <diagonal/>
    </border>
    <border>
      <left/>
      <right style="medium">
        <color theme="1"/>
      </right>
      <top style="medium">
        <color indexed="8"/>
      </top>
      <bottom style="thin">
        <color indexed="8"/>
      </bottom>
      <diagonal/>
    </border>
    <border>
      <left style="thin">
        <color theme="1"/>
      </left>
      <right style="thin">
        <color theme="1"/>
      </right>
      <top style="thin">
        <color indexed="8"/>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indexed="8"/>
      </left>
      <right style="thin">
        <color theme="1"/>
      </right>
      <top style="thin">
        <color theme="1"/>
      </top>
      <bottom style="medium">
        <color indexed="8"/>
      </bottom>
      <diagonal/>
    </border>
    <border>
      <left/>
      <right/>
      <top style="thin">
        <color theme="1"/>
      </top>
      <bottom style="medium">
        <color indexed="8"/>
      </bottom>
      <diagonal/>
    </border>
    <border>
      <left style="medium">
        <color theme="1"/>
      </left>
      <right style="thin">
        <color theme="1"/>
      </right>
      <top style="thin">
        <color theme="1"/>
      </top>
      <bottom style="medium">
        <color indexed="8"/>
      </bottom>
      <diagonal/>
    </border>
    <border>
      <left/>
      <right/>
      <top/>
      <bottom style="hair">
        <color indexed="8"/>
      </bottom>
      <diagonal/>
    </border>
    <border>
      <left style="thin">
        <color indexed="8"/>
      </left>
      <right style="thin">
        <color indexed="64"/>
      </right>
      <top/>
      <bottom style="medium">
        <color indexed="8"/>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style="thin">
        <color indexed="8"/>
      </left>
      <right style="medium">
        <color theme="1"/>
      </right>
      <top/>
      <bottom/>
      <diagonal/>
    </border>
    <border>
      <left style="thin">
        <color indexed="8"/>
      </left>
      <right style="medium">
        <color theme="1"/>
      </right>
      <top/>
      <bottom style="thin">
        <color indexed="8"/>
      </bottom>
      <diagonal/>
    </border>
    <border>
      <left/>
      <right style="medium">
        <color theme="1"/>
      </right>
      <top/>
      <bottom/>
      <diagonal/>
    </border>
    <border>
      <left style="medium">
        <color theme="1"/>
      </left>
      <right/>
      <top/>
      <bottom style="medium">
        <color theme="1"/>
      </bottom>
      <diagonal/>
    </border>
    <border>
      <left/>
      <right style="medium">
        <color theme="1"/>
      </right>
      <top/>
      <bottom style="thin">
        <color indexed="8"/>
      </bottom>
      <diagonal/>
    </border>
    <border>
      <left style="thin">
        <color indexed="8"/>
      </left>
      <right style="thin">
        <color indexed="8"/>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thin">
        <color indexed="8"/>
      </top>
      <bottom/>
      <diagonal/>
    </border>
    <border>
      <left style="thin">
        <color theme="1"/>
      </left>
      <right style="thin">
        <color theme="1"/>
      </right>
      <top/>
      <bottom style="thin">
        <color indexed="8"/>
      </bottom>
      <diagonal/>
    </border>
    <border>
      <left style="thin">
        <color theme="1"/>
      </left>
      <right style="thin">
        <color theme="1"/>
      </right>
      <top/>
      <bottom style="medium">
        <color theme="1"/>
      </bottom>
      <diagonal/>
    </border>
    <border>
      <left style="medium">
        <color theme="1"/>
      </left>
      <right/>
      <top/>
      <bottom style="thin">
        <color indexed="8"/>
      </bottom>
      <diagonal/>
    </border>
    <border>
      <left style="medium">
        <color theme="1"/>
      </left>
      <right/>
      <top style="thin">
        <color indexed="8"/>
      </top>
      <bottom/>
      <diagonal/>
    </border>
    <border>
      <left style="medium">
        <color theme="1"/>
      </left>
      <right/>
      <top style="thin">
        <color theme="1"/>
      </top>
      <bottom style="thin">
        <color theme="1"/>
      </bottom>
      <diagonal/>
    </border>
    <border>
      <left style="thin">
        <color indexed="64"/>
      </left>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right style="thin">
        <color theme="1"/>
      </right>
      <top/>
      <bottom/>
      <diagonal/>
    </border>
    <border>
      <left style="thin">
        <color theme="1"/>
      </left>
      <right/>
      <top/>
      <bottom/>
      <diagonal/>
    </border>
    <border>
      <left style="medium">
        <color theme="1"/>
      </left>
      <right/>
      <top style="medium">
        <color theme="1"/>
      </top>
      <bottom style="hair">
        <color indexed="8"/>
      </bottom>
      <diagonal/>
    </border>
    <border>
      <left/>
      <right/>
      <top style="medium">
        <color theme="1"/>
      </top>
      <bottom style="hair">
        <color indexed="8"/>
      </bottom>
      <diagonal/>
    </border>
    <border>
      <left/>
      <right style="medium">
        <color theme="1"/>
      </right>
      <top style="medium">
        <color theme="1"/>
      </top>
      <bottom style="hair">
        <color indexed="8"/>
      </bottom>
      <diagonal/>
    </border>
    <border>
      <left style="hair">
        <color theme="1"/>
      </left>
      <right/>
      <top style="hair">
        <color indexed="8"/>
      </top>
      <bottom style="medium">
        <color theme="1"/>
      </bottom>
      <diagonal/>
    </border>
    <border>
      <left style="medium">
        <color theme="1"/>
      </left>
      <right/>
      <top/>
      <bottom style="thin">
        <color theme="1"/>
      </bottom>
      <diagonal/>
    </border>
    <border>
      <left/>
      <right style="thin">
        <color theme="1"/>
      </right>
      <top/>
      <bottom style="thin">
        <color indexed="8"/>
      </bottom>
      <diagonal/>
    </border>
    <border>
      <left style="thin">
        <color indexed="8"/>
      </left>
      <right style="thin">
        <color theme="1"/>
      </right>
      <top style="thin">
        <color indexed="8"/>
      </top>
      <bottom/>
      <diagonal/>
    </border>
    <border>
      <left style="thin">
        <color indexed="8"/>
      </left>
      <right style="thin">
        <color theme="1"/>
      </right>
      <top/>
      <bottom style="thin">
        <color indexed="8"/>
      </bottom>
      <diagonal/>
    </border>
    <border>
      <left style="thin">
        <color indexed="8"/>
      </left>
      <right style="thin">
        <color theme="1"/>
      </right>
      <top/>
      <bottom/>
      <diagonal/>
    </border>
    <border>
      <left style="thin">
        <color indexed="8"/>
      </left>
      <right style="thin">
        <color theme="1"/>
      </right>
      <top style="thin">
        <color theme="1"/>
      </top>
      <bottom style="thin">
        <color theme="1"/>
      </bottom>
      <diagonal/>
    </border>
    <border>
      <left style="hair">
        <color indexed="8"/>
      </left>
      <right style="medium">
        <color theme="1"/>
      </right>
      <top style="hair">
        <color indexed="8"/>
      </top>
      <bottom style="medium">
        <color theme="1"/>
      </bottom>
      <diagonal/>
    </border>
    <border>
      <left style="medium">
        <color theme="1"/>
      </left>
      <right style="thin">
        <color indexed="8"/>
      </right>
      <top/>
      <bottom/>
      <diagonal/>
    </border>
    <border>
      <left/>
      <right style="medium">
        <color theme="1"/>
      </right>
      <top style="medium">
        <color theme="1"/>
      </top>
      <bottom/>
      <diagonal/>
    </border>
    <border>
      <left style="thin">
        <color indexed="8"/>
      </left>
      <right style="medium">
        <color theme="1"/>
      </right>
      <top style="thin">
        <color indexed="8"/>
      </top>
      <bottom/>
      <diagonal/>
    </border>
    <border>
      <left style="thin">
        <color indexed="8"/>
      </left>
      <right style="medium">
        <color theme="1"/>
      </right>
      <top style="thin">
        <color theme="1"/>
      </top>
      <bottom style="thin">
        <color theme="1"/>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top style="thin">
        <color indexed="8"/>
      </top>
      <bottom/>
      <diagonal/>
    </border>
    <border>
      <left style="thin">
        <color theme="1"/>
      </left>
      <right style="medium">
        <color indexed="8"/>
      </right>
      <top/>
      <bottom/>
      <diagonal/>
    </border>
    <border>
      <left style="medium">
        <color theme="1"/>
      </left>
      <right/>
      <top style="medium">
        <color theme="1"/>
      </top>
      <bottom style="thin">
        <color indexed="8"/>
      </bottom>
      <diagonal/>
    </border>
    <border>
      <left/>
      <right/>
      <top style="medium">
        <color theme="1"/>
      </top>
      <bottom style="thin">
        <color indexed="8"/>
      </bottom>
      <diagonal/>
    </border>
    <border>
      <left/>
      <right style="medium">
        <color theme="1"/>
      </right>
      <top style="medium">
        <color theme="1"/>
      </top>
      <bottom style="thin">
        <color indexed="8"/>
      </bottom>
      <diagonal/>
    </border>
    <border>
      <left style="medium">
        <color theme="1"/>
      </left>
      <right/>
      <top style="thin">
        <color indexed="8"/>
      </top>
      <bottom style="medium">
        <color theme="1"/>
      </bottom>
      <diagonal/>
    </border>
    <border>
      <left style="thin">
        <color indexed="8"/>
      </left>
      <right style="thin">
        <color indexed="8"/>
      </right>
      <top style="thin">
        <color indexed="8"/>
      </top>
      <bottom style="medium">
        <color theme="1"/>
      </bottom>
      <diagonal/>
    </border>
    <border>
      <left/>
      <right/>
      <top style="thin">
        <color indexed="8"/>
      </top>
      <bottom style="medium">
        <color theme="1"/>
      </bottom>
      <diagonal/>
    </border>
    <border>
      <left style="thin">
        <color indexed="8"/>
      </left>
      <right style="medium">
        <color theme="1"/>
      </right>
      <top style="thin">
        <color indexed="8"/>
      </top>
      <bottom style="medium">
        <color theme="1"/>
      </bottom>
      <diagonal/>
    </border>
    <border>
      <left style="medium">
        <color theme="1"/>
      </left>
      <right style="thin">
        <color indexed="8"/>
      </right>
      <top style="medium">
        <color theme="1"/>
      </top>
      <bottom/>
      <diagonal/>
    </border>
    <border>
      <left style="medium">
        <color theme="1"/>
      </left>
      <right style="thin">
        <color indexed="8"/>
      </right>
      <top/>
      <bottom style="thin">
        <color indexed="8"/>
      </bottom>
      <diagonal/>
    </border>
    <border>
      <left/>
      <right style="medium">
        <color theme="1"/>
      </right>
      <top/>
      <bottom style="medium">
        <color theme="1"/>
      </bottom>
      <diagonal/>
    </border>
    <border>
      <left style="medium">
        <color indexed="8"/>
      </left>
      <right/>
      <top style="thin">
        <color indexed="8"/>
      </top>
      <bottom style="medium">
        <color theme="1"/>
      </bottom>
      <diagonal/>
    </border>
    <border>
      <left style="thin">
        <color indexed="8"/>
      </left>
      <right style="medium">
        <color indexed="8"/>
      </right>
      <top style="thin">
        <color indexed="8"/>
      </top>
      <bottom style="medium">
        <color theme="1"/>
      </bottom>
      <diagonal/>
    </border>
    <border>
      <left style="medium">
        <color indexed="8"/>
      </left>
      <right/>
      <top/>
      <bottom style="hair">
        <color indexed="8"/>
      </bottom>
      <diagonal/>
    </border>
    <border>
      <left/>
      <right style="medium">
        <color indexed="8"/>
      </right>
      <top/>
      <bottom style="hair">
        <color indexed="8"/>
      </bottom>
      <diagonal/>
    </border>
    <border>
      <left/>
      <right style="medium">
        <color theme="1"/>
      </right>
      <top style="medium">
        <color indexed="64"/>
      </top>
      <bottom style="thin">
        <color indexed="64"/>
      </bottom>
      <diagonal/>
    </border>
    <border>
      <left style="medium">
        <color indexed="64"/>
      </left>
      <right/>
      <top style="thin">
        <color indexed="8"/>
      </top>
      <bottom/>
      <diagonal/>
    </border>
    <border>
      <left style="medium">
        <color indexed="64"/>
      </left>
      <right style="thin">
        <color indexed="64"/>
      </right>
      <top style="thin">
        <color indexed="8"/>
      </top>
      <bottom/>
      <diagonal/>
    </border>
    <border>
      <left style="thin">
        <color indexed="64"/>
      </left>
      <right style="medium">
        <color indexed="8"/>
      </right>
      <top style="thin">
        <color indexed="8"/>
      </top>
      <bottom/>
      <diagonal/>
    </border>
    <border>
      <left style="medium">
        <color theme="1"/>
      </left>
      <right/>
      <top style="medium">
        <color indexed="8"/>
      </top>
      <bottom style="thin">
        <color indexed="8"/>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right style="thin">
        <color theme="1"/>
      </right>
      <top/>
      <bottom style="thin">
        <color theme="1"/>
      </bottom>
      <diagonal/>
    </border>
    <border>
      <left style="thin">
        <color indexed="64"/>
      </left>
      <right style="thin">
        <color indexed="8"/>
      </right>
      <top style="medium">
        <color indexed="8"/>
      </top>
      <bottom/>
      <diagonal/>
    </border>
    <border>
      <left style="medium">
        <color indexed="8"/>
      </left>
      <right/>
      <top style="medium">
        <color theme="1"/>
      </top>
      <bottom style="medium">
        <color indexed="8"/>
      </bottom>
      <diagonal/>
    </border>
    <border>
      <left/>
      <right/>
      <top style="medium">
        <color theme="1"/>
      </top>
      <bottom style="medium">
        <color indexed="8"/>
      </bottom>
      <diagonal/>
    </border>
    <border>
      <left/>
      <right style="medium">
        <color theme="1"/>
      </right>
      <top style="medium">
        <color theme="1"/>
      </top>
      <bottom style="medium">
        <color indexed="8"/>
      </bottom>
      <diagonal/>
    </border>
    <border>
      <left style="medium">
        <color theme="1"/>
      </left>
      <right style="thin">
        <color indexed="8"/>
      </right>
      <top style="thin">
        <color indexed="8"/>
      </top>
      <bottom/>
      <diagonal/>
    </border>
    <border>
      <left style="medium">
        <color theme="1"/>
      </left>
      <right style="thin">
        <color indexed="8"/>
      </right>
      <top style="thin">
        <color theme="1"/>
      </top>
      <bottom style="thin">
        <color theme="1"/>
      </bottom>
      <diagonal/>
    </border>
    <border>
      <left style="medium">
        <color theme="1"/>
      </left>
      <right style="thin">
        <color theme="1"/>
      </right>
      <top style="thin">
        <color theme="1"/>
      </top>
      <bottom/>
      <diagonal/>
    </border>
    <border>
      <left style="medium">
        <color theme="1"/>
      </left>
      <right style="thin">
        <color theme="1"/>
      </right>
      <top/>
      <bottom style="thin">
        <color theme="1"/>
      </bottom>
      <diagonal/>
    </border>
    <border>
      <left style="medium">
        <color theme="1"/>
      </left>
      <right style="thin">
        <color theme="1"/>
      </right>
      <top/>
      <bottom/>
      <diagonal/>
    </border>
    <border>
      <left style="medium">
        <color theme="1"/>
      </left>
      <right style="thin">
        <color theme="1"/>
      </right>
      <top style="thin">
        <color indexed="8"/>
      </top>
      <bottom/>
      <diagonal/>
    </border>
    <border>
      <left style="medium">
        <color theme="1"/>
      </left>
      <right style="thin">
        <color theme="1"/>
      </right>
      <top/>
      <bottom style="thin">
        <color indexed="8"/>
      </bottom>
      <diagonal/>
    </border>
    <border>
      <left style="medium">
        <color theme="1"/>
      </left>
      <right style="thin">
        <color theme="1"/>
      </right>
      <top style="thin">
        <color theme="1"/>
      </top>
      <bottom style="thin">
        <color theme="1"/>
      </bottom>
      <diagonal/>
    </border>
    <border>
      <left style="medium">
        <color theme="1"/>
      </left>
      <right style="thin">
        <color theme="1"/>
      </right>
      <top/>
      <bottom style="medium">
        <color theme="1"/>
      </bottom>
      <diagonal/>
    </border>
    <border>
      <left style="thin">
        <color theme="1"/>
      </left>
      <right style="hair">
        <color indexed="8"/>
      </right>
      <top style="hair">
        <color indexed="8"/>
      </top>
      <bottom style="medium">
        <color theme="1"/>
      </bottom>
      <diagonal/>
    </border>
    <border>
      <left style="hair">
        <color indexed="8"/>
      </left>
      <right/>
      <top style="hair">
        <color indexed="8"/>
      </top>
      <bottom style="medium">
        <color theme="1"/>
      </bottom>
      <diagonal/>
    </border>
    <border>
      <left/>
      <right style="thin">
        <color theme="1"/>
      </right>
      <top style="thin">
        <color indexed="8"/>
      </top>
      <bottom/>
      <diagonal/>
    </border>
    <border>
      <left/>
      <right style="thin">
        <color theme="1"/>
      </right>
      <top/>
      <bottom style="medium">
        <color theme="1"/>
      </bottom>
      <diagonal/>
    </border>
    <border>
      <left style="medium">
        <color theme="1"/>
      </left>
      <right style="thin">
        <color indexed="8"/>
      </right>
      <top/>
      <bottom style="thin">
        <color theme="1"/>
      </bottom>
      <diagonal/>
    </border>
    <border>
      <left style="thin">
        <color indexed="8"/>
      </left>
      <right style="thin">
        <color theme="1"/>
      </right>
      <top/>
      <bottom style="thin">
        <color theme="1"/>
      </bottom>
      <diagonal/>
    </border>
    <border>
      <left style="thin">
        <color indexed="8"/>
      </left>
      <right style="thin">
        <color indexed="8"/>
      </right>
      <top/>
      <bottom style="thin">
        <color theme="1"/>
      </bottom>
      <diagonal/>
    </border>
    <border>
      <left style="thin">
        <color indexed="8"/>
      </left>
      <right style="medium">
        <color theme="1"/>
      </right>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medium">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style="medium">
        <color theme="1"/>
      </top>
      <bottom style="medium">
        <color theme="1"/>
      </bottom>
      <diagonal/>
    </border>
    <border>
      <left style="thin">
        <color theme="1"/>
      </left>
      <right style="medium">
        <color theme="1"/>
      </right>
      <top style="medium">
        <color theme="1"/>
      </top>
      <bottom style="thin">
        <color theme="1"/>
      </bottom>
      <diagonal/>
    </border>
    <border>
      <left/>
      <right style="medium">
        <color theme="1"/>
      </right>
      <top style="thin">
        <color theme="1"/>
      </top>
      <bottom/>
      <diagonal/>
    </border>
    <border>
      <left style="medium">
        <color theme="1"/>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indexed="8"/>
      </left>
      <right/>
      <top style="thin">
        <color indexed="64"/>
      </top>
      <bottom/>
      <diagonal/>
    </border>
    <border>
      <left style="medium">
        <color theme="1"/>
      </left>
      <right style="medium">
        <color theme="1"/>
      </right>
      <top/>
      <bottom style="medium">
        <color theme="1"/>
      </bottom>
      <diagonal/>
    </border>
    <border>
      <left style="medium">
        <color theme="1"/>
      </left>
      <right style="medium">
        <color theme="1"/>
      </right>
      <top style="thin">
        <color theme="1"/>
      </top>
      <bottom/>
      <diagonal/>
    </border>
    <border>
      <left style="medium">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diagonal/>
    </border>
    <border>
      <left style="medium">
        <color indexed="64"/>
      </left>
      <right/>
      <top style="medium">
        <color theme="1"/>
      </top>
      <bottom/>
      <diagonal/>
    </border>
    <border>
      <left style="thin">
        <color theme="1"/>
      </left>
      <right style="thin">
        <color theme="1"/>
      </right>
      <top style="medium">
        <color theme="1"/>
      </top>
      <bottom/>
      <diagonal/>
    </border>
    <border>
      <left/>
      <right style="medium">
        <color indexed="8"/>
      </right>
      <top/>
      <bottom style="medium">
        <color theme="1"/>
      </bottom>
      <diagonal/>
    </border>
    <border>
      <left style="thin">
        <color theme="1"/>
      </left>
      <right style="thin">
        <color theme="1"/>
      </right>
      <top/>
      <bottom style="medium">
        <color indexed="64"/>
      </bottom>
      <diagonal/>
    </border>
    <border>
      <left style="thin">
        <color indexed="8"/>
      </left>
      <right style="medium">
        <color indexed="8"/>
      </right>
      <top/>
      <bottom style="medium">
        <color indexed="64"/>
      </bottom>
      <diagonal/>
    </border>
    <border>
      <left style="thin">
        <color indexed="64"/>
      </left>
      <right style="thin">
        <color theme="1"/>
      </right>
      <top/>
      <bottom/>
      <diagonal/>
    </border>
    <border>
      <left style="thin">
        <color indexed="64"/>
      </left>
      <right style="thin">
        <color theme="1"/>
      </right>
      <top/>
      <bottom style="medium">
        <color indexed="64"/>
      </bottom>
      <diagonal/>
    </border>
    <border>
      <left style="thin">
        <color theme="1"/>
      </left>
      <right style="medium">
        <color indexed="64"/>
      </right>
      <top/>
      <bottom/>
      <diagonal/>
    </border>
    <border>
      <left style="medium">
        <color theme="1"/>
      </left>
      <right style="thin">
        <color theme="1"/>
      </right>
      <top style="thin">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indexed="64"/>
      </right>
      <top style="medium">
        <color indexed="64"/>
      </top>
      <bottom/>
      <diagonal/>
    </border>
    <border>
      <left style="thin">
        <color theme="1"/>
      </left>
      <right style="medium">
        <color indexed="64"/>
      </right>
      <top/>
      <bottom style="thin">
        <color indexed="64"/>
      </bottom>
      <diagonal/>
    </border>
    <border>
      <left style="thin">
        <color theme="1"/>
      </left>
      <right/>
      <top style="thin">
        <color theme="1"/>
      </top>
      <bottom style="medium">
        <color theme="1"/>
      </bottom>
      <diagonal/>
    </border>
    <border>
      <left style="thin">
        <color theme="1"/>
      </left>
      <right style="medium">
        <color theme="1"/>
      </right>
      <top style="medium">
        <color indexed="64"/>
      </top>
      <bottom/>
      <diagonal/>
    </border>
    <border>
      <left style="thin">
        <color theme="1"/>
      </left>
      <right style="medium">
        <color theme="1"/>
      </right>
      <top/>
      <bottom style="medium">
        <color indexed="64"/>
      </bottom>
      <diagonal/>
    </border>
    <border>
      <left/>
      <right style="medium">
        <color theme="1"/>
      </right>
      <top style="thin">
        <color indexed="8"/>
      </top>
      <bottom/>
      <diagonal/>
    </border>
    <border>
      <left style="thin">
        <color theme="1"/>
      </left>
      <right style="thin">
        <color theme="1"/>
      </right>
      <top style="medium">
        <color theme="1"/>
      </top>
      <bottom style="thin">
        <color theme="1"/>
      </bottom>
      <diagonal/>
    </border>
    <border>
      <left style="thin">
        <color indexed="64"/>
      </left>
      <right style="medium">
        <color indexed="64"/>
      </right>
      <top/>
      <bottom style="thin">
        <color theme="1"/>
      </bottom>
      <diagonal/>
    </border>
    <border>
      <left style="medium">
        <color indexed="64"/>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thin">
        <color indexed="8"/>
      </left>
      <right style="medium">
        <color theme="1"/>
      </right>
      <top style="thin">
        <color indexed="8"/>
      </top>
      <bottom style="medium">
        <color indexed="8"/>
      </bottom>
      <diagonal/>
    </border>
    <border>
      <left/>
      <right/>
      <top style="thin">
        <color theme="1"/>
      </top>
      <bottom style="medium">
        <color theme="1"/>
      </bottom>
      <diagonal/>
    </border>
    <border>
      <left style="thin">
        <color theme="1"/>
      </left>
      <right/>
      <top style="medium">
        <color theme="1"/>
      </top>
      <bottom style="thin">
        <color theme="1"/>
      </bottom>
      <diagonal/>
    </border>
    <border>
      <left/>
      <right style="medium">
        <color indexed="8"/>
      </right>
      <top style="medium">
        <color theme="1"/>
      </top>
      <bottom/>
      <diagonal/>
    </border>
    <border>
      <left style="medium">
        <color indexed="8"/>
      </left>
      <right style="thin">
        <color indexed="8"/>
      </right>
      <top style="medium">
        <color theme="1"/>
      </top>
      <bottom/>
      <diagonal/>
    </border>
    <border>
      <left style="thin">
        <color indexed="8"/>
      </left>
      <right style="thin">
        <color indexed="8"/>
      </right>
      <top style="medium">
        <color theme="1"/>
      </top>
      <bottom/>
      <diagonal/>
    </border>
    <border>
      <left/>
      <right style="thin">
        <color indexed="8"/>
      </right>
      <top style="medium">
        <color theme="1"/>
      </top>
      <bottom/>
      <diagonal/>
    </border>
    <border>
      <left style="thin">
        <color indexed="8"/>
      </left>
      <right/>
      <top style="medium">
        <color theme="1"/>
      </top>
      <bottom/>
      <diagonal/>
    </border>
    <border>
      <left style="medium">
        <color theme="1"/>
      </left>
      <right/>
      <top style="thin">
        <color indexed="8"/>
      </top>
      <bottom style="thin">
        <color indexed="8"/>
      </bottom>
      <diagonal/>
    </border>
    <border>
      <left/>
      <right style="medium">
        <color theme="1"/>
      </right>
      <top style="thin">
        <color indexed="8"/>
      </top>
      <bottom style="thin">
        <color indexed="8"/>
      </bottom>
      <diagonal/>
    </border>
    <border>
      <left/>
      <right style="medium">
        <color indexed="8"/>
      </right>
      <top style="thin">
        <color indexed="8"/>
      </top>
      <bottom style="medium">
        <color theme="1"/>
      </bottom>
      <diagonal/>
    </border>
    <border>
      <left style="medium">
        <color indexed="8"/>
      </left>
      <right style="thin">
        <color indexed="8"/>
      </right>
      <top style="thin">
        <color indexed="8"/>
      </top>
      <bottom style="medium">
        <color theme="1"/>
      </bottom>
      <diagonal/>
    </border>
    <border>
      <left style="thin">
        <color indexed="8"/>
      </left>
      <right/>
      <top style="thin">
        <color indexed="8"/>
      </top>
      <bottom style="medium">
        <color theme="1"/>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medium">
        <color theme="1"/>
      </bottom>
      <diagonal/>
    </border>
    <border>
      <left style="medium">
        <color indexed="8"/>
      </left>
      <right style="thin">
        <color theme="1"/>
      </right>
      <top/>
      <bottom style="thin">
        <color indexed="8"/>
      </bottom>
      <diagonal/>
    </border>
    <border>
      <left/>
      <right style="medium">
        <color theme="1"/>
      </right>
      <top style="medium">
        <color indexed="64"/>
      </top>
      <bottom style="medium">
        <color indexed="64"/>
      </bottom>
      <diagonal/>
    </border>
    <border>
      <left/>
      <right style="medium">
        <color theme="1"/>
      </right>
      <top/>
      <bottom style="medium">
        <color indexed="64"/>
      </bottom>
      <diagonal/>
    </border>
    <border>
      <left style="thin">
        <color indexed="64"/>
      </left>
      <right style="medium">
        <color theme="1"/>
      </right>
      <top style="medium">
        <color indexed="64"/>
      </top>
      <bottom style="medium">
        <color indexed="64"/>
      </bottom>
      <diagonal/>
    </border>
    <border>
      <left style="thin">
        <color indexed="64"/>
      </left>
      <right style="medium">
        <color theme="1"/>
      </right>
      <top style="medium">
        <color indexed="64"/>
      </top>
      <bottom/>
      <diagonal/>
    </border>
    <border>
      <left style="thin">
        <color indexed="64"/>
      </left>
      <right style="medium">
        <color theme="1"/>
      </right>
      <top/>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medium">
        <color indexed="64"/>
      </bottom>
      <diagonal/>
    </border>
    <border>
      <left/>
      <right style="medium">
        <color theme="1"/>
      </right>
      <top/>
      <bottom style="medium">
        <color indexed="8"/>
      </bottom>
      <diagonal/>
    </border>
    <border>
      <left style="thin">
        <color theme="1"/>
      </left>
      <right style="medium">
        <color indexed="64"/>
      </right>
      <top/>
      <bottom style="medium">
        <color indexed="64"/>
      </bottom>
      <diagonal/>
    </border>
    <border>
      <left/>
      <right style="medium">
        <color theme="1"/>
      </right>
      <top style="medium">
        <color indexed="8"/>
      </top>
      <bottom/>
      <diagonal/>
    </border>
    <border>
      <left style="medium">
        <color indexed="64"/>
      </left>
      <right/>
      <top style="thin">
        <color indexed="8"/>
      </top>
      <bottom style="thin">
        <color indexed="8"/>
      </bottom>
      <diagonal/>
    </border>
    <border>
      <left style="thin">
        <color theme="1"/>
      </left>
      <right/>
      <top style="thin">
        <color theme="1"/>
      </top>
      <bottom/>
      <diagonal/>
    </border>
    <border>
      <left style="thin">
        <color theme="1"/>
      </left>
      <right/>
      <top/>
      <bottom style="medium">
        <color theme="1"/>
      </bottom>
      <diagonal/>
    </border>
    <border>
      <left/>
      <right style="medium">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8"/>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1"/>
      </left>
      <right style="thin">
        <color theme="1"/>
      </right>
      <top style="medium">
        <color theme="1"/>
      </top>
      <bottom style="medium">
        <color theme="1"/>
      </bottom>
      <diagonal/>
    </border>
    <border>
      <left style="thin">
        <color indexed="64"/>
      </left>
      <right/>
      <top style="thin">
        <color indexed="8"/>
      </top>
      <bottom style="thin">
        <color indexed="8"/>
      </bottom>
      <diagonal/>
    </border>
    <border>
      <left style="thin">
        <color theme="1"/>
      </left>
      <right style="thin">
        <color indexed="8"/>
      </right>
      <top style="medium">
        <color theme="1"/>
      </top>
      <bottom/>
      <diagonal/>
    </border>
    <border>
      <left/>
      <right/>
      <top style="medium">
        <color indexed="9"/>
      </top>
      <bottom/>
      <diagonal/>
    </border>
    <border>
      <left style="thin">
        <color theme="1"/>
      </left>
      <right style="thin">
        <color theme="1"/>
      </right>
      <top style="thin">
        <color indexed="8"/>
      </top>
      <bottom style="medium">
        <color indexed="8"/>
      </bottom>
      <diagonal/>
    </border>
    <border>
      <left style="medium">
        <color indexed="64"/>
      </left>
      <right style="medium">
        <color indexed="8"/>
      </right>
      <top style="medium">
        <color indexed="64"/>
      </top>
      <bottom style="medium">
        <color indexed="64"/>
      </bottom>
      <diagonal/>
    </border>
    <border>
      <left/>
      <right style="thin">
        <color indexed="64"/>
      </right>
      <top style="thin">
        <color indexed="8"/>
      </top>
      <bottom style="medium">
        <color indexed="8"/>
      </bottom>
      <diagonal/>
    </border>
    <border>
      <left style="thin">
        <color indexed="8"/>
      </left>
      <right style="thin">
        <color theme="1"/>
      </right>
      <top style="medium">
        <color theme="1"/>
      </top>
      <bottom/>
      <diagonal/>
    </border>
    <border>
      <left style="thin">
        <color theme="1"/>
      </left>
      <right/>
      <top style="medium">
        <color theme="1"/>
      </top>
      <bottom/>
      <diagonal/>
    </border>
    <border>
      <left style="medium">
        <color theme="1"/>
      </left>
      <right/>
      <top/>
      <bottom style="medium">
        <color indexed="8"/>
      </bottom>
      <diagonal/>
    </border>
    <border>
      <left/>
      <right style="medium">
        <color indexed="8"/>
      </right>
      <top style="medium">
        <color theme="1"/>
      </top>
      <bottom style="thin">
        <color theme="1"/>
      </bottom>
      <diagonal/>
    </border>
    <border>
      <left style="thin">
        <color indexed="8"/>
      </left>
      <right style="medium">
        <color theme="1"/>
      </right>
      <top style="thin">
        <color theme="1"/>
      </top>
      <bottom style="medium">
        <color indexed="8"/>
      </bottom>
      <diagonal/>
    </border>
    <border>
      <left/>
      <right style="thin">
        <color indexed="64"/>
      </right>
      <top style="thin">
        <color indexed="8"/>
      </top>
      <bottom style="medium">
        <color indexed="64"/>
      </bottom>
      <diagonal/>
    </border>
    <border>
      <left/>
      <right style="thin">
        <color theme="1"/>
      </right>
      <top style="thin">
        <color indexed="8"/>
      </top>
      <bottom style="medium">
        <color indexed="8"/>
      </bottom>
      <diagonal/>
    </border>
    <border>
      <left style="medium">
        <color theme="1"/>
      </left>
      <right/>
      <top style="thin">
        <color indexed="8"/>
      </top>
      <bottom style="medium">
        <color indexed="8"/>
      </bottom>
      <diagonal/>
    </border>
    <border>
      <left style="thin">
        <color theme="1"/>
      </left>
      <right style="thin">
        <color theme="1"/>
      </right>
      <top style="thin">
        <color indexed="8"/>
      </top>
      <bottom style="thin">
        <color indexed="8"/>
      </bottom>
      <diagonal/>
    </border>
    <border>
      <left/>
      <right style="thin">
        <color theme="1"/>
      </right>
      <top style="thin">
        <color indexed="8"/>
      </top>
      <bottom style="thin">
        <color indexed="8"/>
      </bottom>
      <diagonal/>
    </border>
    <border>
      <left style="thin">
        <color theme="1"/>
      </left>
      <right style="thin">
        <color theme="1"/>
      </right>
      <top style="medium">
        <color indexed="8"/>
      </top>
      <bottom/>
      <diagonal/>
    </border>
    <border>
      <left/>
      <right style="thin">
        <color theme="1"/>
      </right>
      <top style="medium">
        <color indexed="8"/>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theme="1"/>
      </left>
      <right style="thin">
        <color indexed="8"/>
      </right>
      <top style="thin">
        <color theme="1"/>
      </top>
      <bottom style="medium">
        <color theme="1"/>
      </bottom>
      <diagonal/>
    </border>
    <border>
      <left style="thin">
        <color indexed="8"/>
      </left>
      <right style="thin">
        <color indexed="8"/>
      </right>
      <top style="thin">
        <color theme="1"/>
      </top>
      <bottom style="medium">
        <color theme="1"/>
      </bottom>
      <diagonal/>
    </border>
    <border>
      <left style="thin">
        <color indexed="8"/>
      </left>
      <right style="medium">
        <color theme="1"/>
      </right>
      <top style="thin">
        <color theme="1"/>
      </top>
      <bottom style="medium">
        <color theme="1"/>
      </bottom>
      <diagonal/>
    </border>
    <border>
      <left style="thin">
        <color indexed="8"/>
      </left>
      <right/>
      <top style="thin">
        <color theme="1"/>
      </top>
      <bottom style="medium">
        <color theme="1"/>
      </bottom>
      <diagonal/>
    </border>
    <border>
      <left style="medium">
        <color indexed="8"/>
      </left>
      <right style="thin">
        <color indexed="8"/>
      </right>
      <top style="thin">
        <color theme="1"/>
      </top>
      <bottom style="medium">
        <color theme="1"/>
      </bottom>
      <diagonal/>
    </border>
    <border>
      <left/>
      <right style="medium">
        <color indexed="64"/>
      </right>
      <top style="thin">
        <color indexed="8"/>
      </top>
      <bottom style="thin">
        <color indexed="8"/>
      </bottom>
      <diagonal/>
    </border>
    <border>
      <left/>
      <right style="medium">
        <color indexed="64"/>
      </right>
      <top style="medium">
        <color indexed="8"/>
      </top>
      <bottom/>
      <diagonal/>
    </border>
    <border>
      <left style="medium">
        <color indexed="64"/>
      </left>
      <right/>
      <top style="medium">
        <color indexed="8"/>
      </top>
      <bottom/>
      <diagonal/>
    </border>
    <border>
      <left style="thin">
        <color indexed="8"/>
      </left>
      <right style="medium">
        <color indexed="64"/>
      </right>
      <top style="thin">
        <color indexed="64"/>
      </top>
      <bottom/>
      <diagonal/>
    </border>
    <border>
      <left/>
      <right style="medium">
        <color indexed="64"/>
      </right>
      <top/>
      <bottom style="medium">
        <color indexed="8"/>
      </bottom>
      <diagonal/>
    </border>
    <border>
      <left style="medium">
        <color indexed="64"/>
      </left>
      <right/>
      <top/>
      <bottom style="medium">
        <color indexed="8"/>
      </bottom>
      <diagonal/>
    </border>
    <border>
      <left style="medium">
        <color indexed="8"/>
      </left>
      <right style="medium">
        <color indexed="8"/>
      </right>
      <top style="medium">
        <color theme="1"/>
      </top>
      <bottom/>
      <diagonal/>
    </border>
    <border>
      <left/>
      <right style="medium">
        <color theme="1"/>
      </right>
      <top style="thin">
        <color indexed="8"/>
      </top>
      <bottom style="medium">
        <color theme="1"/>
      </bottom>
      <diagonal/>
    </border>
    <border>
      <left style="thin">
        <color indexed="8"/>
      </left>
      <right style="medium">
        <color indexed="8"/>
      </right>
      <top style="medium">
        <color theme="1"/>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style="thin">
        <color indexed="8"/>
      </left>
      <right style="medium">
        <color auto="1"/>
      </right>
      <top/>
      <bottom/>
      <diagonal/>
    </border>
    <border>
      <left style="medium">
        <color indexed="64"/>
      </left>
      <right style="thin">
        <color theme="1"/>
      </right>
      <top/>
      <bottom style="medium">
        <color indexed="64"/>
      </bottom>
      <diagonal/>
    </border>
    <border>
      <left style="medium">
        <color auto="1"/>
      </left>
      <right/>
      <top style="medium">
        <color auto="1"/>
      </top>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top/>
      <bottom style="medium">
        <color indexed="64"/>
      </bottom>
      <diagonal/>
    </border>
    <border>
      <left style="medium">
        <color indexed="64"/>
      </left>
      <right style="medium">
        <color theme="1"/>
      </right>
      <top style="thin">
        <color theme="1"/>
      </top>
      <bottom style="thin">
        <color theme="1"/>
      </bottom>
      <diagonal/>
    </border>
    <border>
      <left/>
      <right style="medium">
        <color indexed="64"/>
      </right>
      <top style="thin">
        <color theme="1"/>
      </top>
      <bottom style="thin">
        <color theme="1"/>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bottom/>
      <diagonal/>
    </border>
    <border>
      <left/>
      <right/>
      <top style="medium">
        <color indexed="8"/>
      </top>
      <bottom/>
      <diagonal/>
    </border>
    <border>
      <left style="thin">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diagonal/>
    </border>
    <border>
      <left/>
      <right style="medium">
        <color theme="1"/>
      </right>
      <top style="medium">
        <color indexed="64"/>
      </top>
      <bottom/>
      <diagonal/>
    </border>
    <border>
      <left/>
      <right style="thin">
        <color theme="1"/>
      </right>
      <top/>
      <bottom style="medium">
        <color indexed="64"/>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style="medium">
        <color indexed="64"/>
      </top>
      <bottom/>
      <diagonal/>
    </border>
    <border>
      <left style="thin">
        <color indexed="8"/>
      </left>
      <right style="thin">
        <color indexed="8"/>
      </right>
      <top style="medium">
        <color indexed="64"/>
      </top>
      <bottom/>
      <diagonal/>
    </border>
    <border>
      <left/>
      <right style="medium">
        <color indexed="64"/>
      </right>
      <top/>
      <bottom/>
      <diagonal/>
    </border>
    <border>
      <left style="thin">
        <color indexed="64"/>
      </left>
      <right style="medium">
        <color theme="1"/>
      </right>
      <top style="medium">
        <color indexed="64"/>
      </top>
      <bottom/>
      <diagonal/>
    </border>
    <border>
      <left style="thin">
        <color indexed="64"/>
      </left>
      <right style="medium">
        <color theme="1"/>
      </right>
      <top style="thin">
        <color indexed="64"/>
      </top>
      <bottom/>
      <diagonal/>
    </border>
    <border>
      <left style="thin">
        <color indexed="64"/>
      </left>
      <right style="medium">
        <color theme="1"/>
      </right>
      <top style="thin">
        <color indexed="64"/>
      </top>
      <bottom style="thin">
        <color indexed="64"/>
      </bottom>
      <diagonal/>
    </border>
    <border>
      <left/>
      <right/>
      <top style="medium">
        <color indexed="8"/>
      </top>
      <bottom style="medium">
        <color indexed="8"/>
      </bottom>
      <diagonal/>
    </border>
    <border>
      <left/>
      <right style="thin">
        <color indexed="8"/>
      </right>
      <top style="medium">
        <color indexed="8"/>
      </top>
      <bottom/>
      <diagonal/>
    </border>
    <border>
      <left/>
      <right/>
      <top style="medium">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theme="1"/>
      </top>
      <bottom style="thin">
        <color theme="1"/>
      </bottom>
      <diagonal/>
    </border>
    <border>
      <left style="medium">
        <color theme="1"/>
      </left>
      <right/>
      <top style="medium">
        <color indexed="64"/>
      </top>
      <bottom/>
      <diagonal/>
    </border>
    <border>
      <left style="thin">
        <color theme="1"/>
      </left>
      <right style="thin">
        <color theme="1"/>
      </right>
      <top style="medium">
        <color indexed="64"/>
      </top>
      <bottom/>
      <diagonal/>
    </border>
    <border>
      <left/>
      <right/>
      <top style="medium">
        <color indexed="8"/>
      </top>
      <bottom style="thin">
        <color indexed="8"/>
      </bottom>
      <diagonal/>
    </border>
    <border>
      <left style="medium">
        <color theme="1"/>
      </left>
      <right style="thin">
        <color theme="1"/>
      </right>
      <top/>
      <bottom style="medium">
        <color indexed="8"/>
      </bottom>
      <diagonal/>
    </border>
    <border>
      <left style="thin">
        <color theme="1"/>
      </left>
      <right style="medium">
        <color theme="1"/>
      </right>
      <top/>
      <bottom style="medium">
        <color indexed="8"/>
      </bottom>
      <diagonal/>
    </border>
    <border>
      <left style="medium">
        <color indexed="8"/>
      </left>
      <right/>
      <top style="medium">
        <color indexed="8"/>
      </top>
      <bottom/>
      <diagonal/>
    </border>
    <border>
      <left style="medium">
        <color indexed="64"/>
      </left>
      <right/>
      <top style="thin">
        <color indexed="8"/>
      </top>
      <bottom style="thin">
        <color indexed="8"/>
      </bottom>
      <diagonal/>
    </border>
    <border>
      <left style="medium">
        <color indexed="8"/>
      </left>
      <right/>
      <top/>
      <bottom style="medium">
        <color indexed="8"/>
      </bottom>
      <diagonal/>
    </border>
    <border>
      <left style="medium">
        <color indexed="8"/>
      </left>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64"/>
      </top>
      <bottom/>
      <diagonal/>
    </border>
    <border>
      <left style="thin">
        <color indexed="8"/>
      </left>
      <right style="medium">
        <color theme="1"/>
      </right>
      <top/>
      <bottom style="medium">
        <color indexed="8"/>
      </bottom>
      <diagonal/>
    </border>
    <border>
      <left style="medium">
        <color indexed="8"/>
      </left>
      <right/>
      <top style="thin">
        <color theme="1"/>
      </top>
      <bottom style="medium">
        <color indexed="8"/>
      </bottom>
      <diagonal/>
    </border>
    <border>
      <left style="medium">
        <color indexed="8"/>
      </left>
      <right style="thin">
        <color indexed="8"/>
      </right>
      <top style="thin">
        <color theme="1"/>
      </top>
      <bottom style="medium">
        <color indexed="8"/>
      </bottom>
      <diagonal/>
    </border>
    <border>
      <left style="medium">
        <color indexed="8"/>
      </left>
      <right style="thin">
        <color indexed="8"/>
      </right>
      <top style="thin">
        <color indexed="64"/>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medium">
        <color indexed="64"/>
      </top>
      <bottom/>
      <diagonal/>
    </border>
    <border>
      <left style="medium">
        <color indexed="64"/>
      </left>
      <right/>
      <top style="thin">
        <color theme="1"/>
      </top>
      <bottom style="medium">
        <color indexed="64"/>
      </bottom>
      <diagonal/>
    </border>
    <border>
      <left style="thin">
        <color indexed="8"/>
      </left>
      <right style="medium">
        <color indexed="8"/>
      </right>
      <top style="thin">
        <color theme="1"/>
      </top>
      <bottom style="medium">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style="thin">
        <color indexed="8"/>
      </right>
      <top/>
      <bottom style="medium">
        <color auto="1"/>
      </bottom>
      <diagonal/>
    </border>
    <border>
      <left/>
      <right style="medium">
        <color indexed="64"/>
      </right>
      <top/>
      <bottom style="medium">
        <color auto="1"/>
      </bottom>
      <diagonal/>
    </border>
    <border>
      <left/>
      <right/>
      <top/>
      <bottom style="medium">
        <color indexed="64"/>
      </bottom>
      <diagonal/>
    </border>
    <border>
      <left style="thin">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8"/>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medium">
        <color indexed="8"/>
      </right>
      <top/>
      <bottom/>
      <diagonal/>
    </border>
    <border>
      <left/>
      <right style="medium">
        <color indexed="8"/>
      </right>
      <top style="medium">
        <color indexed="64"/>
      </top>
      <bottom/>
      <diagonal/>
    </border>
    <border>
      <left style="thin">
        <color indexed="64"/>
      </left>
      <right style="thin">
        <color theme="1"/>
      </right>
      <top style="medium">
        <color indexed="64"/>
      </top>
      <bottom/>
      <diagonal/>
    </border>
    <border>
      <left/>
      <right style="medium">
        <color indexed="8"/>
      </right>
      <top/>
      <bottom style="medium">
        <color indexed="8"/>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diagonal/>
    </border>
    <border>
      <left/>
      <right style="thin">
        <color indexed="8"/>
      </right>
      <top style="medium">
        <color indexed="64"/>
      </top>
      <bottom/>
      <diagonal/>
    </border>
    <border>
      <left/>
      <right style="thin">
        <color indexed="8"/>
      </right>
      <top/>
      <bottom style="medium">
        <color auto="1"/>
      </bottom>
      <diagonal/>
    </border>
    <border>
      <left style="thin">
        <color indexed="64"/>
      </left>
      <right style="medium">
        <color indexed="8"/>
      </right>
      <top style="medium">
        <color indexed="64"/>
      </top>
      <bottom/>
      <diagonal/>
    </border>
    <border>
      <left style="thin">
        <color indexed="64"/>
      </left>
      <right style="medium">
        <color indexed="8"/>
      </right>
      <top/>
      <bottom style="medium">
        <color indexed="64"/>
      </bottom>
      <diagonal/>
    </border>
    <border>
      <left style="medium">
        <color indexed="64"/>
      </left>
      <right style="medium">
        <color theme="1"/>
      </right>
      <top/>
      <bottom style="thin">
        <color theme="1"/>
      </bottom>
      <diagonal/>
    </border>
    <border>
      <left style="thin">
        <color theme="1"/>
      </left>
      <right style="thin">
        <color theme="1"/>
      </right>
      <top/>
      <bottom style="medium">
        <color indexed="8"/>
      </bottom>
      <diagonal/>
    </border>
    <border>
      <left style="thin">
        <color indexed="8"/>
      </left>
      <right style="thin">
        <color indexed="64"/>
      </right>
      <top style="medium">
        <color indexed="8"/>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theme="1"/>
      </left>
      <right style="thin">
        <color indexed="64"/>
      </right>
      <top/>
      <bottom/>
      <diagonal/>
    </border>
    <border>
      <left/>
      <right style="thin">
        <color theme="1"/>
      </right>
      <top style="thin">
        <color theme="1"/>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style="medium">
        <color auto="1"/>
      </left>
      <right/>
      <top/>
      <bottom style="thin">
        <color indexed="64"/>
      </bottom>
      <diagonal/>
    </border>
    <border>
      <left style="thin">
        <color theme="1"/>
      </left>
      <right style="medium">
        <color theme="1"/>
      </right>
      <top/>
      <bottom style="thin">
        <color indexed="64"/>
      </bottom>
      <diagonal/>
    </border>
    <border>
      <left style="medium">
        <color indexed="64"/>
      </left>
      <right style="thin">
        <color indexed="64"/>
      </right>
      <top style="medium">
        <color indexed="8"/>
      </top>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bottom style="medium">
        <color indexed="8"/>
      </bottom>
      <diagonal/>
    </border>
    <border>
      <left/>
      <right style="thin">
        <color indexed="8"/>
      </right>
      <top style="thin">
        <color theme="1"/>
      </top>
      <bottom style="medium">
        <color indexed="8"/>
      </bottom>
      <diagonal/>
    </border>
    <border>
      <left style="thin">
        <color indexed="8"/>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medium">
        <color indexed="8"/>
      </left>
      <right/>
      <top style="medium">
        <color theme="1"/>
      </top>
      <bottom/>
      <diagonal/>
    </border>
    <border>
      <left style="medium">
        <color indexed="8"/>
      </left>
      <right/>
      <top style="medium">
        <color theme="1"/>
      </top>
      <bottom style="thin">
        <color indexed="8"/>
      </bottom>
      <diagonal/>
    </border>
    <border>
      <left/>
      <right style="medium">
        <color indexed="8"/>
      </right>
      <top style="medium">
        <color theme="1"/>
      </top>
      <bottom style="thin">
        <color indexed="8"/>
      </bottom>
      <diagonal/>
    </border>
    <border>
      <left style="thin">
        <color indexed="8"/>
      </left>
      <right/>
      <top/>
      <bottom style="medium">
        <color indexed="8"/>
      </bottom>
      <diagonal/>
    </border>
    <border>
      <left style="medium">
        <color indexed="64"/>
      </left>
      <right style="thin">
        <color indexed="8"/>
      </right>
      <top style="medium">
        <color indexed="8"/>
      </top>
      <bottom/>
      <diagonal/>
    </border>
    <border>
      <left style="medium">
        <color indexed="64"/>
      </left>
      <right style="thin">
        <color indexed="8"/>
      </right>
      <top/>
      <bottom style="medium">
        <color indexed="64"/>
      </bottom>
      <diagonal/>
    </border>
    <border>
      <left style="medium">
        <color indexed="64"/>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theme="1"/>
      </right>
      <top/>
      <bottom/>
      <diagonal/>
    </border>
    <border>
      <left style="medium">
        <color indexed="8"/>
      </left>
      <right/>
      <top style="medium">
        <color theme="1"/>
      </top>
      <bottom style="thin">
        <color theme="1"/>
      </bottom>
      <diagonal/>
    </border>
    <border>
      <left style="medium">
        <color theme="1"/>
      </left>
      <right style="thin">
        <color indexed="8"/>
      </right>
      <top style="thin">
        <color theme="1"/>
      </top>
      <bottom style="medium">
        <color indexed="8"/>
      </bottom>
      <diagonal/>
    </border>
    <border>
      <left style="medium">
        <color theme="1"/>
      </left>
      <right style="thin">
        <color indexed="8"/>
      </right>
      <top style="thin">
        <color indexed="8"/>
      </top>
      <bottom style="medium">
        <color indexed="8"/>
      </bottom>
      <diagonal/>
    </border>
    <border>
      <left style="medium">
        <color theme="1"/>
      </left>
      <right style="thin">
        <color indexed="8"/>
      </right>
      <top style="medium">
        <color indexed="8"/>
      </top>
      <bottom/>
      <diagonal/>
    </border>
    <border>
      <left style="medium">
        <color theme="1"/>
      </left>
      <right style="thin">
        <color indexed="8"/>
      </right>
      <top/>
      <bottom style="medium">
        <color indexed="8"/>
      </bottom>
      <diagonal/>
    </border>
    <border>
      <left/>
      <right/>
      <top/>
      <bottom style="medium">
        <color indexed="8"/>
      </bottom>
      <diagonal/>
    </border>
    <border>
      <left/>
      <right style="medium">
        <color theme="1"/>
      </right>
      <top style="medium">
        <color indexed="8"/>
      </top>
      <bottom style="medium">
        <color indexed="8"/>
      </bottom>
      <diagonal/>
    </border>
    <border>
      <left style="thin">
        <color indexed="8"/>
      </left>
      <right style="medium">
        <color theme="1"/>
      </right>
      <top style="medium">
        <color indexed="8"/>
      </top>
      <bottom/>
      <diagonal/>
    </border>
    <border>
      <left style="thin">
        <color indexed="8"/>
      </left>
      <right style="medium">
        <color theme="1"/>
      </right>
      <top style="thin">
        <color indexed="64"/>
      </top>
      <bottom/>
      <diagonal/>
    </border>
    <border>
      <left/>
      <right style="medium">
        <color theme="1"/>
      </right>
      <top style="thin">
        <color indexed="64"/>
      </top>
      <bottom/>
      <diagonal/>
    </border>
    <border>
      <left style="thin">
        <color indexed="8"/>
      </left>
      <right style="medium">
        <color theme="1"/>
      </right>
      <top style="thin">
        <color indexed="8"/>
      </top>
      <bottom style="thin">
        <color indexed="8"/>
      </bottom>
      <diagonal/>
    </border>
    <border>
      <left/>
      <right style="medium">
        <color indexed="64"/>
      </right>
      <top/>
      <bottom style="medium">
        <color indexed="8"/>
      </bottom>
      <diagonal/>
    </border>
    <border>
      <left style="thin">
        <color indexed="8"/>
      </left>
      <right style="medium">
        <color theme="1"/>
      </right>
      <top/>
      <bottom style="medium">
        <color indexed="8"/>
      </bottom>
      <diagonal/>
    </border>
    <border>
      <left/>
      <right style="medium">
        <color theme="1"/>
      </right>
      <top/>
      <bottom style="medium">
        <color indexed="8"/>
      </bottom>
      <diagonal/>
    </border>
    <border>
      <left style="thin">
        <color indexed="8"/>
      </left>
      <right style="medium">
        <color indexed="64"/>
      </right>
      <top style="medium">
        <color indexed="8"/>
      </top>
      <bottom/>
      <diagonal/>
    </border>
    <border>
      <left style="thin">
        <color indexed="8"/>
      </left>
      <right style="medium">
        <color indexed="64"/>
      </right>
      <top/>
      <bottom style="medium">
        <color indexed="8"/>
      </bottom>
      <diagonal/>
    </border>
    <border>
      <left style="medium">
        <color indexed="64"/>
      </left>
      <right/>
      <top style="medium">
        <color theme="1"/>
      </top>
      <bottom style="thin">
        <color theme="1"/>
      </bottom>
      <diagonal/>
    </border>
    <border>
      <left/>
      <right style="medium">
        <color indexed="64"/>
      </right>
      <top style="medium">
        <color theme="1"/>
      </top>
      <bottom style="thin">
        <color theme="1"/>
      </bottom>
      <diagonal/>
    </border>
    <border>
      <left/>
      <right style="medium">
        <color indexed="64"/>
      </right>
      <top style="medium">
        <color theme="1"/>
      </top>
      <bottom/>
      <diagonal/>
    </border>
    <border>
      <left style="thin">
        <color indexed="64"/>
      </left>
      <right style="medium">
        <color indexed="64"/>
      </right>
      <top style="thin">
        <color theme="1"/>
      </top>
      <bottom style="medium">
        <color indexed="64"/>
      </bottom>
      <diagonal/>
    </border>
    <border>
      <left style="thin">
        <color indexed="64"/>
      </left>
      <right style="medium">
        <color auto="1"/>
      </right>
      <top/>
      <bottom/>
      <diagonal/>
    </border>
    <border>
      <left style="thin">
        <color auto="1"/>
      </left>
      <right style="medium">
        <color indexed="64"/>
      </right>
      <top/>
      <bottom/>
      <diagonal/>
    </border>
    <border>
      <left style="thin">
        <color indexed="8"/>
      </left>
      <right style="medium">
        <color indexed="64"/>
      </right>
      <top/>
      <bottom style="medium">
        <color indexed="64"/>
      </bottom>
      <diagonal/>
    </border>
    <border>
      <left style="medium">
        <color indexed="64"/>
      </left>
      <right/>
      <top style="medium">
        <color theme="1"/>
      </top>
      <bottom style="thin">
        <color indexed="8"/>
      </bottom>
      <diagonal/>
    </border>
    <border>
      <left/>
      <right style="medium">
        <color indexed="64"/>
      </right>
      <top style="medium">
        <color theme="1"/>
      </top>
      <bottom style="thin">
        <color indexed="8"/>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diagonal/>
    </border>
    <border>
      <left/>
      <right style="medium">
        <color indexed="64"/>
      </right>
      <top style="thin">
        <color indexed="8"/>
      </top>
      <bottom style="medium">
        <color indexed="8"/>
      </bottom>
      <diagonal/>
    </border>
    <border>
      <left style="medium">
        <color indexed="64"/>
      </left>
      <right/>
      <top style="thin">
        <color indexed="8"/>
      </top>
      <bottom style="medium">
        <color indexed="8"/>
      </bottom>
      <diagonal/>
    </border>
    <border>
      <left style="medium">
        <color indexed="64"/>
      </left>
      <right style="medium">
        <color indexed="8"/>
      </right>
      <top/>
      <bottom style="medium">
        <color indexed="64"/>
      </bottom>
      <diagonal/>
    </border>
    <border>
      <left style="medium">
        <color indexed="8"/>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top style="medium">
        <color indexed="8"/>
      </top>
      <bottom style="medium">
        <color indexed="64"/>
      </bottom>
      <diagonal/>
    </border>
    <border>
      <left style="medium">
        <color indexed="64"/>
      </left>
      <right style="thin">
        <color indexed="8"/>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top style="medium">
        <color indexed="64"/>
      </top>
      <bottom/>
      <diagonal/>
    </border>
    <border>
      <left style="thin">
        <color auto="1"/>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64"/>
      </right>
      <top/>
      <bottom style="thin">
        <color indexed="64"/>
      </bottom>
      <diagonal/>
    </border>
    <border>
      <left style="medium">
        <color auto="1"/>
      </left>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64"/>
      </top>
      <bottom/>
      <diagonal/>
    </border>
    <border>
      <left style="thin">
        <color indexed="8"/>
      </left>
      <right style="medium">
        <color indexed="8"/>
      </right>
      <top/>
      <bottom/>
      <diagonal/>
    </border>
    <border>
      <left/>
      <right style="thin">
        <color indexed="8"/>
      </right>
      <top style="medium">
        <color indexed="8"/>
      </top>
      <bottom style="medium">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auto="1"/>
      </left>
      <right/>
      <top/>
      <bottom/>
      <diagonal/>
    </border>
    <border>
      <left style="medium">
        <color auto="1"/>
      </left>
      <right/>
      <top style="thin">
        <color indexed="64"/>
      </top>
      <bottom/>
      <diagonal/>
    </border>
    <border>
      <left style="thin">
        <color indexed="64"/>
      </left>
      <right style="thin">
        <color indexed="64"/>
      </right>
      <top/>
      <bottom/>
      <diagonal/>
    </border>
    <border>
      <left style="thin">
        <color indexed="64"/>
      </left>
      <right/>
      <top style="thin">
        <color theme="1"/>
      </top>
      <bottom style="medium">
        <color indexed="64"/>
      </bottom>
      <diagonal/>
    </border>
    <border>
      <left style="medium">
        <color theme="1"/>
      </left>
      <right style="thin">
        <color indexed="64"/>
      </right>
      <top style="thin">
        <color indexed="8"/>
      </top>
      <bottom style="medium">
        <color indexed="64"/>
      </bottom>
      <diagonal/>
    </border>
    <border>
      <left style="medium">
        <color theme="1"/>
      </left>
      <right style="thin">
        <color indexed="8"/>
      </right>
      <top style="medium">
        <color indexed="64"/>
      </top>
      <bottom/>
      <diagonal/>
    </border>
    <border>
      <left style="medium">
        <color theme="1"/>
      </left>
      <right style="thin">
        <color indexed="8"/>
      </right>
      <top style="thin">
        <color indexed="64"/>
      </top>
      <bottom/>
      <diagonal/>
    </border>
    <border>
      <left style="medium">
        <color theme="1"/>
      </left>
      <right style="thin">
        <color indexed="8"/>
      </right>
      <top style="thin">
        <color indexed="8"/>
      </top>
      <bottom style="thin">
        <color indexed="8"/>
      </bottom>
      <diagonal/>
    </border>
    <border>
      <left style="medium">
        <color theme="1"/>
      </left>
      <right style="thin">
        <color indexed="8"/>
      </right>
      <top/>
      <bottom style="medium">
        <color indexed="64"/>
      </bottom>
      <diagonal/>
    </border>
    <border>
      <left style="thin">
        <color indexed="8"/>
      </left>
      <right/>
      <top style="thin">
        <color theme="1"/>
      </top>
      <bottom style="medium">
        <color indexed="8"/>
      </bottom>
      <diagonal/>
    </border>
    <border>
      <left style="thin">
        <color indexed="8"/>
      </left>
      <right style="medium">
        <color theme="1"/>
      </right>
      <top/>
      <bottom/>
      <diagonal/>
    </border>
    <border>
      <left style="medium">
        <color theme="1"/>
      </left>
      <right style="thin">
        <color indexed="8"/>
      </right>
      <top style="thin">
        <color indexed="8"/>
      </top>
      <bottom style="medium">
        <color theme="1"/>
      </bottom>
      <diagonal/>
    </border>
    <border>
      <left style="thin">
        <color indexed="8"/>
      </left>
      <right/>
      <top style="medium">
        <color indexed="8"/>
      </top>
      <bottom style="medium">
        <color indexed="8"/>
      </bottom>
      <diagonal/>
    </border>
    <border>
      <left style="medium">
        <color auto="1"/>
      </left>
      <right style="thin">
        <color auto="1"/>
      </right>
      <top/>
      <bottom/>
      <diagonal/>
    </border>
    <border>
      <left style="thin">
        <color auto="1"/>
      </left>
      <right style="medium">
        <color auto="1"/>
      </right>
      <top/>
      <bottom/>
      <diagonal/>
    </border>
    <border>
      <left style="thin">
        <color indexed="8"/>
      </left>
      <right/>
      <top style="thin">
        <color theme="1"/>
      </top>
      <bottom/>
      <diagonal/>
    </border>
    <border>
      <left style="thin">
        <color indexed="64"/>
      </left>
      <right style="thin">
        <color theme="1"/>
      </right>
      <top/>
      <bottom/>
      <diagonal/>
    </border>
    <border>
      <left style="thin">
        <color indexed="8"/>
      </left>
      <right/>
      <top/>
      <bottom/>
      <diagonal/>
    </border>
    <border>
      <left style="thin">
        <color indexed="8"/>
      </left>
      <right style="medium">
        <color indexed="8"/>
      </right>
      <top/>
      <bottom/>
      <diagonal/>
    </border>
    <border>
      <left style="medium">
        <color theme="1"/>
      </left>
      <right style="thin">
        <color indexed="8"/>
      </right>
      <top style="medium">
        <color indexed="8"/>
      </top>
      <bottom style="thin">
        <color indexed="8"/>
      </bottom>
      <diagonal/>
    </border>
    <border>
      <left style="medium">
        <color auto="1"/>
      </left>
      <right style="medium">
        <color auto="1"/>
      </right>
      <top/>
      <bottom style="thin">
        <color indexed="64"/>
      </bottom>
      <diagonal/>
    </border>
    <border>
      <left style="thin">
        <color indexed="64"/>
      </left>
      <right style="thin">
        <color indexed="64"/>
      </right>
      <top style="thin">
        <color indexed="64"/>
      </top>
      <bottom style="thin">
        <color indexed="8"/>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style="thin">
        <color indexed="8"/>
      </left>
      <right style="medium">
        <color indexed="8"/>
      </right>
      <top/>
      <bottom style="thin">
        <color indexed="64"/>
      </bottom>
      <diagonal/>
    </border>
    <border>
      <left style="medium">
        <color auto="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thin">
        <color indexed="64"/>
      </left>
      <right/>
      <top/>
      <bottom/>
      <diagonal/>
    </border>
    <border>
      <left style="medium">
        <color indexed="8"/>
      </left>
      <right/>
      <top style="thin">
        <color indexed="8"/>
      </top>
      <bottom style="thin">
        <color indexed="8"/>
      </bottom>
      <diagonal/>
    </border>
    <border>
      <left style="thin">
        <color indexed="8"/>
      </left>
      <right style="medium">
        <color indexed="8"/>
      </right>
      <top style="medium">
        <color indexed="8"/>
      </top>
      <bottom style="medium">
        <color indexed="64"/>
      </bottom>
      <diagonal/>
    </border>
    <border>
      <left style="thin">
        <color indexed="8"/>
      </left>
      <right style="medium">
        <color indexed="8"/>
      </right>
      <top style="medium">
        <color indexed="64"/>
      </top>
      <bottom/>
      <diagonal/>
    </border>
    <border>
      <left style="thin">
        <color auto="1"/>
      </left>
      <right style="thin">
        <color auto="1"/>
      </right>
      <top/>
      <bottom/>
      <diagonal/>
    </border>
    <border>
      <left style="thin">
        <color auto="1"/>
      </left>
      <right style="medium">
        <color indexed="8"/>
      </right>
      <top style="thin">
        <color indexed="64"/>
      </top>
      <bottom/>
      <diagonal/>
    </border>
    <border>
      <left style="thin">
        <color indexed="64"/>
      </left>
      <right style="medium">
        <color auto="1"/>
      </right>
      <top/>
      <bottom/>
      <diagonal/>
    </border>
    <border>
      <left style="thin">
        <color indexed="64"/>
      </left>
      <right style="medium">
        <color indexed="8"/>
      </right>
      <top/>
      <bottom style="thin">
        <color indexed="64"/>
      </bottom>
      <diagonal/>
    </border>
    <border>
      <left style="medium">
        <color indexed="64"/>
      </left>
      <right/>
      <top/>
      <bottom style="thin">
        <color indexed="64"/>
      </bottom>
      <diagonal/>
    </border>
    <border>
      <left/>
      <right style="medium">
        <color indexed="64"/>
      </right>
      <top style="thin">
        <color indexed="8"/>
      </top>
      <bottom/>
      <diagonal/>
    </border>
    <border>
      <left style="medium">
        <color indexed="64"/>
      </left>
      <right style="thin">
        <color indexed="64"/>
      </right>
      <top/>
      <bottom style="thin">
        <color indexed="64"/>
      </bottom>
      <diagonal/>
    </border>
    <border>
      <left style="thin">
        <color theme="1"/>
      </left>
      <right style="thin">
        <color indexed="8"/>
      </right>
      <top style="medium">
        <color indexed="8"/>
      </top>
      <bottom/>
      <diagonal/>
    </border>
    <border>
      <left style="thin">
        <color theme="1"/>
      </left>
      <right style="thin">
        <color indexed="8"/>
      </right>
      <top/>
      <bottom/>
      <diagonal/>
    </border>
    <border>
      <left style="thin">
        <color theme="1"/>
      </left>
      <right style="thin">
        <color indexed="8"/>
      </right>
      <top style="thin">
        <color indexed="8"/>
      </top>
      <bottom style="thin">
        <color indexed="8"/>
      </bottom>
      <diagonal/>
    </border>
    <border>
      <left style="thin">
        <color theme="1"/>
      </left>
      <right style="thin">
        <color indexed="8"/>
      </right>
      <top style="thin">
        <color indexed="8"/>
      </top>
      <bottom/>
      <diagonal/>
    </border>
    <border>
      <left style="thin">
        <color theme="1"/>
      </left>
      <right style="thin">
        <color indexed="8"/>
      </right>
      <top/>
      <bottom style="thin">
        <color indexed="8"/>
      </bottom>
      <diagonal/>
    </border>
    <border>
      <left style="thin">
        <color theme="1"/>
      </left>
      <right style="thin">
        <color indexed="8"/>
      </right>
      <top/>
      <bottom style="medium">
        <color indexed="8"/>
      </bottom>
      <diagonal/>
    </border>
    <border>
      <left style="thin">
        <color theme="1"/>
      </left>
      <right style="thin">
        <color indexed="8"/>
      </right>
      <top style="thin">
        <color indexed="8"/>
      </top>
      <bottom style="medium">
        <color indexed="8"/>
      </bottom>
      <diagonal/>
    </border>
    <border>
      <left style="medium">
        <color theme="1"/>
      </left>
      <right style="thin">
        <color theme="1"/>
      </right>
      <top style="medium">
        <color indexed="8"/>
      </top>
      <bottom/>
      <diagonal/>
    </border>
    <border>
      <left style="medium">
        <color theme="1"/>
      </left>
      <right style="thin">
        <color theme="1"/>
      </right>
      <top style="thin">
        <color indexed="8"/>
      </top>
      <bottom style="medium">
        <color indexed="8"/>
      </bottom>
      <diagonal/>
    </border>
    <border>
      <left style="medium">
        <color theme="1"/>
      </left>
      <right style="thin">
        <color theme="1"/>
      </right>
      <top style="thin">
        <color indexed="8"/>
      </top>
      <bottom style="thin">
        <color indexed="8"/>
      </bottom>
      <diagonal/>
    </border>
    <border>
      <left style="thin">
        <color theme="1"/>
      </left>
      <right style="thin">
        <color indexed="8"/>
      </right>
      <top style="thin">
        <color indexed="64"/>
      </top>
      <bottom/>
      <diagonal/>
    </border>
    <border>
      <left style="medium">
        <color indexed="8"/>
      </left>
      <right style="medium">
        <color theme="1"/>
      </right>
      <top/>
      <bottom/>
      <diagonal/>
    </border>
    <border>
      <left style="medium">
        <color indexed="8"/>
      </left>
      <right style="medium">
        <color theme="1"/>
      </right>
      <top style="thin">
        <color indexed="8"/>
      </top>
      <bottom style="thin">
        <color indexed="8"/>
      </bottom>
      <diagonal/>
    </border>
    <border>
      <left style="medium">
        <color indexed="64"/>
      </left>
      <right/>
      <top style="thin">
        <color theme="1"/>
      </top>
      <bottom style="medium">
        <color indexed="8"/>
      </bottom>
      <diagonal/>
    </border>
    <border>
      <left/>
      <right style="medium">
        <color indexed="64"/>
      </right>
      <top style="thin">
        <color theme="1"/>
      </top>
      <bottom style="medium">
        <color indexed="8"/>
      </bottom>
      <diagonal/>
    </border>
    <border>
      <left/>
      <right style="medium">
        <color theme="1"/>
      </right>
      <top style="thin">
        <color indexed="8"/>
      </top>
      <bottom style="medium">
        <color indexed="8"/>
      </bottom>
      <diagonal/>
    </border>
    <border>
      <left style="thin">
        <color indexed="64"/>
      </left>
      <right style="thin">
        <color indexed="64"/>
      </right>
      <top/>
      <bottom/>
      <diagonal/>
    </border>
    <border>
      <left style="thin">
        <color indexed="64"/>
      </left>
      <right/>
      <top/>
      <bottom/>
      <diagonal/>
    </border>
  </borders>
  <cellStyleXfs count="766">
    <xf numFmtId="0" fontId="0" fillId="0" borderId="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0" borderId="0" applyNumberFormat="0" applyFill="0" applyBorder="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7" fillId="29" borderId="1" applyNumberFormat="0" applyAlignment="0" applyProtection="0"/>
    <xf numFmtId="0" fontId="28" fillId="0" borderId="2" applyNumberFormat="0" applyFill="0" applyAlignment="0" applyProtection="0"/>
    <xf numFmtId="3" fontId="29" fillId="30" borderId="3" applyFont="0" applyFill="0" applyProtection="0">
      <alignment horizontal="right"/>
    </xf>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9" fillId="31" borderId="4" applyNumberFormat="0" applyFon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0" fontId="30" fillId="9" borderId="1" applyNumberFormat="0" applyAlignment="0" applyProtection="0"/>
    <xf numFmtId="185" fontId="15" fillId="0" borderId="0" applyFont="0" applyFill="0" applyBorder="0" applyAlignment="0" applyProtection="0"/>
    <xf numFmtId="185" fontId="12" fillId="0" borderId="0" applyFont="0" applyFill="0" applyBorder="0" applyAlignment="0" applyProtection="0"/>
    <xf numFmtId="0" fontId="11" fillId="29" borderId="3" applyNumberFormat="0" applyFont="0" applyBorder="0" applyAlignment="0" applyProtection="0">
      <alignment horizontal="center"/>
    </xf>
    <xf numFmtId="0" fontId="9" fillId="29" borderId="3" applyNumberFormat="0" applyFont="0" applyBorder="0" applyAlignment="0" applyProtection="0">
      <alignment horizontal="center"/>
    </xf>
    <xf numFmtId="3" fontId="11" fillId="9" borderId="3" applyFont="0" applyProtection="0">
      <alignment horizontal="right"/>
    </xf>
    <xf numFmtId="3" fontId="9" fillId="9" borderId="3" applyFont="0" applyProtection="0">
      <alignment horizontal="right"/>
    </xf>
    <xf numFmtId="10" fontId="11" fillId="9" borderId="3" applyFont="0" applyProtection="0">
      <alignment horizontal="right"/>
    </xf>
    <xf numFmtId="10" fontId="9" fillId="9" borderId="3" applyFont="0" applyProtection="0">
      <alignment horizontal="right"/>
    </xf>
    <xf numFmtId="9" fontId="11" fillId="9" borderId="3" applyFont="0" applyProtection="0">
      <alignment horizontal="right"/>
    </xf>
    <xf numFmtId="9" fontId="9" fillId="9" borderId="3" applyFont="0" applyProtection="0">
      <alignment horizontal="right"/>
    </xf>
    <xf numFmtId="0" fontId="11" fillId="9" borderId="6" applyNumberFormat="0" applyFont="0" applyBorder="0" applyAlignment="0" applyProtection="0">
      <alignment horizontal="left"/>
    </xf>
    <xf numFmtId="0" fontId="9" fillId="9" borderId="6" applyNumberFormat="0" applyFont="0" applyBorder="0" applyAlignment="0" applyProtection="0">
      <alignment horizontal="left"/>
    </xf>
    <xf numFmtId="37" fontId="32" fillId="0" borderId="3">
      <alignment horizontal="right" vertical="center"/>
      <protection locked="0"/>
    </xf>
    <xf numFmtId="190" fontId="11" fillId="32" borderId="3" applyFont="0" applyAlignment="0">
      <protection locked="0"/>
    </xf>
    <xf numFmtId="190" fontId="9" fillId="32" borderId="3" applyFont="0" applyAlignment="0">
      <protection locked="0"/>
    </xf>
    <xf numFmtId="3" fontId="11" fillId="32" borderId="3" applyFont="0">
      <alignment horizontal="right"/>
      <protection locked="0"/>
    </xf>
    <xf numFmtId="3" fontId="9" fillId="32" borderId="3" applyFont="0">
      <alignment horizontal="right"/>
      <protection locked="0"/>
    </xf>
    <xf numFmtId="183" fontId="11" fillId="32" borderId="3" applyFont="0">
      <alignment horizontal="right"/>
      <protection locked="0"/>
    </xf>
    <xf numFmtId="183" fontId="9" fillId="32" borderId="3" applyFont="0">
      <alignment horizontal="right"/>
      <protection locked="0"/>
    </xf>
    <xf numFmtId="10" fontId="11" fillId="32" borderId="3" applyFont="0">
      <alignment horizontal="right"/>
      <protection locked="0"/>
    </xf>
    <xf numFmtId="10" fontId="9" fillId="32" borderId="3" applyFont="0">
      <alignment horizontal="right"/>
      <protection locked="0"/>
    </xf>
    <xf numFmtId="9" fontId="11" fillId="32" borderId="7" applyFont="0">
      <alignment horizontal="right"/>
      <protection locked="0"/>
    </xf>
    <xf numFmtId="9" fontId="9" fillId="32" borderId="7" applyFont="0">
      <alignment horizontal="right"/>
      <protection locked="0"/>
    </xf>
    <xf numFmtId="0" fontId="11" fillId="32" borderId="3" applyFont="0">
      <alignment horizontal="center" wrapText="1"/>
      <protection locked="0"/>
    </xf>
    <xf numFmtId="0" fontId="9" fillId="32" borderId="3" applyFont="0">
      <alignment horizontal="center" wrapText="1"/>
      <protection locked="0"/>
    </xf>
    <xf numFmtId="49" fontId="11" fillId="32" borderId="3" applyFont="0" applyAlignment="0">
      <protection locked="0"/>
    </xf>
    <xf numFmtId="49" fontId="9" fillId="32" borderId="3" applyFont="0" applyAlignment="0">
      <protection locked="0"/>
    </xf>
    <xf numFmtId="0" fontId="33" fillId="3"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5" fillId="0" borderId="0"/>
    <xf numFmtId="0" fontId="2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 fontId="11" fillId="6" borderId="3">
      <alignment horizontal="right"/>
      <protection locked="0"/>
    </xf>
    <xf numFmtId="3" fontId="9" fillId="6" borderId="3">
      <alignment horizontal="right"/>
      <protection locked="0"/>
    </xf>
    <xf numFmtId="183" fontId="11" fillId="6" borderId="3">
      <alignment horizontal="right"/>
      <protection locked="0"/>
    </xf>
    <xf numFmtId="183" fontId="9" fillId="6" borderId="3">
      <alignment horizontal="right"/>
      <protection locked="0"/>
    </xf>
    <xf numFmtId="10" fontId="11" fillId="6" borderId="3" applyFont="0">
      <alignment horizontal="right"/>
      <protection locked="0"/>
    </xf>
    <xf numFmtId="10" fontId="9" fillId="6" borderId="3" applyFont="0">
      <alignment horizontal="right"/>
      <protection locked="0"/>
    </xf>
    <xf numFmtId="9" fontId="11" fillId="6" borderId="3">
      <alignment horizontal="right"/>
      <protection locked="0"/>
    </xf>
    <xf numFmtId="9" fontId="9" fillId="6" borderId="3">
      <alignment horizontal="right"/>
      <protection locked="0"/>
    </xf>
    <xf numFmtId="0" fontId="11" fillId="6" borderId="3">
      <alignment horizontal="center" wrapText="1"/>
    </xf>
    <xf numFmtId="0" fontId="9" fillId="6" borderId="3">
      <alignment horizontal="center" wrapText="1"/>
    </xf>
    <xf numFmtId="0" fontId="11" fillId="6" borderId="3" applyNumberFormat="0" applyFont="0">
      <alignment horizontal="center" wrapText="1"/>
      <protection locked="0"/>
    </xf>
    <xf numFmtId="0" fontId="9" fillId="6" borderId="3" applyNumberFormat="0" applyFont="0">
      <alignment horizontal="center" wrapText="1"/>
      <protection locked="0"/>
    </xf>
    <xf numFmtId="9" fontId="9" fillId="0" borderId="0" applyFont="0" applyFill="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3" fontId="11" fillId="30" borderId="3" applyFont="0" applyProtection="0">
      <alignment horizontal="right"/>
    </xf>
    <xf numFmtId="3" fontId="9" fillId="30" borderId="3" applyFont="0" applyProtection="0">
      <alignment horizontal="right"/>
    </xf>
    <xf numFmtId="189" fontId="11" fillId="30" borderId="3" applyFont="0" applyProtection="0">
      <alignment horizontal="right"/>
    </xf>
    <xf numFmtId="189" fontId="9" fillId="30" borderId="3" applyFont="0" applyProtection="0">
      <alignment horizontal="right"/>
    </xf>
    <xf numFmtId="183" fontId="11" fillId="30" borderId="3" applyFont="0" applyProtection="0">
      <alignment horizontal="right"/>
    </xf>
    <xf numFmtId="183" fontId="9" fillId="30" borderId="3" applyFont="0" applyProtection="0">
      <alignment horizontal="right"/>
    </xf>
    <xf numFmtId="10" fontId="11" fillId="30" borderId="3" applyFont="0" applyProtection="0">
      <alignment horizontal="right"/>
    </xf>
    <xf numFmtId="10" fontId="9" fillId="30" borderId="3" applyFont="0" applyProtection="0">
      <alignment horizontal="right"/>
    </xf>
    <xf numFmtId="9" fontId="11" fillId="30" borderId="3" applyFont="0" applyProtection="0">
      <alignment horizontal="right"/>
    </xf>
    <xf numFmtId="9" fontId="9" fillId="30" borderId="3" applyFont="0" applyProtection="0">
      <alignment horizontal="right"/>
    </xf>
    <xf numFmtId="191" fontId="11" fillId="30" borderId="3" applyFont="0" applyProtection="0">
      <alignment horizontal="center" wrapText="1"/>
    </xf>
    <xf numFmtId="191" fontId="9" fillId="30" borderId="3" applyFont="0" applyProtection="0">
      <alignment horizontal="center" wrapText="1"/>
    </xf>
    <xf numFmtId="0" fontId="37" fillId="28"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0" fontId="37" fillId="29" borderId="8" applyNumberFormat="0" applyAlignment="0" applyProtection="0"/>
    <xf numFmtId="181" fontId="11" fillId="4" borderId="3" applyFont="0">
      <alignment horizontal="right"/>
    </xf>
    <xf numFmtId="181" fontId="9" fillId="4" borderId="3" applyFont="0">
      <alignment horizontal="right"/>
    </xf>
    <xf numFmtId="1" fontId="11" fillId="4" borderId="3" applyFont="0" applyProtection="0">
      <alignment horizontal="right"/>
    </xf>
    <xf numFmtId="1" fontId="9" fillId="4" borderId="3" applyFont="0" applyProtection="0">
      <alignment horizontal="right"/>
    </xf>
    <xf numFmtId="181" fontId="11" fillId="4" borderId="3" applyFont="0" applyProtection="0"/>
    <xf numFmtId="181" fontId="9" fillId="4" borderId="3" applyFont="0" applyProtection="0"/>
    <xf numFmtId="183" fontId="11" fillId="4" borderId="3" applyFont="0" applyProtection="0"/>
    <xf numFmtId="183" fontId="9" fillId="4" borderId="3" applyFont="0" applyProtection="0"/>
    <xf numFmtId="10" fontId="11" fillId="4" borderId="9" applyFont="0" applyProtection="0">
      <alignment horizontal="right"/>
    </xf>
    <xf numFmtId="10" fontId="9" fillId="4" borderId="9" applyFont="0" applyProtection="0">
      <alignment horizontal="right"/>
    </xf>
    <xf numFmtId="9" fontId="11" fillId="4" borderId="9" applyFont="0" applyProtection="0">
      <alignment horizontal="right"/>
    </xf>
    <xf numFmtId="9" fontId="9" fillId="4" borderId="9" applyFont="0" applyProtection="0">
      <alignment horizontal="right"/>
    </xf>
    <xf numFmtId="186" fontId="11" fillId="4" borderId="9" applyFont="0" applyProtection="0">
      <alignment horizontal="right"/>
    </xf>
    <xf numFmtId="186" fontId="9" fillId="4" borderId="9" applyFont="0" applyProtection="0">
      <alignment horizontal="right"/>
    </xf>
    <xf numFmtId="0" fontId="11" fillId="4" borderId="3" applyFont="0" applyProtection="0">
      <alignment horizontal="center" wrapText="1"/>
      <protection locked="0"/>
    </xf>
    <xf numFmtId="0" fontId="9" fillId="4" borderId="3" applyFont="0" applyProtection="0">
      <alignment horizontal="center" wrapText="1"/>
      <protection locked="0"/>
    </xf>
    <xf numFmtId="0" fontId="11" fillId="4" borderId="3" applyNumberFormat="0" applyFont="0" applyAlignment="0" applyProtection="0"/>
    <xf numFmtId="0" fontId="9" fillId="4" borderId="3" applyNumberFormat="0" applyFon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0" applyNumberFormat="0" applyFill="0" applyAlignment="0" applyProtection="0"/>
    <xf numFmtId="0" fontId="40" fillId="0" borderId="10" applyNumberFormat="0" applyFill="0" applyAlignment="0" applyProtection="0"/>
    <xf numFmtId="0" fontId="41" fillId="0" borderId="11" applyNumberFormat="0" applyFill="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13" applyNumberFormat="0" applyFill="0" applyAlignment="0" applyProtection="0"/>
    <xf numFmtId="0" fontId="43" fillId="0" borderId="13" applyNumberFormat="0" applyFill="0" applyAlignment="0" applyProtection="0"/>
    <xf numFmtId="0" fontId="31" fillId="0" borderId="0" applyNumberFormat="0" applyFill="0" applyBorder="0" applyAlignment="0">
      <protection locked="0"/>
    </xf>
    <xf numFmtId="0" fontId="44" fillId="35"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0" fontId="44" fillId="36" borderId="14" applyNumberFormat="0" applyAlignment="0" applyProtection="0"/>
    <xf numFmtId="177" fontId="8" fillId="0" borderId="0" applyFont="0" applyFill="0" applyBorder="0" applyAlignment="0" applyProtection="0"/>
    <xf numFmtId="9"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0" fontId="12" fillId="0" borderId="0"/>
    <xf numFmtId="0" fontId="12" fillId="0" borderId="0"/>
    <xf numFmtId="0" fontId="12" fillId="0" borderId="0"/>
    <xf numFmtId="0" fontId="12" fillId="0" borderId="0"/>
    <xf numFmtId="176"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0" fontId="8" fillId="0" borderId="0"/>
    <xf numFmtId="0" fontId="8" fillId="0" borderId="0" applyFont="0" applyFill="0" applyBorder="0" applyAlignment="0" applyProtection="0"/>
    <xf numFmtId="0" fontId="8" fillId="0" borderId="0"/>
    <xf numFmtId="9" fontId="7"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24" fillId="0" borderId="0"/>
    <xf numFmtId="168" fontId="8" fillId="0" borderId="0" applyFont="0" applyFill="0" applyBorder="0" applyAlignment="0" applyProtection="0"/>
    <xf numFmtId="9" fontId="12" fillId="0" borderId="0" applyFont="0" applyFill="0" applyBorder="0" applyAlignment="0" applyProtection="0"/>
    <xf numFmtId="192" fontId="8" fillId="0" borderId="0" applyFont="0" applyFill="0" applyBorder="0" applyAlignment="0" applyProtection="0"/>
    <xf numFmtId="173" fontId="8" fillId="0" borderId="0" applyFont="0" applyFill="0" applyBorder="0" applyAlignment="0" applyProtection="0"/>
    <xf numFmtId="9" fontId="6" fillId="0" borderId="0" applyFont="0" applyFill="0" applyBorder="0" applyAlignment="0" applyProtection="0"/>
    <xf numFmtId="168"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9" fontId="12" fillId="0" borderId="0" applyFont="0" applyFill="0" applyBorder="0" applyAlignment="0" applyProtection="0"/>
    <xf numFmtId="170" fontId="8" fillId="0" borderId="0" applyFont="0" applyFill="0" applyBorder="0" applyAlignment="0" applyProtection="0"/>
    <xf numFmtId="9" fontId="5"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77" fontId="8" fillId="0" borderId="0" applyFont="0" applyFill="0" applyBorder="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31" borderId="4" applyNumberFormat="0" applyFont="0" applyAlignment="0" applyProtection="0"/>
    <xf numFmtId="0" fontId="8" fillId="29" borderId="3" applyNumberFormat="0" applyFont="0" applyBorder="0" applyAlignment="0" applyProtection="0">
      <alignment horizontal="center"/>
    </xf>
    <xf numFmtId="0" fontId="8" fillId="29" borderId="3" applyNumberFormat="0" applyFont="0" applyBorder="0" applyAlignment="0" applyProtection="0">
      <alignment horizontal="center"/>
    </xf>
    <xf numFmtId="3" fontId="8" fillId="9" borderId="3" applyFont="0" applyProtection="0">
      <alignment horizontal="right"/>
    </xf>
    <xf numFmtId="3" fontId="8" fillId="9" borderId="3" applyFont="0" applyProtection="0">
      <alignment horizontal="right"/>
    </xf>
    <xf numFmtId="10" fontId="8" fillId="9" borderId="3" applyFont="0" applyProtection="0">
      <alignment horizontal="right"/>
    </xf>
    <xf numFmtId="10" fontId="8" fillId="9" borderId="3" applyFont="0" applyProtection="0">
      <alignment horizontal="right"/>
    </xf>
    <xf numFmtId="9" fontId="8" fillId="9" borderId="3" applyFont="0" applyProtection="0">
      <alignment horizontal="right"/>
    </xf>
    <xf numFmtId="9" fontId="8" fillId="9" borderId="3" applyFont="0" applyProtection="0">
      <alignment horizontal="right"/>
    </xf>
    <xf numFmtId="0" fontId="8" fillId="9" borderId="6" applyNumberFormat="0" applyFont="0" applyBorder="0" applyAlignment="0" applyProtection="0">
      <alignment horizontal="left"/>
    </xf>
    <xf numFmtId="0" fontId="8" fillId="9" borderId="6" applyNumberFormat="0" applyFont="0" applyBorder="0" applyAlignment="0" applyProtection="0">
      <alignment horizontal="left"/>
    </xf>
    <xf numFmtId="190" fontId="8" fillId="32" borderId="3" applyFont="0" applyAlignment="0">
      <protection locked="0"/>
    </xf>
    <xf numFmtId="190" fontId="8" fillId="32" borderId="3" applyFont="0" applyAlignment="0">
      <protection locked="0"/>
    </xf>
    <xf numFmtId="3" fontId="8" fillId="32" borderId="3" applyFont="0">
      <alignment horizontal="right"/>
      <protection locked="0"/>
    </xf>
    <xf numFmtId="3" fontId="8" fillId="32" borderId="3" applyFont="0">
      <alignment horizontal="right"/>
      <protection locked="0"/>
    </xf>
    <xf numFmtId="183" fontId="8" fillId="32" borderId="3" applyFont="0">
      <alignment horizontal="right"/>
      <protection locked="0"/>
    </xf>
    <xf numFmtId="183" fontId="8" fillId="32" borderId="3" applyFont="0">
      <alignment horizontal="right"/>
      <protection locked="0"/>
    </xf>
    <xf numFmtId="10" fontId="8" fillId="32" borderId="3" applyFont="0">
      <alignment horizontal="right"/>
      <protection locked="0"/>
    </xf>
    <xf numFmtId="10" fontId="8" fillId="32" borderId="3" applyFont="0">
      <alignment horizontal="right"/>
      <protection locked="0"/>
    </xf>
    <xf numFmtId="9" fontId="8" fillId="32" borderId="7" applyFont="0">
      <alignment horizontal="right"/>
      <protection locked="0"/>
    </xf>
    <xf numFmtId="9" fontId="8" fillId="32" borderId="7" applyFont="0">
      <alignment horizontal="right"/>
      <protection locked="0"/>
    </xf>
    <xf numFmtId="0" fontId="8" fillId="32" borderId="3" applyFont="0">
      <alignment horizontal="center" wrapText="1"/>
      <protection locked="0"/>
    </xf>
    <xf numFmtId="0" fontId="8" fillId="32" borderId="3" applyFont="0">
      <alignment horizontal="center" wrapText="1"/>
      <protection locked="0"/>
    </xf>
    <xf numFmtId="49" fontId="8" fillId="32" borderId="3" applyFont="0" applyAlignment="0">
      <protection locked="0"/>
    </xf>
    <xf numFmtId="49" fontId="8" fillId="32" borderId="3" applyFont="0" applyAlignment="0">
      <protection locked="0"/>
    </xf>
    <xf numFmtId="169" fontId="8" fillId="0" borderId="0" applyFont="0" applyFill="0" applyBorder="0" applyAlignment="0" applyProtection="0"/>
    <xf numFmtId="3" fontId="8" fillId="6" borderId="3">
      <alignment horizontal="right"/>
      <protection locked="0"/>
    </xf>
    <xf numFmtId="3" fontId="8" fillId="6" borderId="3">
      <alignment horizontal="right"/>
      <protection locked="0"/>
    </xf>
    <xf numFmtId="183" fontId="8" fillId="6" borderId="3">
      <alignment horizontal="right"/>
      <protection locked="0"/>
    </xf>
    <xf numFmtId="183" fontId="8" fillId="6" borderId="3">
      <alignment horizontal="right"/>
      <protection locked="0"/>
    </xf>
    <xf numFmtId="10" fontId="8" fillId="6" borderId="3" applyFont="0">
      <alignment horizontal="right"/>
      <protection locked="0"/>
    </xf>
    <xf numFmtId="10" fontId="8" fillId="6" borderId="3" applyFont="0">
      <alignment horizontal="right"/>
      <protection locked="0"/>
    </xf>
    <xf numFmtId="9" fontId="8" fillId="6" borderId="3">
      <alignment horizontal="right"/>
      <protection locked="0"/>
    </xf>
    <xf numFmtId="9" fontId="8" fillId="6" borderId="3">
      <alignment horizontal="right"/>
      <protection locked="0"/>
    </xf>
    <xf numFmtId="0" fontId="8" fillId="6" borderId="3">
      <alignment horizontal="center" wrapText="1"/>
    </xf>
    <xf numFmtId="0" fontId="8" fillId="6" borderId="3">
      <alignment horizontal="center" wrapText="1"/>
    </xf>
    <xf numFmtId="0" fontId="8" fillId="6" borderId="3" applyNumberFormat="0" applyFont="0">
      <alignment horizontal="center" wrapText="1"/>
      <protection locked="0"/>
    </xf>
    <xf numFmtId="0" fontId="8" fillId="6" borderId="3" applyNumberFormat="0" applyFont="0">
      <alignment horizontal="center" wrapText="1"/>
      <protection locked="0"/>
    </xf>
    <xf numFmtId="3" fontId="8" fillId="30" borderId="3" applyFont="0" applyProtection="0">
      <alignment horizontal="right"/>
    </xf>
    <xf numFmtId="3" fontId="8" fillId="30" borderId="3" applyFont="0" applyProtection="0">
      <alignment horizontal="right"/>
    </xf>
    <xf numFmtId="189" fontId="8" fillId="30" borderId="3" applyFont="0" applyProtection="0">
      <alignment horizontal="right"/>
    </xf>
    <xf numFmtId="189" fontId="8" fillId="30" borderId="3" applyFont="0" applyProtection="0">
      <alignment horizontal="right"/>
    </xf>
    <xf numFmtId="183" fontId="8" fillId="30" borderId="3" applyFont="0" applyProtection="0">
      <alignment horizontal="right"/>
    </xf>
    <xf numFmtId="183" fontId="8" fillId="30" borderId="3" applyFont="0" applyProtection="0">
      <alignment horizontal="right"/>
    </xf>
    <xf numFmtId="10" fontId="8" fillId="30" borderId="3" applyFont="0" applyProtection="0">
      <alignment horizontal="right"/>
    </xf>
    <xf numFmtId="10" fontId="8" fillId="30" borderId="3" applyFont="0" applyProtection="0">
      <alignment horizontal="right"/>
    </xf>
    <xf numFmtId="9" fontId="8" fillId="30" borderId="3" applyFont="0" applyProtection="0">
      <alignment horizontal="right"/>
    </xf>
    <xf numFmtId="9" fontId="8" fillId="30" borderId="3" applyFont="0" applyProtection="0">
      <alignment horizontal="right"/>
    </xf>
    <xf numFmtId="191" fontId="8" fillId="30" borderId="3" applyFont="0" applyProtection="0">
      <alignment horizontal="center" wrapText="1"/>
    </xf>
    <xf numFmtId="191" fontId="8" fillId="30" borderId="3" applyFont="0" applyProtection="0">
      <alignment horizontal="center" wrapText="1"/>
    </xf>
    <xf numFmtId="181" fontId="8" fillId="4" borderId="3" applyFont="0">
      <alignment horizontal="right"/>
    </xf>
    <xf numFmtId="181" fontId="8" fillId="4" borderId="3" applyFont="0">
      <alignment horizontal="right"/>
    </xf>
    <xf numFmtId="1" fontId="8" fillId="4" borderId="3" applyFont="0" applyProtection="0">
      <alignment horizontal="right"/>
    </xf>
    <xf numFmtId="1" fontId="8" fillId="4" borderId="3" applyFont="0" applyProtection="0">
      <alignment horizontal="right"/>
    </xf>
    <xf numFmtId="181" fontId="8" fillId="4" borderId="3" applyFont="0" applyProtection="0"/>
    <xf numFmtId="181" fontId="8" fillId="4" borderId="3" applyFont="0" applyProtection="0"/>
    <xf numFmtId="183" fontId="8" fillId="4" borderId="3" applyFont="0" applyProtection="0"/>
    <xf numFmtId="183" fontId="8" fillId="4" borderId="3" applyFont="0" applyProtection="0"/>
    <xf numFmtId="10" fontId="8" fillId="4" borderId="9" applyFont="0" applyProtection="0">
      <alignment horizontal="right"/>
    </xf>
    <xf numFmtId="10" fontId="8" fillId="4" borderId="9" applyFont="0" applyProtection="0">
      <alignment horizontal="right"/>
    </xf>
    <xf numFmtId="9" fontId="8" fillId="4" borderId="9" applyFont="0" applyProtection="0">
      <alignment horizontal="right"/>
    </xf>
    <xf numFmtId="9" fontId="8" fillId="4" borderId="9" applyFont="0" applyProtection="0">
      <alignment horizontal="right"/>
    </xf>
    <xf numFmtId="186" fontId="8" fillId="4" borderId="9" applyFont="0" applyProtection="0">
      <alignment horizontal="right"/>
    </xf>
    <xf numFmtId="186" fontId="8" fillId="4" borderId="9" applyFont="0" applyProtection="0">
      <alignment horizontal="right"/>
    </xf>
    <xf numFmtId="0" fontId="8" fillId="4" borderId="3" applyFont="0" applyProtection="0">
      <alignment horizontal="center" wrapText="1"/>
      <protection locked="0"/>
    </xf>
    <xf numFmtId="0" fontId="8" fillId="4" borderId="3" applyFont="0" applyProtection="0">
      <alignment horizontal="center" wrapText="1"/>
      <protection locked="0"/>
    </xf>
    <xf numFmtId="0" fontId="8" fillId="4" borderId="3" applyNumberFormat="0" applyFont="0" applyAlignment="0" applyProtection="0"/>
    <xf numFmtId="0" fontId="8" fillId="4" borderId="3"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41" fontId="102" fillId="0" borderId="0" applyFill="0" applyBorder="0" applyProtection="0">
      <alignment vertical="center"/>
    </xf>
    <xf numFmtId="42" fontId="102" fillId="0" borderId="0" applyFill="0" applyBorder="0" applyProtection="0">
      <alignment vertical="center"/>
    </xf>
    <xf numFmtId="0" fontId="103" fillId="43" borderId="398" applyNumberFormat="0" applyAlignment="0" applyProtection="0"/>
    <xf numFmtId="0" fontId="104" fillId="0" borderId="399" applyNumberFormat="0" applyFill="0" applyAlignment="0" applyProtection="0"/>
    <xf numFmtId="49" fontId="102" fillId="0" borderId="400" applyFill="0" applyBorder="0" applyProtection="0">
      <alignment horizontal="center" vertical="center"/>
    </xf>
    <xf numFmtId="49" fontId="105" fillId="0" borderId="0" applyFill="0" applyBorder="0" applyProtection="0">
      <alignment horizontal="left" vertical="center"/>
    </xf>
    <xf numFmtId="199" fontId="106" fillId="0" borderId="0" applyFill="0" applyBorder="0" applyAlignment="0" applyProtection="0">
      <alignment horizontal="left" vertical="center"/>
    </xf>
    <xf numFmtId="0" fontId="107" fillId="44" borderId="398" applyNumberFormat="0" applyAlignment="0" applyProtection="0"/>
    <xf numFmtId="200" fontId="8" fillId="0" borderId="0" applyFont="0" applyFill="0" applyBorder="0" applyProtection="0">
      <alignment vertical="center"/>
    </xf>
    <xf numFmtId="201" fontId="8" fillId="0" borderId="0" applyFont="0" applyFill="0" applyBorder="0" applyProtection="0">
      <alignment vertical="center"/>
    </xf>
    <xf numFmtId="202" fontId="8" fillId="0" borderId="0" applyFont="0" applyFill="0" applyBorder="0" applyProtection="0">
      <alignment vertical="center"/>
    </xf>
    <xf numFmtId="203" fontId="8" fillId="0" borderId="56" applyFont="0" applyFill="0" applyBorder="0" applyProtection="0">
      <alignment vertical="center"/>
    </xf>
    <xf numFmtId="204" fontId="108" fillId="0" borderId="0" applyFont="0" applyBorder="0">
      <alignment vertical="center"/>
    </xf>
    <xf numFmtId="205" fontId="8" fillId="0" borderId="0" applyFont="0" applyBorder="0">
      <alignment vertical="center"/>
    </xf>
    <xf numFmtId="206" fontId="8" fillId="0" borderId="0" applyFont="0" applyBorder="0">
      <alignment vertical="center"/>
    </xf>
    <xf numFmtId="207" fontId="8" fillId="0" borderId="0" applyFont="0" applyBorder="0">
      <alignment vertical="center"/>
    </xf>
    <xf numFmtId="208" fontId="108" fillId="0" borderId="0" applyFont="0" applyBorder="0">
      <alignment vertical="center"/>
    </xf>
    <xf numFmtId="209" fontId="8" fillId="0" borderId="0" applyFont="0" applyBorder="0">
      <alignment horizontal="right"/>
      <protection locked="0"/>
    </xf>
    <xf numFmtId="210" fontId="8" fillId="0" borderId="0" applyFont="0" applyBorder="0">
      <alignment vertical="center"/>
    </xf>
    <xf numFmtId="211" fontId="8" fillId="0" borderId="0" applyFont="0" applyBorder="0">
      <alignment vertical="center"/>
    </xf>
    <xf numFmtId="49" fontId="109" fillId="0" borderId="0" applyFill="0" applyBorder="0" applyProtection="0">
      <alignment horizontal="left"/>
    </xf>
    <xf numFmtId="0" fontId="110" fillId="0" borderId="0"/>
    <xf numFmtId="0" fontId="8" fillId="0" borderId="0"/>
    <xf numFmtId="212" fontId="102" fillId="0" borderId="0" applyFill="0" applyBorder="0" applyAlignment="0" applyProtection="0">
      <alignment vertical="center"/>
    </xf>
    <xf numFmtId="213" fontId="102" fillId="0" borderId="0" applyFill="0" applyBorder="0" applyAlignment="0" applyProtection="0">
      <alignment vertical="center"/>
    </xf>
    <xf numFmtId="214" fontId="102" fillId="0" borderId="0" applyFill="0" applyBorder="0" applyProtection="0">
      <alignment horizontal="left" vertical="center"/>
    </xf>
    <xf numFmtId="215" fontId="102" fillId="0" borderId="0" applyFill="0" applyBorder="0" applyProtection="0">
      <alignment horizontal="left" vertical="center"/>
    </xf>
    <xf numFmtId="216" fontId="102" fillId="0" borderId="0" applyFill="0" applyBorder="0" applyProtection="0">
      <alignment horizontal="left" vertical="center"/>
    </xf>
    <xf numFmtId="217" fontId="102" fillId="0" borderId="0" applyFill="0" applyBorder="0" applyProtection="0">
      <alignment horizontal="left" vertical="center"/>
    </xf>
    <xf numFmtId="218" fontId="102" fillId="0" borderId="0" applyFill="0" applyBorder="0" applyProtection="0">
      <alignment horizontal="left" vertical="center"/>
    </xf>
    <xf numFmtId="219" fontId="102" fillId="0" borderId="0" applyFill="0" applyBorder="0" applyProtection="0">
      <alignment vertical="center"/>
    </xf>
    <xf numFmtId="49" fontId="111" fillId="0" borderId="0" applyFill="0" applyBorder="0" applyProtection="0">
      <alignment horizontal="left"/>
    </xf>
    <xf numFmtId="0" fontId="112" fillId="45" borderId="401" applyNumberFormat="0" applyAlignment="0" applyProtection="0"/>
    <xf numFmtId="0" fontId="24" fillId="46"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52"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4" fillId="54" borderId="0" applyNumberFormat="0" applyBorder="0" applyAlignment="0" applyProtection="0"/>
    <xf numFmtId="0" fontId="24" fillId="55" borderId="0" applyNumberFormat="0" applyBorder="0" applyAlignment="0" applyProtection="0"/>
    <xf numFmtId="0" fontId="24" fillId="55" borderId="0" applyNumberFormat="0" applyBorder="0" applyAlignment="0" applyProtection="0"/>
    <xf numFmtId="0" fontId="24" fillId="56"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4"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9" borderId="0" applyNumberFormat="0" applyBorder="0" applyAlignment="0" applyProtection="0"/>
    <xf numFmtId="0" fontId="113" fillId="70" borderId="0" applyNumberFormat="0" applyBorder="0" applyAlignment="0" applyProtection="0"/>
    <xf numFmtId="0" fontId="103" fillId="71" borderId="398" applyNumberFormat="0" applyAlignment="0" applyProtection="0"/>
    <xf numFmtId="0" fontId="103" fillId="71" borderId="398" applyNumberFormat="0" applyAlignment="0" applyProtection="0"/>
    <xf numFmtId="0" fontId="103" fillId="71" borderId="398" applyNumberFormat="0" applyAlignment="0" applyProtection="0"/>
    <xf numFmtId="0" fontId="104" fillId="0" borderId="399" applyNumberFormat="0" applyFill="0" applyAlignment="0" applyProtection="0"/>
    <xf numFmtId="0" fontId="44" fillId="72" borderId="401" applyNumberFormat="0" applyAlignment="0" applyProtection="0"/>
    <xf numFmtId="170" fontId="8" fillId="0" borderId="0" applyFont="0" applyFill="0" applyBorder="0" applyAlignment="0" applyProtection="0">
      <alignment vertical="center"/>
    </xf>
    <xf numFmtId="0" fontId="24" fillId="31" borderId="402" applyNumberFormat="0" applyFont="0" applyAlignment="0" applyProtection="0"/>
    <xf numFmtId="0" fontId="24" fillId="31" borderId="402" applyNumberFormat="0" applyFont="0" applyAlignment="0" applyProtection="0"/>
    <xf numFmtId="0" fontId="107" fillId="9" borderId="398" applyNumberFormat="0" applyAlignment="0" applyProtection="0"/>
    <xf numFmtId="0" fontId="107" fillId="9" borderId="398" applyNumberFormat="0" applyAlignment="0" applyProtection="0"/>
    <xf numFmtId="0" fontId="114" fillId="0" borderId="0" applyNumberFormat="0" applyFill="0" applyBorder="0" applyAlignment="0" applyProtection="0"/>
    <xf numFmtId="0" fontId="115" fillId="73" borderId="0" applyNumberFormat="0" applyBorder="0" applyAlignment="0" applyProtection="0"/>
    <xf numFmtId="0" fontId="116" fillId="0" borderId="403" applyNumberFormat="0" applyFill="0" applyAlignment="0" applyProtection="0"/>
    <xf numFmtId="0" fontId="117" fillId="0" borderId="404" applyNumberFormat="0" applyFill="0" applyAlignment="0" applyProtection="0"/>
    <xf numFmtId="0" fontId="118" fillId="0" borderId="405" applyNumberFormat="0" applyFill="0" applyAlignment="0" applyProtection="0"/>
    <xf numFmtId="0" fontId="118" fillId="0" borderId="0" applyNumberFormat="0" applyFill="0" applyBorder="0" applyAlignment="0" applyProtection="0"/>
    <xf numFmtId="0" fontId="107" fillId="9" borderId="398" applyNumberFormat="0" applyAlignment="0" applyProtection="0"/>
    <xf numFmtId="0" fontId="113" fillId="70" borderId="0" applyNumberFormat="0" applyBorder="0" applyAlignment="0" applyProtection="0"/>
    <xf numFmtId="0" fontId="113" fillId="70" borderId="0" applyNumberFormat="0" applyBorder="0" applyAlignment="0" applyProtection="0"/>
    <xf numFmtId="0" fontId="104" fillId="0" borderId="399" applyNumberFormat="0" applyFill="0" applyAlignment="0" applyProtection="0"/>
    <xf numFmtId="170" fontId="24" fillId="0" borderId="0" applyFont="0" applyFill="0" applyBorder="0" applyAlignment="0" applyProtection="0"/>
    <xf numFmtId="170" fontId="8" fillId="0" borderId="0" applyFont="0" applyFill="0" applyBorder="0" applyAlignment="0" applyProtection="0"/>
    <xf numFmtId="43" fontId="8" fillId="0" borderId="0" applyFont="0" applyFill="0" applyBorder="0" applyAlignment="0" applyProtection="0">
      <alignment vertical="center"/>
    </xf>
    <xf numFmtId="169" fontId="8" fillId="0" borderId="0" applyFont="0" applyFill="0" applyBorder="0" applyAlignment="0" applyProtection="0"/>
    <xf numFmtId="0" fontId="119" fillId="74" borderId="0" applyNumberFormat="0" applyBorder="0" applyAlignment="0" applyProtection="0"/>
    <xf numFmtId="0" fontId="119" fillId="74" borderId="0" applyNumberFormat="0" applyBorder="0" applyAlignment="0" applyProtection="0"/>
    <xf numFmtId="0" fontId="119" fillId="74" borderId="0" applyNumberFormat="0" applyBorder="0" applyAlignment="0" applyProtection="0"/>
    <xf numFmtId="0" fontId="3" fillId="0" borderId="0"/>
    <xf numFmtId="0" fontId="8" fillId="0" borderId="0">
      <alignment vertical="center"/>
    </xf>
    <xf numFmtId="0" fontId="8" fillId="0" borderId="0">
      <alignment vertical="center"/>
    </xf>
    <xf numFmtId="0" fontId="24" fillId="31" borderId="402" applyNumberFormat="0" applyFont="0" applyAlignment="0" applyProtection="0"/>
    <xf numFmtId="0" fontId="120" fillId="71" borderId="406" applyNumberFormat="0" applyAlignment="0" applyProtection="0"/>
    <xf numFmtId="9" fontId="8" fillId="0" borderId="0" applyFont="0" applyFill="0" applyBorder="0" applyAlignment="0" applyProtection="0">
      <alignment vertical="center"/>
    </xf>
    <xf numFmtId="9" fontId="3" fillId="0" borderId="0" applyFont="0" applyFill="0" applyBorder="0" applyAlignment="0" applyProtection="0"/>
    <xf numFmtId="0" fontId="115" fillId="73" borderId="0" applyNumberFormat="0" applyBorder="0" applyAlignment="0" applyProtection="0"/>
    <xf numFmtId="0" fontId="115" fillId="73" borderId="0" applyNumberFormat="0" applyBorder="0" applyAlignment="0" applyProtection="0"/>
    <xf numFmtId="0" fontId="120" fillId="71" borderId="406" applyNumberFormat="0" applyAlignment="0" applyProtection="0"/>
    <xf numFmtId="0" fontId="120" fillId="71" borderId="406" applyNumberFormat="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16" fillId="0" borderId="403" applyNumberFormat="0" applyFill="0" applyAlignment="0" applyProtection="0"/>
    <xf numFmtId="0" fontId="116" fillId="0" borderId="403" applyNumberFormat="0" applyFill="0" applyAlignment="0" applyProtection="0"/>
    <xf numFmtId="0" fontId="117" fillId="0" borderId="404" applyNumberFormat="0" applyFill="0" applyAlignment="0" applyProtection="0"/>
    <xf numFmtId="0" fontId="117" fillId="0" borderId="404" applyNumberFormat="0" applyFill="0" applyAlignment="0" applyProtection="0"/>
    <xf numFmtId="0" fontId="118" fillId="0" borderId="405" applyNumberFormat="0" applyFill="0" applyAlignment="0" applyProtection="0"/>
    <xf numFmtId="0" fontId="118" fillId="0" borderId="405"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43" fillId="0" borderId="407" applyNumberFormat="0" applyFill="0" applyAlignment="0" applyProtection="0"/>
    <xf numFmtId="0" fontId="44" fillId="72" borderId="401" applyNumberFormat="0" applyAlignment="0" applyProtection="0"/>
    <xf numFmtId="0" fontId="44" fillId="72" borderId="401" applyNumberFormat="0" applyAlignment="0" applyProtection="0"/>
    <xf numFmtId="0" fontId="26" fillId="0" borderId="0" applyNumberFormat="0" applyFill="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4"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113" fillId="70" borderId="0" applyNumberFormat="0" applyBorder="0" applyAlignment="0" applyProtection="0"/>
    <xf numFmtId="0" fontId="103" fillId="71" borderId="398" applyNumberFormat="0" applyAlignment="0" applyProtection="0"/>
    <xf numFmtId="0" fontId="104" fillId="0" borderId="399" applyNumberFormat="0" applyFill="0" applyAlignment="0" applyProtection="0"/>
    <xf numFmtId="0" fontId="44" fillId="72" borderId="401" applyNumberFormat="0" applyAlignment="0" applyProtection="0"/>
    <xf numFmtId="0" fontId="24" fillId="31" borderId="402" applyNumberFormat="0" applyFont="0" applyAlignment="0" applyProtection="0"/>
    <xf numFmtId="0" fontId="107" fillId="9" borderId="398" applyNumberFormat="0" applyAlignment="0" applyProtection="0"/>
    <xf numFmtId="0" fontId="114" fillId="0" borderId="0" applyNumberFormat="0" applyFill="0" applyBorder="0" applyAlignment="0" applyProtection="0"/>
    <xf numFmtId="0" fontId="115" fillId="73" borderId="0" applyNumberFormat="0" applyBorder="0" applyAlignment="0" applyProtection="0"/>
    <xf numFmtId="0" fontId="116" fillId="0" borderId="403" applyNumberFormat="0" applyFill="0" applyAlignment="0" applyProtection="0"/>
    <xf numFmtId="0" fontId="117" fillId="0" borderId="404" applyNumberFormat="0" applyFill="0" applyAlignment="0" applyProtection="0"/>
    <xf numFmtId="0" fontId="118" fillId="0" borderId="405" applyNumberFormat="0" applyFill="0" applyAlignment="0" applyProtection="0"/>
    <xf numFmtId="0" fontId="118" fillId="0" borderId="0" applyNumberFormat="0" applyFill="0" applyBorder="0" applyAlignment="0" applyProtection="0"/>
    <xf numFmtId="0" fontId="113" fillId="70" borderId="0" applyNumberFormat="0" applyBorder="0" applyAlignment="0" applyProtection="0"/>
    <xf numFmtId="170" fontId="8" fillId="0" borderId="0" applyFont="0" applyFill="0" applyBorder="0" applyAlignment="0" applyProtection="0"/>
    <xf numFmtId="43" fontId="8" fillId="0" borderId="0" applyFont="0" applyFill="0" applyBorder="0" applyAlignment="0" applyProtection="0">
      <alignment vertical="center"/>
    </xf>
    <xf numFmtId="169" fontId="8" fillId="0" borderId="0" applyFont="0" applyFill="0" applyBorder="0" applyAlignment="0" applyProtection="0"/>
    <xf numFmtId="0" fontId="119" fillId="74" borderId="0" applyNumberFormat="0" applyBorder="0" applyAlignment="0" applyProtection="0"/>
    <xf numFmtId="0" fontId="119" fillId="74" borderId="0" applyNumberFormat="0" applyBorder="0" applyAlignment="0" applyProtection="0"/>
    <xf numFmtId="0" fontId="24" fillId="0" borderId="0"/>
    <xf numFmtId="0" fontId="8" fillId="0" borderId="0"/>
    <xf numFmtId="0" fontId="8" fillId="0" borderId="0">
      <alignment vertical="center"/>
    </xf>
    <xf numFmtId="3" fontId="8" fillId="6" borderId="3">
      <alignment horizontal="right"/>
      <protection locked="0"/>
    </xf>
    <xf numFmtId="183" fontId="8" fillId="6" borderId="3">
      <alignment horizontal="right"/>
      <protection locked="0"/>
    </xf>
    <xf numFmtId="9" fontId="8" fillId="6" borderId="3">
      <alignment horizontal="right"/>
      <protection locked="0"/>
    </xf>
    <xf numFmtId="0" fontId="8" fillId="6" borderId="3">
      <alignment horizontal="center" wrapText="1"/>
    </xf>
    <xf numFmtId="0" fontId="120" fillId="71" borderId="406" applyNumberFormat="0" applyAlignment="0" applyProtection="0"/>
    <xf numFmtId="0" fontId="115" fillId="73" borderId="0" applyNumberFormat="0" applyBorder="0" applyAlignment="0" applyProtection="0"/>
    <xf numFmtId="0" fontId="120" fillId="71" borderId="406" applyNumberFormat="0" applyAlignment="0" applyProtection="0"/>
    <xf numFmtId="0" fontId="114"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16" fillId="0" borderId="403" applyNumberFormat="0" applyFill="0" applyAlignment="0" applyProtection="0"/>
    <xf numFmtId="0" fontId="117" fillId="0" borderId="404" applyNumberFormat="0" applyFill="0" applyAlignment="0" applyProtection="0"/>
    <xf numFmtId="0" fontId="118" fillId="0" borderId="405" applyNumberFormat="0" applyFill="0" applyAlignment="0" applyProtection="0"/>
    <xf numFmtId="0" fontId="118" fillId="0" borderId="0" applyNumberFormat="0" applyFill="0" applyBorder="0" applyAlignment="0" applyProtection="0"/>
    <xf numFmtId="0" fontId="44" fillId="72" borderId="401" applyNumberFormat="0" applyAlignment="0" applyProtection="0"/>
    <xf numFmtId="0" fontId="103" fillId="43" borderId="398" applyNumberFormat="0" applyAlignment="0" applyProtection="0"/>
    <xf numFmtId="0" fontId="107" fillId="44" borderId="398" applyNumberFormat="0" applyAlignment="0" applyProtection="0"/>
    <xf numFmtId="43" fontId="24"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9" fontId="24" fillId="0" borderId="0" applyFont="0" applyFill="0" applyBorder="0" applyAlignment="0" applyProtection="0"/>
    <xf numFmtId="0" fontId="12"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2" fillId="0" borderId="0" applyFont="0" applyFill="0" applyBorder="0" applyAlignment="0" applyProtection="0"/>
    <xf numFmtId="43" fontId="110" fillId="0" borderId="0" applyFont="0" applyFill="0" applyBorder="0" applyAlignment="0" applyProtection="0"/>
    <xf numFmtId="164" fontId="8" fillId="0" borderId="0" applyFont="0" applyFill="0" applyBorder="0" applyAlignment="0" applyProtection="0"/>
    <xf numFmtId="0" fontId="1" fillId="0" borderId="0"/>
    <xf numFmtId="0" fontId="1" fillId="0" borderId="0"/>
    <xf numFmtId="0" fontId="8" fillId="0" borderId="0"/>
    <xf numFmtId="0" fontId="12" fillId="0" borderId="0"/>
    <xf numFmtId="0" fontId="110" fillId="0" borderId="0"/>
    <xf numFmtId="9" fontId="110" fillId="0" borderId="0" applyFont="0" applyFill="0" applyBorder="0" applyAlignment="0" applyProtection="0"/>
  </cellStyleXfs>
  <cellXfs count="4523">
    <xf numFmtId="0" fontId="0" fillId="0" borderId="0" xfId="0"/>
    <xf numFmtId="0" fontId="10" fillId="0" borderId="15" xfId="0" applyFont="1" applyBorder="1" applyProtection="1"/>
    <xf numFmtId="0" fontId="12" fillId="0" borderId="0" xfId="0" applyFont="1" applyBorder="1" applyProtection="1"/>
    <xf numFmtId="0" fontId="0" fillId="0" borderId="0" xfId="0" applyBorder="1"/>
    <xf numFmtId="0" fontId="10" fillId="0" borderId="0" xfId="0" applyFont="1" applyBorder="1"/>
    <xf numFmtId="0" fontId="0" fillId="0" borderId="0" xfId="0" applyBorder="1" applyProtection="1"/>
    <xf numFmtId="0" fontId="0" fillId="0" borderId="17" xfId="0" applyBorder="1" applyProtection="1"/>
    <xf numFmtId="0" fontId="10" fillId="0" borderId="0" xfId="0" applyFont="1" applyBorder="1" applyProtection="1"/>
    <xf numFmtId="0" fontId="0" fillId="0" borderId="21" xfId="0" applyBorder="1" applyProtection="1"/>
    <xf numFmtId="0" fontId="12" fillId="0" borderId="21" xfId="0" applyFont="1" applyBorder="1" applyProtection="1"/>
    <xf numFmtId="0" fontId="10" fillId="0" borderId="19" xfId="0" applyFont="1" applyBorder="1" applyProtection="1"/>
    <xf numFmtId="0" fontId="10" fillId="0" borderId="23" xfId="0" applyFont="1" applyBorder="1" applyProtection="1"/>
    <xf numFmtId="0" fontId="0" fillId="0" borderId="24" xfId="0" applyBorder="1" applyProtection="1"/>
    <xf numFmtId="0" fontId="12" fillId="0" borderId="19" xfId="0" applyFont="1" applyBorder="1" applyProtection="1"/>
    <xf numFmtId="0" fontId="0" fillId="0" borderId="0" xfId="0" applyFill="1" applyBorder="1" applyProtection="1"/>
    <xf numFmtId="0" fontId="0" fillId="0" borderId="21" xfId="0" applyFill="1" applyBorder="1"/>
    <xf numFmtId="0" fontId="10" fillId="0" borderId="0" xfId="0" applyFont="1" applyFill="1" applyBorder="1" applyProtection="1"/>
    <xf numFmtId="0" fontId="0" fillId="0" borderId="0" xfId="0" applyFill="1" applyBorder="1"/>
    <xf numFmtId="0" fontId="10" fillId="0" borderId="20" xfId="0" applyFont="1" applyBorder="1" applyProtection="1"/>
    <xf numFmtId="0" fontId="12" fillId="0" borderId="20" xfId="0" applyFont="1" applyFill="1" applyBorder="1" applyProtection="1"/>
    <xf numFmtId="0" fontId="12" fillId="0" borderId="19" xfId="0" applyFont="1" applyBorder="1"/>
    <xf numFmtId="0" fontId="0" fillId="0" borderId="0" xfId="0" applyFill="1"/>
    <xf numFmtId="0" fontId="10" fillId="0" borderId="39" xfId="0" applyFont="1" applyFill="1" applyBorder="1" applyAlignment="1" applyProtection="1">
      <alignment horizontal="center"/>
    </xf>
    <xf numFmtId="0" fontId="10" fillId="0" borderId="44" xfId="0" applyFont="1" applyFill="1" applyBorder="1" applyAlignment="1" applyProtection="1">
      <alignment horizontal="center"/>
    </xf>
    <xf numFmtId="0" fontId="0" fillId="0" borderId="48" xfId="0" applyFill="1" applyBorder="1" applyProtection="1"/>
    <xf numFmtId="0" fontId="0" fillId="0" borderId="21" xfId="0" applyFill="1" applyBorder="1" applyProtection="1"/>
    <xf numFmtId="0" fontId="13" fillId="0" borderId="0" xfId="0" applyFont="1" applyFill="1" applyBorder="1" applyProtection="1"/>
    <xf numFmtId="179" fontId="12" fillId="0" borderId="53" xfId="290" applyNumberFormat="1" applyFont="1" applyFill="1" applyBorder="1"/>
    <xf numFmtId="172" fontId="0" fillId="0" borderId="0" xfId="0" applyNumberFormat="1" applyFill="1" applyBorder="1" applyProtection="1"/>
    <xf numFmtId="0" fontId="12" fillId="0" borderId="0" xfId="0" applyFont="1" applyFill="1" applyBorder="1" applyProtection="1"/>
    <xf numFmtId="0" fontId="0" fillId="0" borderId="18" xfId="0" applyFill="1" applyBorder="1" applyProtection="1"/>
    <xf numFmtId="179" fontId="12" fillId="0" borderId="55" xfId="0" applyNumberFormat="1" applyFont="1" applyFill="1" applyBorder="1" applyProtection="1"/>
    <xf numFmtId="179" fontId="0" fillId="0" borderId="0" xfId="0" applyNumberFormat="1" applyFill="1"/>
    <xf numFmtId="0" fontId="12" fillId="0" borderId="19" xfId="0" applyFont="1" applyFill="1" applyBorder="1" applyProtection="1"/>
    <xf numFmtId="0" fontId="13" fillId="0" borderId="0" xfId="0" applyFont="1"/>
    <xf numFmtId="0" fontId="0" fillId="0" borderId="56" xfId="0" applyFill="1" applyBorder="1" applyProtection="1"/>
    <xf numFmtId="0" fontId="12" fillId="0" borderId="0" xfId="0" applyFont="1" applyFill="1"/>
    <xf numFmtId="0" fontId="10" fillId="0" borderId="64" xfId="0" applyFont="1" applyFill="1" applyBorder="1" applyAlignment="1" applyProtection="1">
      <alignment horizontal="center"/>
    </xf>
    <xf numFmtId="0" fontId="12" fillId="0" borderId="18" xfId="0" applyFont="1" applyFill="1" applyBorder="1" applyProtection="1"/>
    <xf numFmtId="0" fontId="12" fillId="0" borderId="0" xfId="0" applyFont="1" applyFill="1" applyBorder="1"/>
    <xf numFmtId="179" fontId="12" fillId="0" borderId="0" xfId="290" applyNumberFormat="1" applyFont="1" applyFill="1" applyBorder="1"/>
    <xf numFmtId="0" fontId="0" fillId="0" borderId="0" xfId="0" applyBorder="1" applyAlignment="1">
      <alignment vertical="center"/>
    </xf>
    <xf numFmtId="0" fontId="0" fillId="0" borderId="0" xfId="0" applyAlignment="1">
      <alignment vertical="center"/>
    </xf>
    <xf numFmtId="0" fontId="0" fillId="0" borderId="0" xfId="0" applyFill="1" applyBorder="1" applyAlignment="1" applyProtection="1">
      <alignment vertical="center"/>
    </xf>
    <xf numFmtId="175" fontId="21" fillId="0" borderId="0" xfId="0" applyNumberFormat="1" applyFont="1" applyFill="1" applyBorder="1"/>
    <xf numFmtId="0" fontId="0" fillId="0" borderId="21" xfId="0" applyBorder="1" applyAlignment="1">
      <alignment vertical="center"/>
    </xf>
    <xf numFmtId="0" fontId="0" fillId="0" borderId="25" xfId="0" applyBorder="1" applyProtection="1"/>
    <xf numFmtId="179" fontId="12" fillId="0" borderId="37" xfId="0" applyNumberFormat="1" applyFont="1" applyFill="1" applyBorder="1" applyProtection="1"/>
    <xf numFmtId="0" fontId="12" fillId="0" borderId="24" xfId="0" applyFont="1" applyFill="1" applyBorder="1"/>
    <xf numFmtId="0" fontId="12" fillId="0" borderId="0" xfId="0" applyFont="1" applyBorder="1"/>
    <xf numFmtId="0" fontId="12" fillId="0" borderId="0" xfId="0" applyFont="1"/>
    <xf numFmtId="0" fontId="12" fillId="0" borderId="24" xfId="0" applyFont="1" applyBorder="1" applyProtection="1"/>
    <xf numFmtId="0" fontId="12" fillId="0" borderId="20" xfId="0" applyFont="1" applyBorder="1"/>
    <xf numFmtId="0" fontId="12" fillId="0" borderId="31" xfId="0" applyFont="1" applyBorder="1" applyProtection="1"/>
    <xf numFmtId="0" fontId="10" fillId="0" borderId="26" xfId="0" applyFont="1" applyBorder="1" applyProtection="1"/>
    <xf numFmtId="0" fontId="12" fillId="0" borderId="22" xfId="0" applyFont="1" applyBorder="1" applyProtection="1"/>
    <xf numFmtId="0" fontId="12" fillId="0" borderId="21" xfId="0" applyFont="1" applyBorder="1"/>
    <xf numFmtId="0" fontId="10" fillId="0" borderId="25" xfId="0" applyFont="1" applyBorder="1" applyProtection="1"/>
    <xf numFmtId="179" fontId="12" fillId="0" borderId="55" xfId="0" applyNumberFormat="1" applyFont="1" applyFill="1" applyBorder="1"/>
    <xf numFmtId="179" fontId="12" fillId="0" borderId="36" xfId="0" applyNumberFormat="1" applyFont="1" applyFill="1" applyBorder="1"/>
    <xf numFmtId="179" fontId="12" fillId="0" borderId="19" xfId="0" applyNumberFormat="1" applyFont="1" applyFill="1" applyBorder="1" applyProtection="1"/>
    <xf numFmtId="179" fontId="12" fillId="0" borderId="51" xfId="0" applyNumberFormat="1" applyFont="1" applyFill="1" applyBorder="1" applyProtection="1"/>
    <xf numFmtId="0" fontId="0" fillId="0" borderId="60" xfId="0" applyBorder="1" applyProtection="1"/>
    <xf numFmtId="0" fontId="0" fillId="0" borderId="75" xfId="0" applyBorder="1" applyProtection="1"/>
    <xf numFmtId="0" fontId="12" fillId="0" borderId="18" xfId="0" applyFont="1" applyFill="1" applyBorder="1"/>
    <xf numFmtId="179" fontId="12" fillId="0" borderId="26" xfId="0" applyNumberFormat="1" applyFont="1" applyFill="1" applyBorder="1" applyProtection="1"/>
    <xf numFmtId="0" fontId="10" fillId="0" borderId="22" xfId="0" applyFont="1" applyFill="1" applyBorder="1" applyProtection="1"/>
    <xf numFmtId="0" fontId="10" fillId="0" borderId="16" xfId="0" applyFont="1" applyFill="1" applyBorder="1" applyProtection="1"/>
    <xf numFmtId="0" fontId="10" fillId="0" borderId="75" xfId="0" applyFont="1" applyFill="1" applyBorder="1" applyProtection="1"/>
    <xf numFmtId="0" fontId="22" fillId="0" borderId="0" xfId="0" applyFont="1" applyBorder="1" applyAlignment="1" applyProtection="1">
      <alignment horizontal="center"/>
    </xf>
    <xf numFmtId="0" fontId="20" fillId="0" borderId="0" xfId="0" applyFont="1" applyFill="1" applyBorder="1" applyAlignment="1" applyProtection="1">
      <alignment horizontal="center" vertical="center"/>
    </xf>
    <xf numFmtId="0" fontId="10" fillId="0" borderId="175" xfId="0" applyFont="1" applyFill="1" applyBorder="1" applyAlignment="1" applyProtection="1">
      <alignment horizontal="right" wrapText="1"/>
    </xf>
    <xf numFmtId="0" fontId="10" fillId="0" borderId="176" xfId="0" applyFont="1" applyFill="1" applyBorder="1" applyAlignment="1" applyProtection="1">
      <alignment horizontal="right" wrapText="1"/>
    </xf>
    <xf numFmtId="0" fontId="12" fillId="0" borderId="47" xfId="0" applyFont="1" applyFill="1" applyBorder="1"/>
    <xf numFmtId="0" fontId="0" fillId="0" borderId="0" xfId="0" applyBorder="1" applyAlignment="1"/>
    <xf numFmtId="0" fontId="10" fillId="0" borderId="0" xfId="0" applyFont="1" applyBorder="1" applyAlignment="1" applyProtection="1"/>
    <xf numFmtId="0" fontId="10" fillId="0" borderId="0" xfId="0" applyFont="1" applyFill="1" applyBorder="1" applyAlignment="1" applyProtection="1"/>
    <xf numFmtId="0" fontId="10" fillId="0" borderId="0" xfId="0" applyFont="1" applyAlignment="1">
      <alignment horizontal="left" vertical="center"/>
    </xf>
    <xf numFmtId="0" fontId="21" fillId="0" borderId="0" xfId="0" applyFont="1" applyFill="1" applyBorder="1"/>
    <xf numFmtId="0" fontId="12" fillId="0" borderId="17" xfId="0" applyFont="1" applyFill="1" applyBorder="1"/>
    <xf numFmtId="0" fontId="10" fillId="0" borderId="47" xfId="0" applyFont="1" applyFill="1" applyBorder="1" applyAlignment="1">
      <alignment horizontal="right" wrapText="1"/>
    </xf>
    <xf numFmtId="0" fontId="10" fillId="0" borderId="105" xfId="0" applyFont="1" applyFill="1" applyBorder="1" applyAlignment="1">
      <alignment horizontal="right" wrapText="1"/>
    </xf>
    <xf numFmtId="0" fontId="10" fillId="0" borderId="159" xfId="0" applyNumberFormat="1" applyFont="1" applyFill="1" applyBorder="1" applyAlignment="1">
      <alignment horizontal="right"/>
    </xf>
    <xf numFmtId="0" fontId="12" fillId="0" borderId="65" xfId="0" applyFont="1" applyFill="1" applyBorder="1"/>
    <xf numFmtId="0" fontId="12" fillId="0" borderId="66" xfId="0" applyFont="1" applyFill="1" applyBorder="1"/>
    <xf numFmtId="170" fontId="12" fillId="0" borderId="65" xfId="0" applyNumberFormat="1" applyFont="1" applyFill="1" applyBorder="1" applyAlignment="1">
      <alignment horizontal="right"/>
    </xf>
    <xf numFmtId="170" fontId="12" fillId="0" borderId="7" xfId="0" applyNumberFormat="1" applyFont="1" applyFill="1" applyBorder="1" applyAlignment="1">
      <alignment horizontal="right"/>
    </xf>
    <xf numFmtId="0" fontId="12" fillId="0" borderId="59" xfId="0" applyNumberFormat="1" applyFont="1" applyFill="1" applyBorder="1" applyAlignment="1">
      <alignment horizontal="center"/>
    </xf>
    <xf numFmtId="188" fontId="12" fillId="0" borderId="18" xfId="402" applyNumberFormat="1" applyFont="1" applyFill="1" applyBorder="1" applyAlignment="1">
      <alignment horizontal="right"/>
    </xf>
    <xf numFmtId="188" fontId="12" fillId="0" borderId="53" xfId="402" applyNumberFormat="1" applyFont="1" applyFill="1" applyBorder="1" applyAlignment="1">
      <alignment horizontal="right"/>
    </xf>
    <xf numFmtId="188" fontId="12" fillId="0" borderId="48" xfId="402" applyNumberFormat="1" applyFont="1" applyFill="1" applyBorder="1" applyAlignment="1">
      <alignment horizontal="right"/>
    </xf>
    <xf numFmtId="0" fontId="10" fillId="0" borderId="96" xfId="0" applyFont="1" applyFill="1" applyBorder="1"/>
    <xf numFmtId="0" fontId="12" fillId="0" borderId="172" xfId="0" applyFont="1" applyFill="1" applyBorder="1"/>
    <xf numFmtId="188" fontId="10" fillId="0" borderId="96" xfId="402" applyNumberFormat="1" applyFont="1" applyFill="1" applyBorder="1" applyAlignment="1">
      <alignment horizontal="right"/>
    </xf>
    <xf numFmtId="188" fontId="10" fillId="0" borderId="34" xfId="402" applyNumberFormat="1" applyFont="1" applyFill="1" applyBorder="1" applyAlignment="1">
      <alignment horizontal="right"/>
    </xf>
    <xf numFmtId="188" fontId="10" fillId="0" borderId="94" xfId="402" applyNumberFormat="1" applyFont="1" applyFill="1" applyBorder="1" applyAlignment="1">
      <alignment horizontal="right"/>
    </xf>
    <xf numFmtId="188" fontId="12" fillId="0" borderId="18" xfId="403" applyNumberFormat="1" applyFont="1" applyFill="1" applyBorder="1" applyAlignment="1">
      <alignment horizontal="right"/>
    </xf>
    <xf numFmtId="188" fontId="12" fillId="0" borderId="53" xfId="403" applyNumberFormat="1" applyFont="1" applyFill="1" applyBorder="1" applyAlignment="1">
      <alignment horizontal="right"/>
    </xf>
    <xf numFmtId="188" fontId="12" fillId="0" borderId="48" xfId="403" applyNumberFormat="1" applyFont="1" applyFill="1" applyBorder="1" applyAlignment="1">
      <alignment horizontal="right"/>
    </xf>
    <xf numFmtId="188" fontId="10" fillId="0" borderId="96" xfId="403" applyNumberFormat="1" applyFont="1" applyFill="1" applyBorder="1" applyAlignment="1">
      <alignment horizontal="right"/>
    </xf>
    <xf numFmtId="188" fontId="10" fillId="0" borderId="34" xfId="403" applyNumberFormat="1" applyFont="1" applyFill="1" applyBorder="1" applyAlignment="1">
      <alignment horizontal="right"/>
    </xf>
    <xf numFmtId="188" fontId="10" fillId="0" borderId="94" xfId="403" applyNumberFormat="1" applyFont="1" applyFill="1" applyBorder="1" applyAlignment="1">
      <alignment horizontal="right"/>
    </xf>
    <xf numFmtId="0" fontId="55" fillId="0" borderId="0" xfId="0" applyFont="1"/>
    <xf numFmtId="179" fontId="10" fillId="0" borderId="0" xfId="404" applyNumberFormat="1" applyFont="1" applyFill="1" applyBorder="1"/>
    <xf numFmtId="0" fontId="10" fillId="0" borderId="28" xfId="0" quotePrefix="1" applyFont="1" applyFill="1" applyBorder="1" applyAlignment="1" applyProtection="1">
      <alignment horizontal="center"/>
    </xf>
    <xf numFmtId="0" fontId="12" fillId="0" borderId="26" xfId="0" applyFont="1" applyBorder="1" applyAlignment="1">
      <alignment horizontal="left" indent="1"/>
    </xf>
    <xf numFmtId="179" fontId="12" fillId="0" borderId="87" xfId="0" applyNumberFormat="1" applyFont="1" applyFill="1" applyBorder="1" applyAlignment="1" applyProtection="1">
      <alignment horizontal="right"/>
    </xf>
    <xf numFmtId="184" fontId="0" fillId="0" borderId="0" xfId="0" applyNumberFormat="1"/>
    <xf numFmtId="0" fontId="12" fillId="0" borderId="19" xfId="0" applyFont="1" applyBorder="1" applyAlignment="1">
      <alignment horizontal="left" indent="1"/>
    </xf>
    <xf numFmtId="179" fontId="12" fillId="0" borderId="55" xfId="0" applyNumberFormat="1" applyFont="1" applyFill="1" applyBorder="1" applyAlignment="1" applyProtection="1">
      <alignment horizontal="right"/>
    </xf>
    <xf numFmtId="0" fontId="12" fillId="0" borderId="19" xfId="0" applyFont="1" applyFill="1" applyBorder="1" applyAlignment="1">
      <alignment horizontal="left" indent="1"/>
    </xf>
    <xf numFmtId="179" fontId="12" fillId="0" borderId="36" xfId="0" applyNumberFormat="1" applyFont="1" applyFill="1" applyBorder="1" applyAlignment="1" applyProtection="1">
      <alignment horizontal="right"/>
    </xf>
    <xf numFmtId="179" fontId="12" fillId="0" borderId="90" xfId="0" applyNumberFormat="1" applyFont="1" applyFill="1" applyBorder="1" applyAlignment="1" applyProtection="1">
      <alignment horizontal="right"/>
    </xf>
    <xf numFmtId="184" fontId="13" fillId="0" borderId="0" xfId="0" applyNumberFormat="1" applyFont="1"/>
    <xf numFmtId="0" fontId="10" fillId="0" borderId="30" xfId="0" applyFont="1" applyBorder="1" applyAlignment="1">
      <alignment horizontal="left" indent="1"/>
    </xf>
    <xf numFmtId="179" fontId="10" fillId="0" borderId="36" xfId="0" applyNumberFormat="1" applyFont="1" applyFill="1" applyBorder="1" applyAlignment="1" applyProtection="1">
      <alignment horizontal="right"/>
    </xf>
    <xf numFmtId="179" fontId="10" fillId="0" borderId="55" xfId="0" applyNumberFormat="1" applyFont="1" applyFill="1" applyBorder="1" applyAlignment="1" applyProtection="1">
      <alignment horizontal="right"/>
    </xf>
    <xf numFmtId="179" fontId="12" fillId="0" borderId="19" xfId="0" applyNumberFormat="1" applyFont="1" applyFill="1" applyBorder="1" applyAlignment="1" applyProtection="1">
      <alignment horizontal="right"/>
    </xf>
    <xf numFmtId="0" fontId="12" fillId="0" borderId="22" xfId="0" applyFont="1" applyBorder="1" applyAlignment="1">
      <alignment horizontal="left" indent="1"/>
    </xf>
    <xf numFmtId="0" fontId="12" fillId="0" borderId="22" xfId="0" applyFont="1" applyFill="1" applyBorder="1" applyAlignment="1">
      <alignment horizontal="left" indent="1"/>
    </xf>
    <xf numFmtId="0" fontId="10" fillId="0" borderId="23" xfId="0" applyFont="1" applyBorder="1"/>
    <xf numFmtId="179" fontId="10" fillId="0" borderId="52" xfId="0" applyNumberFormat="1" applyFont="1" applyFill="1" applyBorder="1" applyAlignment="1" applyProtection="1">
      <alignment horizontal="right"/>
    </xf>
    <xf numFmtId="0" fontId="10" fillId="0" borderId="19" xfId="0" applyFont="1" applyBorder="1" applyAlignment="1">
      <alignment horizontal="left" indent="1"/>
    </xf>
    <xf numFmtId="179" fontId="12" fillId="0" borderId="36" xfId="0" applyNumberFormat="1" applyFont="1" applyFill="1" applyBorder="1" applyAlignment="1" applyProtection="1">
      <alignment horizontal="right" vertical="center"/>
    </xf>
    <xf numFmtId="179" fontId="12" fillId="0" borderId="55" xfId="0" applyNumberFormat="1" applyFont="1" applyFill="1" applyBorder="1" applyAlignment="1" applyProtection="1">
      <alignment horizontal="right" vertical="center"/>
    </xf>
    <xf numFmtId="179" fontId="12" fillId="0" borderId="89" xfId="0" applyNumberFormat="1" applyFont="1" applyFill="1" applyBorder="1" applyProtection="1"/>
    <xf numFmtId="179" fontId="12" fillId="0" borderId="90" xfId="0" applyNumberFormat="1" applyFont="1" applyFill="1" applyBorder="1" applyProtection="1"/>
    <xf numFmtId="172" fontId="12" fillId="0" borderId="0" xfId="401" applyNumberFormat="1" applyFont="1"/>
    <xf numFmtId="0" fontId="10" fillId="0" borderId="42" xfId="0" applyFont="1" applyBorder="1"/>
    <xf numFmtId="179" fontId="10" fillId="0" borderId="125" xfId="0" applyNumberFormat="1" applyFont="1" applyFill="1" applyBorder="1" applyAlignment="1" applyProtection="1">
      <alignment horizontal="right"/>
    </xf>
    <xf numFmtId="0" fontId="8" fillId="0" borderId="0" xfId="0" applyFont="1" applyFill="1" applyBorder="1"/>
    <xf numFmtId="0" fontId="8" fillId="0" borderId="0" xfId="0" applyFont="1" applyFill="1"/>
    <xf numFmtId="0" fontId="53" fillId="0" borderId="0" xfId="0" applyFont="1" applyFill="1" applyBorder="1"/>
    <xf numFmtId="175" fontId="53" fillId="0" borderId="0" xfId="0" applyNumberFormat="1" applyFont="1" applyFill="1" applyBorder="1"/>
    <xf numFmtId="0" fontId="56" fillId="0" borderId="0" xfId="0" applyFont="1"/>
    <xf numFmtId="0" fontId="12" fillId="0" borderId="0" xfId="0" applyFont="1" applyFill="1" applyBorder="1" applyAlignment="1" applyProtection="1">
      <alignment vertical="center"/>
    </xf>
    <xf numFmtId="0" fontId="0" fillId="0" borderId="56" xfId="0" applyBorder="1" applyProtection="1"/>
    <xf numFmtId="179" fontId="12" fillId="0" borderId="133" xfId="0" applyNumberFormat="1" applyFont="1" applyFill="1" applyBorder="1" applyAlignment="1" applyProtection="1">
      <alignment horizontal="right"/>
    </xf>
    <xf numFmtId="179" fontId="12" fillId="0" borderId="22" xfId="0" applyNumberFormat="1" applyFont="1" applyFill="1" applyBorder="1" applyAlignment="1" applyProtection="1">
      <alignment horizontal="right"/>
    </xf>
    <xf numFmtId="179" fontId="12" fillId="0" borderId="187" xfId="0" applyNumberFormat="1" applyFont="1" applyFill="1" applyBorder="1" applyAlignment="1" applyProtection="1">
      <alignment horizontal="right"/>
    </xf>
    <xf numFmtId="179" fontId="10" fillId="0" borderId="23" xfId="0" applyNumberFormat="1" applyFont="1" applyFill="1" applyBorder="1" applyAlignment="1" applyProtection="1">
      <alignment horizontal="right"/>
    </xf>
    <xf numFmtId="179" fontId="10" fillId="0" borderId="188" xfId="0" applyNumberFormat="1" applyFont="1" applyFill="1" applyBorder="1" applyAlignment="1" applyProtection="1">
      <alignment horizontal="right"/>
    </xf>
    <xf numFmtId="179" fontId="0" fillId="0" borderId="19" xfId="0" applyNumberFormat="1" applyFill="1" applyBorder="1" applyProtection="1"/>
    <xf numFmtId="179" fontId="0" fillId="0" borderId="133" xfId="0" applyNumberFormat="1" applyFill="1" applyBorder="1" applyProtection="1"/>
    <xf numFmtId="179" fontId="12" fillId="0" borderId="23" xfId="0" applyNumberFormat="1" applyFont="1" applyFill="1" applyBorder="1" applyAlignment="1" applyProtection="1">
      <alignment horizontal="right"/>
    </xf>
    <xf numFmtId="179" fontId="12" fillId="0" borderId="188" xfId="0" applyNumberFormat="1" applyFont="1" applyFill="1" applyBorder="1" applyAlignment="1" applyProtection="1">
      <alignment horizontal="right"/>
    </xf>
    <xf numFmtId="0" fontId="0" fillId="0" borderId="15" xfId="0" applyBorder="1" applyProtection="1"/>
    <xf numFmtId="0" fontId="12" fillId="0" borderId="133" xfId="0" applyFont="1" applyFill="1" applyBorder="1" applyProtection="1"/>
    <xf numFmtId="172" fontId="0" fillId="0" borderId="19" xfId="0" applyNumberFormat="1" applyFill="1" applyBorder="1" applyProtection="1"/>
    <xf numFmtId="172" fontId="0" fillId="0" borderId="133" xfId="0" applyNumberFormat="1" applyFill="1" applyBorder="1" applyProtection="1"/>
    <xf numFmtId="0" fontId="12" fillId="0" borderId="41" xfId="0" applyFont="1" applyFill="1" applyBorder="1" applyProtection="1"/>
    <xf numFmtId="0" fontId="12" fillId="0" borderId="0" xfId="0" quotePrefix="1" applyFont="1" applyFill="1" applyBorder="1"/>
    <xf numFmtId="0" fontId="0" fillId="0" borderId="0" xfId="0" applyFill="1" applyProtection="1"/>
    <xf numFmtId="0" fontId="20" fillId="0" borderId="0" xfId="0" applyFont="1" applyFill="1" applyBorder="1" applyAlignment="1" applyProtection="1">
      <alignment vertical="center"/>
    </xf>
    <xf numFmtId="0" fontId="0" fillId="0" borderId="0" xfId="0" applyFill="1" applyBorder="1" applyAlignment="1">
      <alignment vertical="center"/>
    </xf>
    <xf numFmtId="0" fontId="10" fillId="0" borderId="0" xfId="0" quotePrefix="1" applyFont="1" applyFill="1" applyBorder="1" applyAlignment="1" applyProtection="1">
      <alignment horizontal="center"/>
    </xf>
    <xf numFmtId="0" fontId="10" fillId="0" borderId="0" xfId="0" quotePrefix="1" applyFont="1" applyFill="1" applyBorder="1" applyProtection="1"/>
    <xf numFmtId="9" fontId="12" fillId="0" borderId="110" xfId="0" applyNumberFormat="1" applyFont="1" applyBorder="1" applyAlignment="1" applyProtection="1">
      <alignment horizontal="center" vertical="center" wrapText="1"/>
    </xf>
    <xf numFmtId="9" fontId="12" fillId="0" borderId="111" xfId="0" applyNumberFormat="1" applyFont="1" applyBorder="1" applyAlignment="1" applyProtection="1">
      <alignment horizontal="center" vertical="center" wrapText="1"/>
    </xf>
    <xf numFmtId="9" fontId="12" fillId="0" borderId="138" xfId="0" applyNumberFormat="1" applyFont="1" applyBorder="1" applyAlignment="1" applyProtection="1">
      <alignment horizontal="center" vertical="center" wrapText="1"/>
    </xf>
    <xf numFmtId="0" fontId="12" fillId="0" borderId="118" xfId="0" applyFont="1" applyBorder="1" applyAlignment="1" applyProtection="1">
      <alignment horizontal="center" vertical="center" wrapText="1"/>
    </xf>
    <xf numFmtId="9"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0" fillId="0" borderId="47" xfId="0" applyFont="1" applyFill="1" applyBorder="1" applyProtection="1"/>
    <xf numFmtId="0" fontId="0" fillId="0" borderId="88" xfId="0" applyBorder="1" applyProtection="1"/>
    <xf numFmtId="9" fontId="12" fillId="0" borderId="0" xfId="0" applyNumberFormat="1" applyFont="1" applyBorder="1" applyAlignment="1" applyProtection="1">
      <alignment horizontal="center" vertical="center" wrapText="1"/>
    </xf>
    <xf numFmtId="9" fontId="12" fillId="0" borderId="53" xfId="0" applyNumberFormat="1" applyFont="1" applyBorder="1" applyAlignment="1" applyProtection="1">
      <alignment horizontal="center" vertical="center" wrapText="1"/>
    </xf>
    <xf numFmtId="9" fontId="12" fillId="0" borderId="109" xfId="0" applyNumberFormat="1" applyFont="1" applyBorder="1" applyAlignment="1" applyProtection="1">
      <alignment horizontal="center" vertical="center" wrapText="1"/>
    </xf>
    <xf numFmtId="9" fontId="12" fillId="0" borderId="5" xfId="0" applyNumberFormat="1" applyFont="1" applyBorder="1" applyAlignment="1" applyProtection="1">
      <alignment horizontal="center" vertical="center" wrapText="1"/>
    </xf>
    <xf numFmtId="0" fontId="12" fillId="0" borderId="99" xfId="0" applyFont="1" applyBorder="1" applyAlignment="1" applyProtection="1">
      <alignment horizontal="center" vertical="center" wrapText="1"/>
    </xf>
    <xf numFmtId="9" fontId="0" fillId="0" borderId="18" xfId="0" applyNumberFormat="1" applyBorder="1" applyAlignment="1" applyProtection="1">
      <alignment horizontal="left"/>
    </xf>
    <xf numFmtId="0" fontId="0" fillId="0" borderId="48" xfId="0" applyBorder="1" applyProtection="1"/>
    <xf numFmtId="174" fontId="12" fillId="0" borderId="0" xfId="0" applyNumberFormat="1" applyFont="1" applyFill="1" applyBorder="1" applyAlignment="1" applyProtection="1">
      <alignment horizontal="right"/>
    </xf>
    <xf numFmtId="9" fontId="10" fillId="0" borderId="18" xfId="0" applyNumberFormat="1" applyFont="1" applyBorder="1" applyAlignment="1" applyProtection="1">
      <alignment horizontal="left"/>
    </xf>
    <xf numFmtId="0" fontId="10" fillId="0" borderId="124" xfId="0" applyFont="1" applyBorder="1" applyProtection="1"/>
    <xf numFmtId="0" fontId="10" fillId="0" borderId="122" xfId="0" applyFont="1" applyBorder="1" applyProtection="1"/>
    <xf numFmtId="179" fontId="10" fillId="0" borderId="124" xfId="0" applyNumberFormat="1" applyFont="1" applyFill="1" applyBorder="1" applyAlignment="1" applyProtection="1">
      <alignment horizontal="right"/>
    </xf>
    <xf numFmtId="179" fontId="10" fillId="0" borderId="189" xfId="0" applyNumberFormat="1" applyFont="1" applyFill="1" applyBorder="1" applyAlignment="1" applyProtection="1">
      <alignment horizontal="right"/>
    </xf>
    <xf numFmtId="168" fontId="10" fillId="0" borderId="0" xfId="0" applyNumberFormat="1" applyFont="1" applyFill="1" applyBorder="1" applyAlignment="1" applyProtection="1">
      <alignment horizontal="right"/>
    </xf>
    <xf numFmtId="9" fontId="0" fillId="0" borderId="0" xfId="0" applyNumberFormat="1" applyBorder="1" applyAlignment="1" applyProtection="1">
      <alignment horizontal="left"/>
    </xf>
    <xf numFmtId="179" fontId="12" fillId="0" borderId="18" xfId="0" applyNumberFormat="1" applyFont="1" applyFill="1" applyBorder="1" applyAlignment="1" applyProtection="1">
      <alignment horizontal="right"/>
    </xf>
    <xf numFmtId="179" fontId="12" fillId="0" borderId="53" xfId="0" applyNumberFormat="1" applyFont="1" applyFill="1" applyBorder="1" applyAlignment="1" applyProtection="1">
      <alignment horizontal="right"/>
    </xf>
    <xf numFmtId="179" fontId="12" fillId="0" borderId="48" xfId="0" applyNumberFormat="1" applyFont="1" applyFill="1" applyBorder="1" applyAlignment="1" applyProtection="1">
      <alignment horizontal="right"/>
    </xf>
    <xf numFmtId="0" fontId="12" fillId="0" borderId="0" xfId="0" applyFont="1" applyFill="1" applyBorder="1" applyAlignment="1" applyProtection="1">
      <alignment wrapText="1"/>
    </xf>
    <xf numFmtId="0" fontId="12" fillId="0" borderId="173" xfId="0" applyFont="1" applyBorder="1" applyAlignment="1" applyProtection="1">
      <alignment horizontal="right" wrapText="1"/>
    </xf>
    <xf numFmtId="0" fontId="12" fillId="0" borderId="175" xfId="0" applyFont="1" applyBorder="1" applyAlignment="1" applyProtection="1">
      <alignment horizontal="right" wrapText="1"/>
    </xf>
    <xf numFmtId="0" fontId="12" fillId="0" borderId="123" xfId="0" applyFont="1" applyBorder="1" applyAlignment="1" applyProtection="1">
      <alignment horizontal="right" wrapText="1"/>
    </xf>
    <xf numFmtId="9" fontId="10" fillId="0" borderId="47" xfId="0" applyNumberFormat="1" applyFont="1" applyBorder="1" applyAlignment="1" applyProtection="1"/>
    <xf numFmtId="175" fontId="12" fillId="0" borderId="18" xfId="0" applyNumberFormat="1" applyFont="1" applyFill="1" applyBorder="1" applyAlignment="1" applyProtection="1">
      <alignment horizontal="right"/>
    </xf>
    <xf numFmtId="175" fontId="12" fillId="0" borderId="53" xfId="0" applyNumberFormat="1" applyFont="1" applyFill="1" applyBorder="1" applyAlignment="1" applyProtection="1">
      <alignment horizontal="right"/>
    </xf>
    <xf numFmtId="175" fontId="12" fillId="0" borderId="48" xfId="0" applyNumberFormat="1" applyFont="1" applyFill="1" applyBorder="1" applyAlignment="1" applyProtection="1">
      <alignment horizontal="right"/>
    </xf>
    <xf numFmtId="9" fontId="0" fillId="0" borderId="18" xfId="0" applyNumberFormat="1" applyBorder="1" applyAlignment="1" applyProtection="1"/>
    <xf numFmtId="9" fontId="10" fillId="0" borderId="18" xfId="0" applyNumberFormat="1" applyFont="1" applyBorder="1" applyAlignment="1" applyProtection="1"/>
    <xf numFmtId="179" fontId="12" fillId="0" borderId="191" xfId="0" applyNumberFormat="1" applyFont="1" applyFill="1" applyBorder="1" applyAlignment="1" applyProtection="1">
      <alignment horizontal="right"/>
    </xf>
    <xf numFmtId="179" fontId="12" fillId="0" borderId="193" xfId="0" applyNumberFormat="1" applyFont="1" applyFill="1" applyBorder="1" applyAlignment="1" applyProtection="1">
      <alignment horizontal="right"/>
    </xf>
    <xf numFmtId="179" fontId="10" fillId="0" borderId="122" xfId="0" applyNumberFormat="1" applyFont="1" applyFill="1" applyBorder="1" applyAlignment="1" applyProtection="1">
      <alignment horizontal="right"/>
    </xf>
    <xf numFmtId="0" fontId="8" fillId="0" borderId="0" xfId="0" applyFont="1" applyFill="1" applyBorder="1" applyAlignment="1">
      <alignment vertical="top"/>
    </xf>
    <xf numFmtId="0" fontId="8" fillId="0" borderId="0" xfId="0" applyFont="1" applyFill="1" applyAlignment="1">
      <alignment vertical="top"/>
    </xf>
    <xf numFmtId="0" fontId="8" fillId="0" borderId="0" xfId="0" quotePrefix="1" applyFont="1" applyFill="1" applyBorder="1" applyAlignment="1">
      <alignment vertical="top"/>
    </xf>
    <xf numFmtId="0" fontId="57" fillId="0" borderId="0" xfId="409" applyFont="1" applyFill="1" applyBorder="1" applyAlignment="1" applyProtection="1">
      <alignment vertical="center"/>
    </xf>
    <xf numFmtId="0" fontId="58" fillId="0" borderId="0" xfId="409" applyFont="1" applyFill="1" applyBorder="1" applyAlignment="1" applyProtection="1">
      <alignment vertical="center"/>
    </xf>
    <xf numFmtId="0" fontId="59" fillId="0" borderId="0" xfId="409" applyFont="1" applyFill="1" applyBorder="1" applyAlignment="1" applyProtection="1">
      <alignment horizontal="center" vertical="center"/>
    </xf>
    <xf numFmtId="0" fontId="46" fillId="0" borderId="0" xfId="0" applyFont="1"/>
    <xf numFmtId="179" fontId="61" fillId="0" borderId="0" xfId="406" applyNumberFormat="1" applyFont="1" applyFill="1" applyBorder="1" applyAlignment="1" applyProtection="1">
      <alignment horizontal="right" vertical="center"/>
    </xf>
    <xf numFmtId="193" fontId="61" fillId="0" borderId="0" xfId="408" applyNumberFormat="1" applyFont="1" applyFill="1" applyBorder="1" applyAlignment="1" applyProtection="1">
      <alignment horizontal="right" vertical="center"/>
    </xf>
    <xf numFmtId="0" fontId="0" fillId="0" borderId="0" xfId="0" applyBorder="1" applyAlignment="1" applyProtection="1"/>
    <xf numFmtId="0" fontId="10" fillId="0" borderId="173" xfId="0" applyFont="1" applyBorder="1" applyAlignment="1" applyProtection="1">
      <alignment horizontal="right" wrapText="1"/>
    </xf>
    <xf numFmtId="0" fontId="10" fillId="0" borderId="175" xfId="0" applyFont="1" applyBorder="1" applyAlignment="1" applyProtection="1">
      <alignment horizontal="right" wrapText="1"/>
    </xf>
    <xf numFmtId="0" fontId="10" fillId="0" borderId="176" xfId="0" applyFont="1" applyBorder="1" applyAlignment="1" applyProtection="1">
      <alignment horizontal="right" wrapText="1"/>
    </xf>
    <xf numFmtId="175" fontId="12" fillId="0" borderId="142" xfId="0" applyNumberFormat="1" applyFont="1" applyFill="1" applyBorder="1" applyAlignment="1" applyProtection="1">
      <alignment horizontal="right"/>
    </xf>
    <xf numFmtId="179" fontId="12" fillId="0" borderId="58" xfId="415" applyNumberFormat="1" applyFont="1" applyBorder="1"/>
    <xf numFmtId="172" fontId="12" fillId="0" borderId="53" xfId="0" applyNumberFormat="1" applyFont="1" applyBorder="1"/>
    <xf numFmtId="172" fontId="12" fillId="0" borderId="48" xfId="0" applyNumberFormat="1" applyFont="1" applyBorder="1"/>
    <xf numFmtId="172" fontId="12" fillId="0" borderId="53" xfId="0" applyNumberFormat="1" applyFont="1" applyFill="1" applyBorder="1"/>
    <xf numFmtId="172" fontId="12" fillId="0" borderId="48" xfId="0" applyNumberFormat="1" applyFont="1" applyFill="1" applyBorder="1"/>
    <xf numFmtId="9" fontId="10" fillId="0" borderId="69" xfId="0" applyNumberFormat="1" applyFont="1" applyBorder="1" applyAlignment="1" applyProtection="1"/>
    <xf numFmtId="0" fontId="0" fillId="0" borderId="72" xfId="0" applyBorder="1" applyProtection="1"/>
    <xf numFmtId="179" fontId="10" fillId="0" borderId="69" xfId="0" applyNumberFormat="1" applyFont="1" applyFill="1" applyBorder="1" applyProtection="1"/>
    <xf numFmtId="172" fontId="10" fillId="0" borderId="81" xfId="0" applyNumberFormat="1" applyFont="1" applyBorder="1"/>
    <xf numFmtId="172" fontId="10" fillId="0" borderId="72" xfId="0" applyNumberFormat="1" applyFont="1" applyBorder="1"/>
    <xf numFmtId="179" fontId="10" fillId="0" borderId="80" xfId="0" applyNumberFormat="1" applyFont="1" applyFill="1" applyBorder="1" applyProtection="1"/>
    <xf numFmtId="179" fontId="12" fillId="0" borderId="142" xfId="0" applyNumberFormat="1" applyFont="1" applyFill="1" applyBorder="1" applyAlignment="1" applyProtection="1">
      <alignment horizontal="right"/>
    </xf>
    <xf numFmtId="179" fontId="10" fillId="0" borderId="58" xfId="0" applyNumberFormat="1" applyFont="1" applyFill="1" applyBorder="1" applyProtection="1"/>
    <xf numFmtId="172" fontId="10" fillId="0" borderId="53" xfId="0" applyNumberFormat="1" applyFont="1" applyBorder="1"/>
    <xf numFmtId="172" fontId="10" fillId="0" borderId="48" xfId="0" applyNumberFormat="1" applyFont="1" applyBorder="1"/>
    <xf numFmtId="9" fontId="0" fillId="0" borderId="57" xfId="0" applyNumberFormat="1" applyBorder="1" applyAlignment="1" applyProtection="1"/>
    <xf numFmtId="0" fontId="0" fillId="0" borderId="46" xfId="0" applyBorder="1" applyProtection="1"/>
    <xf numFmtId="179" fontId="12" fillId="0" borderId="57" xfId="0" applyNumberFormat="1" applyFont="1" applyFill="1" applyBorder="1" applyAlignment="1" applyProtection="1">
      <alignment horizontal="right"/>
    </xf>
    <xf numFmtId="179" fontId="12" fillId="0" borderId="110" xfId="0" applyNumberFormat="1" applyFont="1" applyFill="1" applyBorder="1" applyAlignment="1" applyProtection="1">
      <alignment horizontal="right"/>
    </xf>
    <xf numFmtId="179" fontId="12" fillId="0" borderId="143" xfId="0" applyNumberFormat="1" applyFont="1" applyFill="1" applyBorder="1" applyAlignment="1" applyProtection="1">
      <alignment horizontal="right"/>
    </xf>
    <xf numFmtId="9" fontId="0" fillId="0" borderId="17" xfId="0" applyNumberFormat="1" applyBorder="1" applyAlignment="1" applyProtection="1"/>
    <xf numFmtId="9" fontId="10" fillId="0" borderId="0" xfId="0" applyNumberFormat="1" applyFont="1" applyBorder="1" applyAlignment="1" applyProtection="1"/>
    <xf numFmtId="0" fontId="10" fillId="0" borderId="173" xfId="0" applyFont="1" applyFill="1" applyBorder="1" applyAlignment="1" applyProtection="1">
      <alignment horizontal="right" wrapText="1"/>
    </xf>
    <xf numFmtId="9" fontId="12" fillId="0" borderId="47" xfId="0" applyNumberFormat="1" applyFont="1" applyBorder="1" applyAlignment="1" applyProtection="1"/>
    <xf numFmtId="9" fontId="0" fillId="0" borderId="88" xfId="0" applyNumberFormat="1" applyBorder="1" applyAlignment="1" applyProtection="1"/>
    <xf numFmtId="179" fontId="0" fillId="0" borderId="18" xfId="0" applyNumberFormat="1" applyFill="1" applyBorder="1" applyProtection="1"/>
    <xf numFmtId="179" fontId="0" fillId="0" borderId="142" xfId="0" applyNumberFormat="1" applyFill="1" applyBorder="1" applyProtection="1"/>
    <xf numFmtId="9" fontId="12" fillId="0" borderId="18" xfId="0" applyNumberFormat="1" applyFont="1" applyBorder="1" applyAlignment="1" applyProtection="1"/>
    <xf numFmtId="9" fontId="0" fillId="0" borderId="48" xfId="0" applyNumberFormat="1" applyBorder="1" applyAlignment="1" applyProtection="1"/>
    <xf numFmtId="9" fontId="12" fillId="0" borderId="57" xfId="0" applyNumberFormat="1" applyFont="1" applyBorder="1" applyAlignment="1" applyProtection="1"/>
    <xf numFmtId="0" fontId="10" fillId="0" borderId="46" xfId="0" applyFont="1" applyBorder="1" applyProtection="1"/>
    <xf numFmtId="179" fontId="10" fillId="0" borderId="33" xfId="0" applyNumberFormat="1" applyFont="1" applyFill="1" applyBorder="1" applyProtection="1"/>
    <xf numFmtId="179" fontId="10" fillId="0" borderId="169" xfId="0" applyNumberFormat="1" applyFont="1" applyFill="1" applyBorder="1" applyProtection="1"/>
    <xf numFmtId="9" fontId="53" fillId="0" borderId="0" xfId="0" quotePrefix="1" applyNumberFormat="1" applyFont="1" applyBorder="1" applyAlignment="1" applyProtection="1"/>
    <xf numFmtId="9" fontId="0" fillId="0" borderId="18" xfId="0" applyNumberFormat="1" applyFill="1" applyBorder="1" applyAlignment="1" applyProtection="1"/>
    <xf numFmtId="9" fontId="10" fillId="0" borderId="69" xfId="0" applyNumberFormat="1" applyFont="1" applyFill="1" applyBorder="1" applyAlignment="1" applyProtection="1"/>
    <xf numFmtId="0" fontId="0" fillId="0" borderId="72" xfId="0" applyFill="1" applyBorder="1" applyProtection="1"/>
    <xf numFmtId="172" fontId="10" fillId="0" borderId="81" xfId="0" applyNumberFormat="1" applyFont="1" applyFill="1" applyBorder="1"/>
    <xf numFmtId="172" fontId="10" fillId="0" borderId="72" xfId="0" applyNumberFormat="1" applyFont="1" applyFill="1" applyBorder="1"/>
    <xf numFmtId="179" fontId="12" fillId="0" borderId="58" xfId="417" applyNumberFormat="1" applyFont="1" applyBorder="1"/>
    <xf numFmtId="172" fontId="10" fillId="0" borderId="53" xfId="0" applyNumberFormat="1" applyFont="1" applyFill="1" applyBorder="1"/>
    <xf numFmtId="172" fontId="10" fillId="0" borderId="48" xfId="0" applyNumberFormat="1" applyFont="1" applyFill="1" applyBorder="1"/>
    <xf numFmtId="179" fontId="12" fillId="30" borderId="57" xfId="0" applyNumberFormat="1" applyFont="1" applyFill="1" applyBorder="1" applyAlignment="1" applyProtection="1">
      <alignment horizontal="right"/>
    </xf>
    <xf numFmtId="179" fontId="12" fillId="30" borderId="110" xfId="0" applyNumberFormat="1" applyFont="1" applyFill="1" applyBorder="1" applyAlignment="1" applyProtection="1">
      <alignment horizontal="right"/>
    </xf>
    <xf numFmtId="179" fontId="12" fillId="30" borderId="143" xfId="0" applyNumberFormat="1" applyFont="1" applyFill="1" applyBorder="1" applyAlignment="1" applyProtection="1">
      <alignment horizontal="right"/>
    </xf>
    <xf numFmtId="179" fontId="12" fillId="30" borderId="0" xfId="0" applyNumberFormat="1" applyFont="1" applyFill="1" applyBorder="1" applyAlignment="1" applyProtection="1">
      <alignment horizontal="right"/>
    </xf>
    <xf numFmtId="0" fontId="10" fillId="0" borderId="123" xfId="0" applyFont="1" applyFill="1" applyBorder="1" applyAlignment="1" applyProtection="1">
      <alignment horizontal="right" wrapText="1"/>
    </xf>
    <xf numFmtId="0" fontId="10" fillId="0" borderId="182" xfId="0" applyFont="1" applyFill="1" applyBorder="1" applyAlignment="1" applyProtection="1">
      <alignment horizontal="right" wrapText="1"/>
    </xf>
    <xf numFmtId="9" fontId="10" fillId="0" borderId="47" xfId="0" applyNumberFormat="1" applyFont="1" applyBorder="1" applyAlignment="1" applyProtection="1">
      <alignment wrapText="1"/>
    </xf>
    <xf numFmtId="179" fontId="12" fillId="0" borderId="126" xfId="417" applyNumberFormat="1" applyFont="1" applyFill="1" applyBorder="1"/>
    <xf numFmtId="179" fontId="12" fillId="0" borderId="137" xfId="417" applyNumberFormat="1" applyFont="1" applyFill="1" applyBorder="1"/>
    <xf numFmtId="179" fontId="12" fillId="0" borderId="142" xfId="417" applyNumberFormat="1" applyFont="1" applyBorder="1"/>
    <xf numFmtId="179" fontId="12" fillId="0" borderId="80" xfId="417" applyNumberFormat="1" applyFont="1" applyBorder="1"/>
    <xf numFmtId="179" fontId="12" fillId="0" borderId="164" xfId="417" applyNumberFormat="1" applyFont="1" applyBorder="1"/>
    <xf numFmtId="179" fontId="10" fillId="30" borderId="33" xfId="0" applyNumberFormat="1" applyFont="1" applyFill="1" applyBorder="1" applyProtection="1"/>
    <xf numFmtId="179" fontId="10" fillId="30" borderId="169" xfId="0" applyNumberFormat="1" applyFont="1" applyFill="1" applyBorder="1" applyProtection="1"/>
    <xf numFmtId="0" fontId="0" fillId="0" borderId="0" xfId="0" applyFill="1" applyBorder="1" applyAlignment="1" applyProtection="1"/>
    <xf numFmtId="0" fontId="10" fillId="0" borderId="176" xfId="0" applyFont="1" applyFill="1" applyBorder="1" applyAlignment="1" applyProtection="1">
      <alignment horizontal="right"/>
    </xf>
    <xf numFmtId="0" fontId="14" fillId="0" borderId="157" xfId="0" applyFont="1" applyBorder="1" applyProtection="1"/>
    <xf numFmtId="0" fontId="0" fillId="0" borderId="158" xfId="0" applyBorder="1" applyProtection="1"/>
    <xf numFmtId="192" fontId="49" fillId="0" borderId="157" xfId="0" applyNumberFormat="1" applyFont="1" applyFill="1" applyBorder="1" applyAlignment="1" applyProtection="1">
      <alignment horizontal="right" wrapText="1"/>
    </xf>
    <xf numFmtId="192" fontId="49" fillId="0" borderId="194" xfId="0" applyNumberFormat="1" applyFont="1" applyFill="1" applyBorder="1" applyAlignment="1" applyProtection="1">
      <alignment horizontal="right" wrapText="1"/>
    </xf>
    <xf numFmtId="192" fontId="49" fillId="0" borderId="195" xfId="0" applyNumberFormat="1" applyFont="1" applyFill="1" applyBorder="1" applyAlignment="1" applyProtection="1">
      <alignment horizontal="right" wrapText="1"/>
    </xf>
    <xf numFmtId="192" fontId="49" fillId="0" borderId="0" xfId="0" applyNumberFormat="1" applyFont="1" applyFill="1" applyBorder="1" applyAlignment="1" applyProtection="1">
      <alignment horizontal="right" wrapText="1"/>
    </xf>
    <xf numFmtId="0" fontId="10" fillId="0" borderId="18" xfId="0" applyFont="1" applyBorder="1" applyProtection="1"/>
    <xf numFmtId="175" fontId="12" fillId="0" borderId="18" xfId="0" applyNumberFormat="1" applyFont="1" applyFill="1" applyBorder="1" applyProtection="1"/>
    <xf numFmtId="175" fontId="12" fillId="0" borderId="53" xfId="0" applyNumberFormat="1" applyFont="1" applyFill="1" applyBorder="1" applyProtection="1"/>
    <xf numFmtId="175" fontId="12" fillId="0" borderId="142" xfId="0" applyNumberFormat="1" applyFont="1" applyFill="1" applyBorder="1" applyProtection="1"/>
    <xf numFmtId="175" fontId="12" fillId="0" borderId="0" xfId="0" applyNumberFormat="1" applyFont="1" applyFill="1" applyBorder="1" applyProtection="1"/>
    <xf numFmtId="0" fontId="12" fillId="0" borderId="18" xfId="0" applyFont="1" applyBorder="1" applyProtection="1"/>
    <xf numFmtId="179" fontId="12" fillId="0" borderId="18" xfId="0" applyNumberFormat="1" applyFont="1" applyFill="1" applyBorder="1" applyProtection="1"/>
    <xf numFmtId="179" fontId="12" fillId="0" borderId="53" xfId="0" applyNumberFormat="1" applyFont="1" applyFill="1" applyBorder="1" applyProtection="1"/>
    <xf numFmtId="179" fontId="12" fillId="0" borderId="142" xfId="0" applyNumberFormat="1" applyFont="1" applyFill="1" applyBorder="1" applyProtection="1"/>
    <xf numFmtId="179" fontId="12" fillId="0" borderId="0" xfId="0" applyNumberFormat="1" applyFont="1" applyFill="1" applyBorder="1" applyProtection="1"/>
    <xf numFmtId="179" fontId="12" fillId="0" borderId="18" xfId="419" applyNumberFormat="1" applyFont="1" applyFill="1" applyBorder="1" applyProtection="1"/>
    <xf numFmtId="179" fontId="12" fillId="0" borderId="0" xfId="419" applyNumberFormat="1" applyFont="1" applyFill="1" applyBorder="1" applyProtection="1"/>
    <xf numFmtId="179" fontId="10" fillId="0" borderId="139" xfId="0" applyNumberFormat="1" applyFont="1" applyFill="1" applyBorder="1" applyProtection="1"/>
    <xf numFmtId="179" fontId="10" fillId="0" borderId="3" xfId="0" applyNumberFormat="1" applyFont="1" applyFill="1" applyBorder="1" applyProtection="1"/>
    <xf numFmtId="179" fontId="10" fillId="0" borderId="144" xfId="0" applyNumberFormat="1" applyFont="1" applyFill="1" applyBorder="1" applyProtection="1"/>
    <xf numFmtId="179" fontId="10" fillId="0" borderId="0" xfId="0" applyNumberFormat="1" applyFont="1" applyFill="1" applyBorder="1" applyProtection="1"/>
    <xf numFmtId="173" fontId="10" fillId="0" borderId="18" xfId="0" applyNumberFormat="1" applyFont="1" applyFill="1" applyBorder="1" applyProtection="1"/>
    <xf numFmtId="173" fontId="10" fillId="0" borderId="53" xfId="0" applyNumberFormat="1" applyFont="1" applyFill="1" applyBorder="1" applyProtection="1"/>
    <xf numFmtId="173" fontId="10" fillId="0" borderId="142" xfId="0" applyNumberFormat="1" applyFont="1" applyFill="1" applyBorder="1" applyProtection="1"/>
    <xf numFmtId="173" fontId="10" fillId="0" borderId="0" xfId="0" applyNumberFormat="1" applyFont="1" applyFill="1" applyBorder="1" applyProtection="1"/>
    <xf numFmtId="0" fontId="0" fillId="0" borderId="0" xfId="0" applyFont="1" applyFill="1" applyBorder="1" applyProtection="1"/>
    <xf numFmtId="179" fontId="12" fillId="0" borderId="69" xfId="0" applyNumberFormat="1" applyFont="1" applyFill="1" applyBorder="1" applyProtection="1"/>
    <xf numFmtId="179" fontId="12" fillId="0" borderId="81" xfId="0" applyNumberFormat="1" applyFont="1" applyFill="1" applyBorder="1" applyProtection="1"/>
    <xf numFmtId="179" fontId="10" fillId="0" borderId="69" xfId="419" applyNumberFormat="1" applyFont="1" applyFill="1" applyBorder="1" applyProtection="1"/>
    <xf numFmtId="179" fontId="10" fillId="0" borderId="81" xfId="0" applyNumberFormat="1" applyFont="1" applyFill="1" applyBorder="1" applyProtection="1"/>
    <xf numFmtId="179" fontId="10" fillId="0" borderId="164" xfId="0" applyNumberFormat="1" applyFont="1" applyFill="1" applyBorder="1" applyProtection="1"/>
    <xf numFmtId="0" fontId="10" fillId="0" borderId="69" xfId="0" applyFont="1" applyBorder="1" applyProtection="1"/>
    <xf numFmtId="0" fontId="12" fillId="0" borderId="70" xfId="0" applyFont="1" applyBorder="1" applyProtection="1"/>
    <xf numFmtId="0" fontId="0" fillId="0" borderId="70" xfId="0" applyBorder="1" applyProtection="1"/>
    <xf numFmtId="0" fontId="10" fillId="0" borderId="57" xfId="0" applyFont="1" applyBorder="1" applyProtection="1"/>
    <xf numFmtId="179" fontId="10" fillId="0" borderId="57" xfId="0" applyNumberFormat="1" applyFont="1" applyFill="1" applyBorder="1" applyProtection="1"/>
    <xf numFmtId="179" fontId="10" fillId="0" borderId="110" xfId="0" applyNumberFormat="1" applyFont="1" applyFill="1" applyBorder="1" applyProtection="1"/>
    <xf numFmtId="179" fontId="10" fillId="0" borderId="143" xfId="0" applyNumberFormat="1" applyFont="1" applyFill="1" applyBorder="1" applyProtection="1"/>
    <xf numFmtId="0" fontId="14" fillId="0" borderId="154" xfId="0" applyFont="1" applyBorder="1" applyProtection="1"/>
    <xf numFmtId="0" fontId="0" fillId="0" borderId="160" xfId="0" applyBorder="1" applyProtection="1"/>
    <xf numFmtId="192" fontId="49" fillId="0" borderId="197" xfId="0" applyNumberFormat="1" applyFont="1" applyFill="1" applyBorder="1" applyAlignment="1" applyProtection="1">
      <alignment horizontal="right" wrapText="1"/>
    </xf>
    <xf numFmtId="192" fontId="49" fillId="0" borderId="198" xfId="0" applyNumberFormat="1" applyFont="1" applyFill="1" applyBorder="1" applyAlignment="1" applyProtection="1">
      <alignment horizontal="right" wrapText="1"/>
    </xf>
    <xf numFmtId="192" fontId="49" fillId="0" borderId="199" xfId="0" applyNumberFormat="1" applyFont="1" applyFill="1" applyBorder="1" applyAlignment="1" applyProtection="1">
      <alignment horizontal="right" wrapText="1"/>
    </xf>
    <xf numFmtId="192" fontId="49" fillId="0" borderId="121" xfId="0" applyNumberFormat="1" applyFont="1" applyFill="1" applyBorder="1" applyAlignment="1" applyProtection="1">
      <alignment horizontal="right" wrapText="1"/>
    </xf>
    <xf numFmtId="192" fontId="12" fillId="0" borderId="58" xfId="0" applyNumberFormat="1" applyFont="1" applyFill="1" applyBorder="1" applyProtection="1"/>
    <xf numFmtId="192" fontId="12" fillId="0" borderId="133" xfId="0" applyNumberFormat="1" applyFont="1" applyFill="1" applyBorder="1" applyProtection="1"/>
    <xf numFmtId="192" fontId="12" fillId="0" borderId="37" xfId="0" applyNumberFormat="1" applyFont="1" applyFill="1" applyBorder="1" applyProtection="1"/>
    <xf numFmtId="192" fontId="12" fillId="0" borderId="48" xfId="0" applyNumberFormat="1" applyFont="1" applyFill="1" applyBorder="1" applyProtection="1"/>
    <xf numFmtId="192" fontId="12" fillId="0" borderId="0" xfId="0" applyNumberFormat="1" applyFont="1" applyFill="1" applyBorder="1" applyProtection="1"/>
    <xf numFmtId="175" fontId="12" fillId="0" borderId="0" xfId="0" applyNumberFormat="1" applyFont="1" applyFill="1" applyBorder="1" applyAlignment="1" applyProtection="1">
      <alignment horizontal="right"/>
    </xf>
    <xf numFmtId="0" fontId="12" fillId="0" borderId="57" xfId="0" applyFont="1" applyBorder="1" applyProtection="1"/>
    <xf numFmtId="0" fontId="12" fillId="0" borderId="56" xfId="0" applyFont="1" applyBorder="1" applyProtection="1"/>
    <xf numFmtId="179" fontId="12" fillId="0" borderId="57" xfId="0" applyNumberFormat="1" applyFont="1" applyFill="1" applyBorder="1" applyProtection="1"/>
    <xf numFmtId="179" fontId="12" fillId="0" borderId="110" xfId="0" applyNumberFormat="1" applyFont="1" applyFill="1" applyBorder="1" applyProtection="1"/>
    <xf numFmtId="175" fontId="12" fillId="0" borderId="143" xfId="0" applyNumberFormat="1" applyFont="1" applyFill="1" applyBorder="1" applyAlignment="1" applyProtection="1">
      <alignment horizontal="right"/>
    </xf>
    <xf numFmtId="192" fontId="49" fillId="0" borderId="201" xfId="0" applyNumberFormat="1" applyFont="1" applyFill="1" applyBorder="1" applyAlignment="1" applyProtection="1">
      <alignment horizontal="right" wrapText="1"/>
    </xf>
    <xf numFmtId="192" fontId="49" fillId="0" borderId="159" xfId="0" applyNumberFormat="1" applyFont="1" applyFill="1" applyBorder="1" applyAlignment="1" applyProtection="1">
      <alignment horizontal="right" wrapText="1"/>
    </xf>
    <xf numFmtId="0" fontId="10" fillId="0" borderId="18" xfId="0" applyFont="1" applyFill="1" applyBorder="1" applyProtection="1"/>
    <xf numFmtId="175" fontId="12" fillId="0" borderId="37" xfId="0" applyNumberFormat="1" applyFont="1" applyFill="1" applyBorder="1" applyProtection="1"/>
    <xf numFmtId="175" fontId="12" fillId="0" borderId="48" xfId="0" applyNumberFormat="1" applyFont="1" applyFill="1" applyBorder="1" applyProtection="1"/>
    <xf numFmtId="179" fontId="12" fillId="0" borderId="0" xfId="420" applyNumberFormat="1" applyFont="1" applyFill="1" applyBorder="1" applyProtection="1"/>
    <xf numFmtId="179" fontId="10" fillId="0" borderId="0" xfId="420" applyNumberFormat="1" applyFont="1" applyFill="1" applyBorder="1" applyProtection="1"/>
    <xf numFmtId="0" fontId="10" fillId="0" borderId="69" xfId="0" applyFont="1" applyFill="1" applyBorder="1" applyProtection="1"/>
    <xf numFmtId="0" fontId="12" fillId="0" borderId="70" xfId="0" applyFont="1" applyFill="1" applyBorder="1" applyProtection="1"/>
    <xf numFmtId="0" fontId="0" fillId="0" borderId="70" xfId="0" applyFill="1" applyBorder="1" applyProtection="1"/>
    <xf numFmtId="0" fontId="10" fillId="0" borderId="57" xfId="0" applyFont="1" applyFill="1" applyBorder="1" applyProtection="1"/>
    <xf numFmtId="179" fontId="10" fillId="0" borderId="46" xfId="0" applyNumberFormat="1" applyFont="1" applyFill="1" applyBorder="1" applyProtection="1"/>
    <xf numFmtId="192" fontId="49" fillId="0" borderId="158" xfId="0" applyNumberFormat="1" applyFont="1" applyFill="1" applyBorder="1" applyAlignment="1" applyProtection="1">
      <alignment horizontal="right" wrapText="1"/>
    </xf>
    <xf numFmtId="179" fontId="12" fillId="0" borderId="7" xfId="0" applyNumberFormat="1" applyFont="1" applyFill="1" applyBorder="1" applyProtection="1"/>
    <xf numFmtId="0" fontId="12" fillId="0" borderId="69" xfId="0" applyFont="1" applyBorder="1" applyProtection="1"/>
    <xf numFmtId="179" fontId="12" fillId="0" borderId="70" xfId="0" applyNumberFormat="1" applyFont="1" applyFill="1" applyBorder="1" applyProtection="1"/>
    <xf numFmtId="179" fontId="12" fillId="0" borderId="72" xfId="0" applyNumberFormat="1" applyFont="1" applyFill="1" applyBorder="1" applyProtection="1"/>
    <xf numFmtId="179" fontId="10" fillId="0" borderId="56" xfId="0" applyNumberFormat="1" applyFont="1" applyFill="1" applyBorder="1" applyProtection="1"/>
    <xf numFmtId="0" fontId="16" fillId="0" borderId="0" xfId="0" applyFont="1" applyProtection="1"/>
    <xf numFmtId="0" fontId="10" fillId="0" borderId="0" xfId="0" applyFont="1" applyFill="1" applyBorder="1" applyAlignment="1" applyProtection="1">
      <alignment vertical="center"/>
    </xf>
    <xf numFmtId="0" fontId="10" fillId="0" borderId="21" xfId="0" applyFont="1" applyFill="1" applyBorder="1" applyAlignment="1" applyProtection="1">
      <alignment vertical="center"/>
    </xf>
    <xf numFmtId="0" fontId="10" fillId="0" borderId="26" xfId="0" applyFont="1" applyBorder="1"/>
    <xf numFmtId="0" fontId="12" fillId="0" borderId="24" xfId="0" applyFont="1" applyBorder="1"/>
    <xf numFmtId="0" fontId="12" fillId="0" borderId="30" xfId="0" applyFont="1" applyBorder="1" applyProtection="1"/>
    <xf numFmtId="179" fontId="12" fillId="0" borderId="131" xfId="0" applyNumberFormat="1" applyFont="1" applyFill="1" applyBorder="1" applyProtection="1"/>
    <xf numFmtId="0" fontId="12" fillId="0" borderId="42" xfId="0" applyFont="1" applyBorder="1"/>
    <xf numFmtId="179" fontId="12" fillId="0" borderId="125" xfId="0" applyNumberFormat="1" applyFont="1" applyFill="1" applyBorder="1" applyProtection="1"/>
    <xf numFmtId="179" fontId="12" fillId="0" borderId="125" xfId="0" applyNumberFormat="1" applyFont="1" applyFill="1" applyBorder="1"/>
    <xf numFmtId="179" fontId="12" fillId="0" borderId="87" xfId="0" applyNumberFormat="1" applyFont="1" applyFill="1" applyBorder="1" applyProtection="1"/>
    <xf numFmtId="0" fontId="20" fillId="23" borderId="23" xfId="0" applyFont="1" applyFill="1" applyBorder="1"/>
    <xf numFmtId="0" fontId="62" fillId="23" borderId="25" xfId="0" applyFont="1" applyFill="1" applyBorder="1" applyProtection="1"/>
    <xf numFmtId="179" fontId="62" fillId="23" borderId="52" xfId="0" applyNumberFormat="1" applyFont="1" applyFill="1" applyBorder="1" applyProtection="1"/>
    <xf numFmtId="179" fontId="62" fillId="23" borderId="97" xfId="0" applyNumberFormat="1" applyFont="1" applyFill="1" applyBorder="1" applyProtection="1"/>
    <xf numFmtId="0" fontId="12" fillId="0" borderId="41" xfId="0" applyFont="1" applyBorder="1" applyProtection="1"/>
    <xf numFmtId="179" fontId="12" fillId="0" borderId="125" xfId="421" applyNumberFormat="1" applyFont="1" applyFill="1" applyBorder="1" applyProtection="1"/>
    <xf numFmtId="179" fontId="12" fillId="0" borderId="27" xfId="421" applyNumberFormat="1" applyFont="1" applyFill="1" applyBorder="1" applyProtection="1"/>
    <xf numFmtId="179" fontId="12" fillId="0" borderId="0" xfId="421" applyNumberFormat="1" applyFont="1" applyFill="1" applyBorder="1" applyProtection="1"/>
    <xf numFmtId="172" fontId="12" fillId="0" borderId="0" xfId="0" applyNumberFormat="1" applyFont="1" applyFill="1" applyBorder="1" applyProtection="1"/>
    <xf numFmtId="0" fontId="47" fillId="0" borderId="0" xfId="0" applyFont="1" applyFill="1" applyBorder="1"/>
    <xf numFmtId="0" fontId="47" fillId="0" borderId="0" xfId="0" applyFont="1"/>
    <xf numFmtId="179" fontId="64" fillId="0" borderId="81" xfId="290" applyNumberFormat="1" applyFont="1" applyBorder="1" applyAlignment="1">
      <alignment horizontal="center" vertical="center" wrapText="1"/>
    </xf>
    <xf numFmtId="179" fontId="64" fillId="0" borderId="81" xfId="290" applyNumberFormat="1" applyFont="1" applyBorder="1" applyAlignment="1">
      <alignment horizontal="right" wrapText="1"/>
    </xf>
    <xf numFmtId="179" fontId="64" fillId="0" borderId="107" xfId="290" applyNumberFormat="1" applyFont="1" applyBorder="1" applyAlignment="1">
      <alignment horizontal="right" wrapText="1"/>
    </xf>
    <xf numFmtId="179" fontId="12" fillId="0" borderId="109" xfId="290" applyNumberFormat="1" applyFont="1" applyBorder="1"/>
    <xf numFmtId="179" fontId="12" fillId="0" borderId="9" xfId="290" applyNumberFormat="1" applyFont="1" applyBorder="1"/>
    <xf numFmtId="0" fontId="66" fillId="0" borderId="0" xfId="0" applyFont="1"/>
    <xf numFmtId="0" fontId="67" fillId="0" borderId="0" xfId="0" applyFont="1"/>
    <xf numFmtId="179" fontId="63" fillId="0" borderId="81" xfId="290" applyNumberFormat="1" applyFont="1" applyBorder="1" applyAlignment="1">
      <alignment horizontal="center" vertical="center" wrapText="1"/>
    </xf>
    <xf numFmtId="179" fontId="63" fillId="0" borderId="70" xfId="290" applyNumberFormat="1" applyFont="1" applyBorder="1" applyAlignment="1">
      <alignment horizontal="center" vertical="center" wrapText="1"/>
    </xf>
    <xf numFmtId="179" fontId="63" fillId="0" borderId="107" xfId="290" applyNumberFormat="1" applyFont="1" applyBorder="1" applyAlignment="1">
      <alignment horizontal="center" vertical="center" wrapText="1"/>
    </xf>
    <xf numFmtId="0" fontId="12" fillId="0" borderId="0" xfId="0" applyFont="1" applyAlignment="1">
      <alignment vertical="center"/>
    </xf>
    <xf numFmtId="179" fontId="12" fillId="0" borderId="0" xfId="290" applyNumberFormat="1" applyFont="1"/>
    <xf numFmtId="179" fontId="64" fillId="0" borderId="3" xfId="290" applyNumberFormat="1" applyFont="1" applyBorder="1" applyAlignment="1">
      <alignment horizontal="center" wrapText="1"/>
    </xf>
    <xf numFmtId="179" fontId="10" fillId="0" borderId="108" xfId="290" applyNumberFormat="1" applyFont="1" applyBorder="1"/>
    <xf numFmtId="179" fontId="10" fillId="0" borderId="9" xfId="290" applyNumberFormat="1" applyFont="1" applyBorder="1"/>
    <xf numFmtId="0" fontId="72" fillId="0" borderId="0" xfId="0" applyFont="1"/>
    <xf numFmtId="179" fontId="12" fillId="0" borderId="24" xfId="0" applyNumberFormat="1" applyFont="1" applyFill="1" applyBorder="1" applyAlignment="1" applyProtection="1">
      <alignment horizontal="right"/>
    </xf>
    <xf numFmtId="179" fontId="12" fillId="0" borderId="0" xfId="0" applyNumberFormat="1" applyFont="1" applyFill="1" applyBorder="1" applyAlignment="1" applyProtection="1">
      <alignment horizontal="right"/>
    </xf>
    <xf numFmtId="179" fontId="12" fillId="0" borderId="16" xfId="0" applyNumberFormat="1" applyFont="1" applyFill="1" applyBorder="1" applyAlignment="1" applyProtection="1">
      <alignment horizontal="right"/>
    </xf>
    <xf numFmtId="179" fontId="10" fillId="0" borderId="0" xfId="0" applyNumberFormat="1" applyFont="1" applyFill="1" applyBorder="1" applyAlignment="1" applyProtection="1">
      <alignment horizontal="right"/>
    </xf>
    <xf numFmtId="179" fontId="10" fillId="0" borderId="15" xfId="0" applyNumberFormat="1" applyFont="1" applyFill="1" applyBorder="1" applyAlignment="1" applyProtection="1">
      <alignment horizontal="right"/>
    </xf>
    <xf numFmtId="179" fontId="12" fillId="0" borderId="0" xfId="0" applyNumberFormat="1" applyFont="1" applyFill="1" applyBorder="1" applyAlignment="1" applyProtection="1">
      <alignment horizontal="right" vertical="center"/>
    </xf>
    <xf numFmtId="179" fontId="12" fillId="0" borderId="16" xfId="0" applyNumberFormat="1" applyFont="1" applyFill="1" applyBorder="1" applyProtection="1"/>
    <xf numFmtId="179" fontId="10" fillId="0" borderId="20" xfId="0" applyNumberFormat="1" applyFont="1" applyFill="1" applyBorder="1" applyAlignment="1" applyProtection="1">
      <alignment horizontal="right"/>
    </xf>
    <xf numFmtId="179" fontId="0" fillId="0" borderId="0" xfId="0" applyNumberFormat="1" applyFill="1" applyBorder="1" applyProtection="1"/>
    <xf numFmtId="179" fontId="12" fillId="0" borderId="15" xfId="0" applyNumberFormat="1" applyFont="1" applyFill="1" applyBorder="1" applyAlignment="1" applyProtection="1">
      <alignment horizontal="right"/>
    </xf>
    <xf numFmtId="0" fontId="12" fillId="0" borderId="57" xfId="0" applyFont="1" applyFill="1" applyBorder="1" applyProtection="1"/>
    <xf numFmtId="0" fontId="12" fillId="0" borderId="0" xfId="0" applyFont="1" applyBorder="1" applyAlignment="1" applyProtection="1">
      <alignment horizontal="right" wrapText="1"/>
    </xf>
    <xf numFmtId="9" fontId="10" fillId="0" borderId="57" xfId="0" applyNumberFormat="1" applyFont="1" applyBorder="1" applyAlignment="1" applyProtection="1"/>
    <xf numFmtId="9" fontId="10" fillId="0" borderId="94" xfId="0" applyNumberFormat="1" applyFont="1" applyBorder="1" applyAlignment="1" applyProtection="1"/>
    <xf numFmtId="193" fontId="23" fillId="0" borderId="96" xfId="408" applyNumberFormat="1" applyFont="1" applyFill="1" applyBorder="1" applyAlignment="1" applyProtection="1">
      <alignment horizontal="right" vertical="center"/>
    </xf>
    <xf numFmtId="193" fontId="23" fillId="0" borderId="34" xfId="408" applyNumberFormat="1" applyFont="1" applyFill="1" applyBorder="1" applyAlignment="1" applyProtection="1">
      <alignment horizontal="right" vertical="center"/>
    </xf>
    <xf numFmtId="193" fontId="23" fillId="0" borderId="115" xfId="408" applyNumberFormat="1" applyFont="1" applyFill="1" applyBorder="1" applyAlignment="1" applyProtection="1">
      <alignment horizontal="right" vertical="center"/>
    </xf>
    <xf numFmtId="0" fontId="12" fillId="0" borderId="176" xfId="0" applyFont="1" applyBorder="1" applyAlignment="1" applyProtection="1">
      <alignment horizontal="right" wrapText="1"/>
    </xf>
    <xf numFmtId="0" fontId="10" fillId="0" borderId="0" xfId="0" quotePrefix="1" applyFont="1" applyFill="1" applyBorder="1" applyAlignment="1" applyProtection="1">
      <alignment horizontal="center"/>
    </xf>
    <xf numFmtId="0" fontId="10" fillId="0" borderId="0" xfId="0" quotePrefix="1" applyFont="1" applyFill="1" applyBorder="1" applyAlignment="1" applyProtection="1">
      <alignment horizontal="center"/>
    </xf>
    <xf numFmtId="179" fontId="10" fillId="0" borderId="0" xfId="419" applyNumberFormat="1" applyFont="1" applyFill="1" applyBorder="1" applyProtection="1"/>
    <xf numFmtId="179" fontId="12" fillId="0" borderId="109" xfId="290" applyNumberFormat="1" applyFont="1" applyFill="1" applyBorder="1"/>
    <xf numFmtId="179" fontId="12" fillId="0" borderId="9" xfId="290" applyNumberFormat="1" applyFont="1" applyFill="1" applyBorder="1"/>
    <xf numFmtId="179" fontId="12" fillId="0" borderId="67" xfId="290" applyNumberFormat="1" applyFont="1" applyFill="1" applyBorder="1"/>
    <xf numFmtId="179" fontId="12" fillId="0" borderId="18" xfId="290" applyNumberFormat="1" applyFont="1" applyFill="1" applyBorder="1"/>
    <xf numFmtId="179" fontId="12" fillId="0" borderId="58" xfId="290" applyNumberFormat="1" applyFont="1" applyFill="1" applyBorder="1"/>
    <xf numFmtId="179" fontId="12" fillId="0" borderId="142" xfId="290" applyNumberFormat="1" applyFont="1" applyFill="1" applyBorder="1"/>
    <xf numFmtId="179" fontId="12" fillId="0" borderId="108" xfId="290" applyNumberFormat="1" applyFont="1" applyFill="1" applyBorder="1"/>
    <xf numFmtId="179" fontId="12" fillId="0" borderId="7" xfId="290" applyNumberFormat="1" applyFont="1" applyFill="1" applyBorder="1"/>
    <xf numFmtId="179" fontId="12" fillId="0" borderId="59" xfId="290" applyNumberFormat="1" applyFont="1" applyFill="1" applyBorder="1"/>
    <xf numFmtId="179" fontId="12" fillId="0" borderId="65" xfId="290" applyNumberFormat="1" applyFont="1" applyFill="1" applyBorder="1"/>
    <xf numFmtId="179" fontId="12" fillId="0" borderId="80" xfId="290" applyNumberFormat="1" applyFont="1" applyFill="1" applyBorder="1"/>
    <xf numFmtId="179" fontId="12" fillId="0" borderId="164" xfId="290" applyNumberFormat="1" applyFont="1" applyFill="1" applyBorder="1"/>
    <xf numFmtId="179" fontId="12" fillId="0" borderId="3" xfId="290" applyNumberFormat="1" applyFont="1" applyFill="1" applyBorder="1"/>
    <xf numFmtId="179" fontId="12" fillId="0" borderId="83" xfId="290" applyNumberFormat="1" applyFont="1" applyFill="1" applyBorder="1"/>
    <xf numFmtId="179" fontId="12" fillId="0" borderId="139" xfId="290" applyNumberFormat="1" applyFont="1" applyFill="1" applyBorder="1"/>
    <xf numFmtId="179" fontId="12" fillId="0" borderId="66" xfId="290" applyNumberFormat="1" applyFont="1" applyFill="1" applyBorder="1"/>
    <xf numFmtId="179" fontId="12" fillId="0" borderId="107" xfId="290" applyNumberFormat="1" applyFont="1" applyFill="1" applyBorder="1"/>
    <xf numFmtId="179" fontId="12" fillId="0" borderId="48" xfId="290" applyNumberFormat="1" applyFont="1" applyFill="1" applyBorder="1"/>
    <xf numFmtId="179" fontId="0" fillId="0" borderId="51" xfId="0" applyNumberFormat="1" applyFill="1" applyBorder="1" applyProtection="1"/>
    <xf numFmtId="179" fontId="12" fillId="0" borderId="145" xfId="290" applyNumberFormat="1" applyFont="1" applyFill="1" applyBorder="1"/>
    <xf numFmtId="179" fontId="12" fillId="0" borderId="81" xfId="290" applyNumberFormat="1" applyFont="1" applyFill="1" applyBorder="1"/>
    <xf numFmtId="179" fontId="63" fillId="0" borderId="6" xfId="290" applyNumberFormat="1" applyFont="1" applyFill="1" applyBorder="1"/>
    <xf numFmtId="179" fontId="63" fillId="0" borderId="3" xfId="290" applyNumberFormat="1" applyFont="1" applyFill="1" applyBorder="1"/>
    <xf numFmtId="179" fontId="63" fillId="0" borderId="150" xfId="290" applyNumberFormat="1" applyFont="1" applyFill="1" applyBorder="1"/>
    <xf numFmtId="179" fontId="63" fillId="0" borderId="81" xfId="290" applyNumberFormat="1" applyFont="1" applyFill="1" applyBorder="1"/>
    <xf numFmtId="179" fontId="63" fillId="0" borderId="3" xfId="290" applyNumberFormat="1" applyFont="1" applyFill="1" applyBorder="1" applyAlignment="1">
      <alignment horizontal="center" vertical="center" wrapText="1"/>
    </xf>
    <xf numFmtId="179" fontId="63" fillId="0" borderId="67" xfId="290" applyNumberFormat="1" applyFont="1" applyFill="1" applyBorder="1" applyAlignment="1">
      <alignment horizontal="center" vertical="center" wrapText="1"/>
    </xf>
    <xf numFmtId="179" fontId="63" fillId="0" borderId="9" xfId="290" applyNumberFormat="1" applyFont="1" applyFill="1" applyBorder="1" applyAlignment="1">
      <alignment horizontal="center" vertical="center" wrapText="1"/>
    </xf>
    <xf numFmtId="9" fontId="10" fillId="0" borderId="18" xfId="0" applyNumberFormat="1" applyFont="1" applyFill="1" applyBorder="1" applyAlignment="1" applyProtection="1"/>
    <xf numFmtId="179" fontId="12" fillId="0" borderId="192" xfId="0" applyNumberFormat="1" applyFont="1" applyFill="1" applyBorder="1" applyAlignment="1" applyProtection="1">
      <alignment horizontal="right"/>
    </xf>
    <xf numFmtId="0" fontId="10" fillId="0" borderId="124" xfId="0" applyFont="1" applyFill="1" applyBorder="1" applyProtection="1"/>
    <xf numFmtId="0" fontId="10" fillId="0" borderId="122" xfId="0" applyFont="1" applyFill="1" applyBorder="1" applyProtection="1"/>
    <xf numFmtId="175" fontId="12" fillId="0" borderId="58" xfId="0" applyNumberFormat="1" applyFont="1" applyFill="1" applyBorder="1" applyAlignment="1" applyProtection="1">
      <alignment horizontal="right"/>
    </xf>
    <xf numFmtId="179" fontId="12" fillId="0" borderId="18" xfId="420" applyNumberFormat="1" applyFont="1" applyFill="1" applyBorder="1" applyProtection="1"/>
    <xf numFmtId="179" fontId="10" fillId="0" borderId="136" xfId="0" applyNumberFormat="1" applyFont="1" applyFill="1" applyBorder="1" applyProtection="1"/>
    <xf numFmtId="173" fontId="10" fillId="0" borderId="37" xfId="0" applyNumberFormat="1" applyFont="1" applyFill="1" applyBorder="1" applyProtection="1"/>
    <xf numFmtId="179" fontId="10" fillId="0" borderId="69" xfId="420" applyNumberFormat="1" applyFont="1" applyFill="1" applyBorder="1" applyProtection="1"/>
    <xf numFmtId="179" fontId="10" fillId="0" borderId="146" xfId="0" applyNumberFormat="1" applyFont="1" applyFill="1" applyBorder="1" applyProtection="1"/>
    <xf numFmtId="179" fontId="10" fillId="0" borderId="45" xfId="0" applyNumberFormat="1" applyFont="1" applyFill="1" applyBorder="1" applyProtection="1"/>
    <xf numFmtId="179" fontId="12" fillId="0" borderId="48" xfId="0" applyNumberFormat="1" applyFont="1" applyFill="1" applyBorder="1" applyProtection="1"/>
    <xf numFmtId="179" fontId="10" fillId="0" borderId="83" xfId="0" applyNumberFormat="1" applyFont="1" applyFill="1" applyBorder="1" applyProtection="1"/>
    <xf numFmtId="173" fontId="10" fillId="0" borderId="48" xfId="0" applyNumberFormat="1" applyFont="1" applyFill="1" applyBorder="1" applyProtection="1"/>
    <xf numFmtId="179" fontId="10" fillId="0" borderId="72" xfId="0" applyNumberFormat="1" applyFont="1" applyFill="1" applyBorder="1" applyProtection="1"/>
    <xf numFmtId="9" fontId="12" fillId="0" borderId="18" xfId="0" applyNumberFormat="1" applyFont="1" applyBorder="1" applyAlignment="1" applyProtection="1">
      <alignment horizontal="left"/>
    </xf>
    <xf numFmtId="179" fontId="64" fillId="0" borderId="6" xfId="290" applyNumberFormat="1" applyFont="1" applyFill="1" applyBorder="1"/>
    <xf numFmtId="179" fontId="12" fillId="0" borderId="48" xfId="290" applyNumberFormat="1" applyFont="1" applyBorder="1"/>
    <xf numFmtId="179" fontId="10" fillId="0" borderId="59" xfId="290" applyNumberFormat="1" applyFont="1" applyBorder="1"/>
    <xf numFmtId="0" fontId="64" fillId="0" borderId="139" xfId="0" applyFont="1" applyBorder="1"/>
    <xf numFmtId="179" fontId="12" fillId="0" borderId="83" xfId="290" applyNumberFormat="1" applyFont="1" applyBorder="1"/>
    <xf numFmtId="179" fontId="10" fillId="0" borderId="83" xfId="290" applyNumberFormat="1" applyFont="1" applyBorder="1"/>
    <xf numFmtId="179" fontId="10" fillId="0" borderId="94" xfId="290" applyNumberFormat="1" applyFont="1" applyBorder="1"/>
    <xf numFmtId="0" fontId="12" fillId="0" borderId="0" xfId="0" applyFont="1" applyBorder="1" applyAlignment="1"/>
    <xf numFmtId="0" fontId="12" fillId="0" borderId="69" xfId="0" applyFont="1" applyBorder="1" applyAlignment="1">
      <alignment horizontal="left" indent="1"/>
    </xf>
    <xf numFmtId="0" fontId="12" fillId="0" borderId="18" xfId="0" applyFont="1" applyBorder="1" applyAlignment="1">
      <alignment horizontal="left" indent="3"/>
    </xf>
    <xf numFmtId="0" fontId="64" fillId="0" borderId="139" xfId="0" applyFont="1" applyBorder="1" applyAlignment="1">
      <alignment horizontal="left"/>
    </xf>
    <xf numFmtId="0" fontId="64" fillId="0" borderId="18" xfId="0" applyFont="1" applyBorder="1" applyAlignment="1">
      <alignment horizontal="left" indent="2"/>
    </xf>
    <xf numFmtId="9" fontId="12" fillId="0" borderId="18" xfId="0" applyNumberFormat="1" applyFont="1" applyBorder="1" applyAlignment="1">
      <alignment horizontal="left" indent="3"/>
    </xf>
    <xf numFmtId="9" fontId="12" fillId="0" borderId="18" xfId="0" applyNumberFormat="1" applyFont="1" applyBorder="1" applyAlignment="1">
      <alignment horizontal="left" indent="4"/>
    </xf>
    <xf numFmtId="0" fontId="64" fillId="0" borderId="96" xfId="0" applyFont="1" applyBorder="1" applyAlignment="1">
      <alignment horizontal="left"/>
    </xf>
    <xf numFmtId="179" fontId="64" fillId="0" borderId="70" xfId="290" applyNumberFormat="1" applyFont="1" applyBorder="1" applyAlignment="1">
      <alignment horizontal="right" wrapText="1"/>
    </xf>
    <xf numFmtId="179" fontId="63" fillId="0" borderId="67" xfId="290" applyNumberFormat="1" applyFont="1" applyFill="1" applyBorder="1"/>
    <xf numFmtId="179" fontId="63" fillId="0" borderId="70" xfId="290" applyNumberFormat="1" applyFont="1" applyFill="1" applyBorder="1"/>
    <xf numFmtId="179" fontId="64" fillId="0" borderId="164" xfId="290" applyNumberFormat="1" applyFont="1" applyBorder="1" applyAlignment="1">
      <alignment horizontal="center" vertical="center" wrapText="1"/>
    </xf>
    <xf numFmtId="179" fontId="64" fillId="0" borderId="69" xfId="290" applyNumberFormat="1" applyFont="1" applyBorder="1" applyAlignment="1">
      <alignment horizontal="right" wrapText="1"/>
    </xf>
    <xf numFmtId="179" fontId="64" fillId="0" borderId="72" xfId="290" applyNumberFormat="1" applyFont="1" applyBorder="1" applyAlignment="1">
      <alignment horizontal="right" wrapText="1"/>
    </xf>
    <xf numFmtId="179" fontId="64" fillId="0" borderId="139" xfId="290" applyNumberFormat="1" applyFont="1" applyFill="1" applyBorder="1"/>
    <xf numFmtId="179" fontId="64" fillId="0" borderId="144" xfId="290" applyNumberFormat="1" applyFont="1" applyFill="1" applyBorder="1"/>
    <xf numFmtId="179" fontId="64" fillId="0" borderId="96" xfId="290" applyNumberFormat="1" applyFont="1" applyFill="1" applyBorder="1"/>
    <xf numFmtId="179" fontId="64" fillId="0" borderId="35" xfId="290" applyNumberFormat="1" applyFont="1" applyFill="1" applyBorder="1"/>
    <xf numFmtId="179" fontId="64" fillId="0" borderId="169" xfId="290" applyNumberFormat="1" applyFont="1" applyFill="1" applyBorder="1"/>
    <xf numFmtId="0" fontId="64" fillId="0" borderId="206" xfId="0" applyFont="1" applyBorder="1" applyAlignment="1">
      <alignment wrapText="1"/>
    </xf>
    <xf numFmtId="0" fontId="12" fillId="0" borderId="99" xfId="0" applyFont="1" applyBorder="1" applyAlignment="1">
      <alignment horizontal="left" indent="1"/>
    </xf>
    <xf numFmtId="0" fontId="12" fillId="0" borderId="99" xfId="0" applyFont="1" applyBorder="1" applyAlignment="1">
      <alignment horizontal="left" indent="2"/>
    </xf>
    <xf numFmtId="0" fontId="12" fillId="0" borderId="99" xfId="0" applyFont="1" applyBorder="1" applyAlignment="1">
      <alignment horizontal="left" indent="3"/>
    </xf>
    <xf numFmtId="0" fontId="12" fillId="0" borderId="99" xfId="0" applyFont="1" applyBorder="1" applyAlignment="1">
      <alignment horizontal="left" indent="4"/>
    </xf>
    <xf numFmtId="0" fontId="63" fillId="0" borderId="101" xfId="0" applyFont="1" applyBorder="1"/>
    <xf numFmtId="0" fontId="12" fillId="0" borderId="99" xfId="0" applyFont="1" applyFill="1" applyBorder="1" applyAlignment="1">
      <alignment horizontal="left" indent="4"/>
    </xf>
    <xf numFmtId="0" fontId="63" fillId="0" borderId="207" xfId="0" applyFont="1" applyBorder="1"/>
    <xf numFmtId="179" fontId="64" fillId="0" borderId="194" xfId="290" applyNumberFormat="1" applyFont="1" applyBorder="1" applyAlignment="1">
      <alignment horizontal="right" wrapText="1"/>
    </xf>
    <xf numFmtId="0" fontId="12" fillId="0" borderId="18" xfId="0" applyFont="1" applyBorder="1" applyAlignment="1">
      <alignment horizontal="left" indent="2"/>
    </xf>
    <xf numFmtId="0" fontId="64" fillId="0" borderId="209" xfId="0" applyFont="1" applyFill="1" applyBorder="1" applyAlignment="1">
      <alignment horizontal="right" wrapText="1"/>
    </xf>
    <xf numFmtId="0" fontId="64" fillId="0" borderId="194" xfId="0" applyFont="1" applyFill="1" applyBorder="1" applyAlignment="1">
      <alignment horizontal="right" wrapText="1"/>
    </xf>
    <xf numFmtId="179" fontId="64" fillId="0" borderId="195" xfId="290" applyNumberFormat="1" applyFont="1" applyBorder="1" applyAlignment="1">
      <alignment horizontal="right" wrapText="1"/>
    </xf>
    <xf numFmtId="179" fontId="12" fillId="0" borderId="104" xfId="290" applyNumberFormat="1" applyFont="1" applyBorder="1"/>
    <xf numFmtId="179" fontId="12" fillId="0" borderId="7" xfId="290" applyNumberFormat="1" applyFont="1" applyBorder="1"/>
    <xf numFmtId="179" fontId="12" fillId="0" borderId="53" xfId="290" applyNumberFormat="1" applyFont="1" applyBorder="1"/>
    <xf numFmtId="179" fontId="64" fillId="0" borderId="104" xfId="290" applyNumberFormat="1" applyFont="1" applyFill="1" applyBorder="1"/>
    <xf numFmtId="179" fontId="64" fillId="0" borderId="7" xfId="290" applyNumberFormat="1" applyFont="1" applyFill="1" applyBorder="1"/>
    <xf numFmtId="179" fontId="10" fillId="0" borderId="7" xfId="290" applyNumberFormat="1" applyFont="1" applyBorder="1"/>
    <xf numFmtId="179" fontId="12" fillId="0" borderId="3" xfId="290" applyNumberFormat="1" applyFont="1" applyBorder="1"/>
    <xf numFmtId="179" fontId="12" fillId="0" borderId="58" xfId="290" applyNumberFormat="1" applyFont="1" applyBorder="1"/>
    <xf numFmtId="179" fontId="64" fillId="0" borderId="145" xfId="290" applyNumberFormat="1" applyFont="1" applyBorder="1"/>
    <xf numFmtId="179" fontId="64" fillId="0" borderId="3" xfId="290" applyNumberFormat="1" applyFont="1" applyBorder="1"/>
    <xf numFmtId="179" fontId="10" fillId="0" borderId="3" xfId="290" applyNumberFormat="1" applyFont="1" applyBorder="1"/>
    <xf numFmtId="179" fontId="64" fillId="0" borderId="33" xfId="290" applyNumberFormat="1" applyFont="1" applyBorder="1"/>
    <xf numFmtId="179" fontId="64" fillId="0" borderId="34" xfId="290" applyNumberFormat="1" applyFont="1" applyBorder="1"/>
    <xf numFmtId="179" fontId="10" fillId="0" borderId="34" xfId="290" applyNumberFormat="1" applyFont="1" applyBorder="1"/>
    <xf numFmtId="0" fontId="10" fillId="0" borderId="214" xfId="0" applyFont="1" applyFill="1" applyBorder="1" applyAlignment="1" applyProtection="1">
      <alignment horizontal="center"/>
    </xf>
    <xf numFmtId="179" fontId="12" fillId="0" borderId="86" xfId="0" applyNumberFormat="1" applyFont="1" applyFill="1" applyBorder="1" applyAlignment="1" applyProtection="1">
      <alignment horizontal="right"/>
    </xf>
    <xf numFmtId="179" fontId="12" fillId="0" borderId="51" xfId="0" applyNumberFormat="1" applyFont="1" applyFill="1" applyBorder="1" applyAlignment="1" applyProtection="1">
      <alignment horizontal="right"/>
    </xf>
    <xf numFmtId="179" fontId="12" fillId="0" borderId="112" xfId="0" applyNumberFormat="1" applyFont="1" applyFill="1" applyBorder="1" applyAlignment="1" applyProtection="1">
      <alignment horizontal="right"/>
    </xf>
    <xf numFmtId="179" fontId="10" fillId="0" borderId="51" xfId="0" applyNumberFormat="1" applyFont="1" applyFill="1" applyBorder="1" applyAlignment="1" applyProtection="1">
      <alignment horizontal="right"/>
    </xf>
    <xf numFmtId="179" fontId="10" fillId="0" borderId="97" xfId="0" applyNumberFormat="1" applyFont="1" applyFill="1" applyBorder="1" applyAlignment="1" applyProtection="1">
      <alignment horizontal="right"/>
    </xf>
    <xf numFmtId="179" fontId="12" fillId="0" borderId="51" xfId="0" applyNumberFormat="1" applyFont="1" applyFill="1" applyBorder="1" applyAlignment="1" applyProtection="1">
      <alignment horizontal="right" vertical="center"/>
    </xf>
    <xf numFmtId="179" fontId="12" fillId="0" borderId="112" xfId="410" applyNumberFormat="1" applyFont="1" applyFill="1" applyBorder="1" applyProtection="1"/>
    <xf numFmtId="179" fontId="10" fillId="0" borderId="27" xfId="0" applyNumberFormat="1" applyFont="1" applyFill="1" applyBorder="1" applyAlignment="1" applyProtection="1">
      <alignment horizontal="right"/>
    </xf>
    <xf numFmtId="179" fontId="12" fillId="0" borderId="97" xfId="0" applyNumberFormat="1" applyFont="1" applyFill="1" applyBorder="1" applyAlignment="1" applyProtection="1">
      <alignment horizontal="right"/>
    </xf>
    <xf numFmtId="0" fontId="12" fillId="0" borderId="51" xfId="0" applyFont="1" applyFill="1" applyBorder="1" applyProtection="1"/>
    <xf numFmtId="172" fontId="0" fillId="0" borderId="51" xfId="0" applyNumberFormat="1" applyFill="1" applyBorder="1" applyProtection="1"/>
    <xf numFmtId="0" fontId="22" fillId="0" borderId="0" xfId="0" applyFont="1" applyBorder="1" applyAlignment="1" applyProtection="1"/>
    <xf numFmtId="0" fontId="10" fillId="0" borderId="0" xfId="0" quotePrefix="1" applyFont="1" applyFill="1" applyBorder="1" applyAlignment="1" applyProtection="1"/>
    <xf numFmtId="0" fontId="10" fillId="0" borderId="0" xfId="0" applyFont="1" applyFill="1" applyBorder="1" applyAlignment="1"/>
    <xf numFmtId="0" fontId="22" fillId="0" borderId="0" xfId="0" applyFont="1" applyBorder="1" applyAlignment="1" applyProtection="1">
      <alignment horizontal="center"/>
    </xf>
    <xf numFmtId="0" fontId="22" fillId="0" borderId="0" xfId="0" applyFont="1" applyFill="1" applyBorder="1" applyAlignment="1" applyProtection="1"/>
    <xf numFmtId="179" fontId="12" fillId="0" borderId="120" xfId="0" applyNumberFormat="1" applyFont="1" applyFill="1" applyBorder="1" applyProtection="1"/>
    <xf numFmtId="0" fontId="8" fillId="0" borderId="0" xfId="424"/>
    <xf numFmtId="0" fontId="52" fillId="0" borderId="0" xfId="424" applyFont="1" applyBorder="1" applyAlignment="1">
      <alignment horizontal="left" vertical="center"/>
    </xf>
    <xf numFmtId="0" fontId="8" fillId="0" borderId="18" xfId="424" applyFill="1" applyBorder="1"/>
    <xf numFmtId="0" fontId="8" fillId="0" borderId="0" xfId="424" applyFill="1" applyBorder="1"/>
    <xf numFmtId="0" fontId="8" fillId="0" borderId="0" xfId="424" applyFill="1"/>
    <xf numFmtId="179" fontId="8" fillId="0" borderId="0" xfId="424" applyNumberFormat="1" applyFill="1"/>
    <xf numFmtId="0" fontId="10" fillId="0" borderId="57" xfId="424" applyFont="1" applyFill="1" applyBorder="1"/>
    <xf numFmtId="0" fontId="10" fillId="0" borderId="56" xfId="424" applyFont="1" applyFill="1" applyBorder="1"/>
    <xf numFmtId="179" fontId="23" fillId="0" borderId="53" xfId="406" applyNumberFormat="1" applyFont="1" applyFill="1" applyBorder="1" applyAlignment="1" applyProtection="1">
      <alignment horizontal="right" vertical="center"/>
    </xf>
    <xf numFmtId="179" fontId="23" fillId="0" borderId="109" xfId="406" applyNumberFormat="1" applyFont="1" applyFill="1" applyBorder="1" applyAlignment="1" applyProtection="1">
      <alignment horizontal="right" vertical="center"/>
    </xf>
    <xf numFmtId="179" fontId="46" fillId="0" borderId="47" xfId="406" applyNumberFormat="1" applyFont="1" applyFill="1" applyBorder="1" applyAlignment="1" applyProtection="1">
      <alignment horizontal="right" vertical="center"/>
    </xf>
    <xf numFmtId="179" fontId="46" fillId="0" borderId="105" xfId="406" applyNumberFormat="1" applyFont="1" applyFill="1" applyBorder="1" applyAlignment="1" applyProtection="1">
      <alignment horizontal="right" vertical="center"/>
    </xf>
    <xf numFmtId="179" fontId="46" fillId="0" borderId="106" xfId="406" applyNumberFormat="1" applyFont="1" applyFill="1" applyBorder="1" applyAlignment="1" applyProtection="1">
      <alignment horizontal="right" vertical="center"/>
    </xf>
    <xf numFmtId="179" fontId="46" fillId="0" borderId="18" xfId="406" applyNumberFormat="1" applyFont="1" applyFill="1" applyBorder="1" applyAlignment="1" applyProtection="1">
      <alignment horizontal="right" vertical="center"/>
    </xf>
    <xf numFmtId="179" fontId="46" fillId="0" borderId="53" xfId="406" applyNumberFormat="1" applyFont="1" applyFill="1" applyBorder="1" applyAlignment="1" applyProtection="1">
      <alignment horizontal="right" vertical="center"/>
    </xf>
    <xf numFmtId="179" fontId="46" fillId="0" borderId="109" xfId="406" applyNumberFormat="1" applyFont="1" applyFill="1" applyBorder="1" applyAlignment="1" applyProtection="1">
      <alignment horizontal="right" vertical="center"/>
    </xf>
    <xf numFmtId="0" fontId="46" fillId="0" borderId="0" xfId="0" applyFont="1" applyFill="1" applyBorder="1"/>
    <xf numFmtId="0" fontId="12" fillId="0" borderId="0" xfId="0" applyFont="1" applyFill="1" applyBorder="1" applyAlignment="1" applyProtection="1">
      <alignment horizontal="right" wrapText="1"/>
    </xf>
    <xf numFmtId="179" fontId="23" fillId="0" borderId="0" xfId="406" applyNumberFormat="1" applyFont="1" applyFill="1" applyBorder="1" applyAlignment="1" applyProtection="1">
      <alignment horizontal="right" vertical="center"/>
    </xf>
    <xf numFmtId="9" fontId="60" fillId="0" borderId="0" xfId="407" applyNumberFormat="1" applyFont="1" applyFill="1" applyBorder="1" applyAlignment="1" applyProtection="1">
      <alignment horizontal="left" vertical="center"/>
    </xf>
    <xf numFmtId="193" fontId="23" fillId="0" borderId="0" xfId="408" applyNumberFormat="1" applyFont="1" applyFill="1" applyBorder="1" applyAlignment="1" applyProtection="1">
      <alignment horizontal="right" vertical="center"/>
    </xf>
    <xf numFmtId="9" fontId="10" fillId="0" borderId="0" xfId="0" applyNumberFormat="1" applyFont="1" applyFill="1" applyBorder="1" applyAlignment="1" applyProtection="1"/>
    <xf numFmtId="179" fontId="46" fillId="0" borderId="69" xfId="406" applyNumberFormat="1" applyFont="1" applyFill="1" applyBorder="1" applyAlignment="1" applyProtection="1">
      <alignment horizontal="right" vertical="center"/>
    </xf>
    <xf numFmtId="179" fontId="46" fillId="0" borderId="81" xfId="406" applyNumberFormat="1" applyFont="1" applyFill="1" applyBorder="1" applyAlignment="1" applyProtection="1">
      <alignment horizontal="right" vertical="center"/>
    </xf>
    <xf numFmtId="179" fontId="46" fillId="0" borderId="107" xfId="406" applyNumberFormat="1" applyFont="1" applyFill="1" applyBorder="1" applyAlignment="1" applyProtection="1">
      <alignment horizontal="right" vertical="center"/>
    </xf>
    <xf numFmtId="179" fontId="23" fillId="0" borderId="104" xfId="406" applyNumberFormat="1" applyFont="1" applyFill="1" applyBorder="1" applyAlignment="1" applyProtection="1">
      <alignment horizontal="right" vertical="center"/>
    </xf>
    <xf numFmtId="172" fontId="12" fillId="0" borderId="51" xfId="0" applyNumberFormat="1" applyFont="1" applyFill="1" applyBorder="1" applyProtection="1"/>
    <xf numFmtId="0" fontId="12" fillId="0" borderId="18" xfId="424" applyFont="1" applyFill="1" applyBorder="1"/>
    <xf numFmtId="0" fontId="12" fillId="0" borderId="0" xfId="424" applyFont="1" applyFill="1" applyBorder="1"/>
    <xf numFmtId="3" fontId="12" fillId="0" borderId="58" xfId="424" applyNumberFormat="1" applyFont="1" applyFill="1" applyBorder="1"/>
    <xf numFmtId="172" fontId="12" fillId="0" borderId="53" xfId="401" applyNumberFormat="1" applyFont="1" applyFill="1" applyBorder="1" applyAlignment="1"/>
    <xf numFmtId="3" fontId="12" fillId="0" borderId="53" xfId="424" applyNumberFormat="1" applyFont="1" applyFill="1" applyBorder="1"/>
    <xf numFmtId="3" fontId="12" fillId="0" borderId="53" xfId="401" applyNumberFormat="1" applyFont="1" applyFill="1" applyBorder="1"/>
    <xf numFmtId="172" fontId="12" fillId="0" borderId="5" xfId="401" applyNumberFormat="1" applyFont="1" applyFill="1" applyBorder="1" applyAlignment="1"/>
    <xf numFmtId="179" fontId="12" fillId="0" borderId="53" xfId="425" applyNumberFormat="1" applyFont="1" applyFill="1" applyBorder="1" applyAlignment="1"/>
    <xf numFmtId="172" fontId="12" fillId="0" borderId="142" xfId="401" applyNumberFormat="1" applyFont="1" applyFill="1" applyBorder="1" applyAlignment="1"/>
    <xf numFmtId="172" fontId="12" fillId="0" borderId="53" xfId="401" applyNumberFormat="1" applyFont="1" applyFill="1" applyBorder="1"/>
    <xf numFmtId="0" fontId="12" fillId="0" borderId="22" xfId="424" applyFont="1" applyFill="1" applyBorder="1"/>
    <xf numFmtId="0" fontId="12" fillId="0" borderId="16" xfId="424" applyFont="1" applyFill="1" applyBorder="1"/>
    <xf numFmtId="3" fontId="12" fillId="0" borderId="211" xfId="424" applyNumberFormat="1" applyFont="1" applyFill="1" applyBorder="1"/>
    <xf numFmtId="172" fontId="12" fillId="0" borderId="192" xfId="401" applyNumberFormat="1" applyFont="1" applyFill="1" applyBorder="1" applyAlignment="1"/>
    <xf numFmtId="3" fontId="12" fillId="0" borderId="192" xfId="424" applyNumberFormat="1" applyFont="1" applyFill="1" applyBorder="1"/>
    <xf numFmtId="172" fontId="12" fillId="0" borderId="192" xfId="401" applyNumberFormat="1" applyFont="1" applyFill="1" applyBorder="1"/>
    <xf numFmtId="3" fontId="12" fillId="0" borderId="192" xfId="401" applyNumberFormat="1" applyFont="1" applyFill="1" applyBorder="1"/>
    <xf numFmtId="172" fontId="12" fillId="0" borderId="225" xfId="401" applyNumberFormat="1" applyFont="1" applyFill="1" applyBorder="1" applyAlignment="1"/>
    <xf numFmtId="179" fontId="12" fillId="0" borderId="192" xfId="425" applyNumberFormat="1" applyFont="1" applyFill="1" applyBorder="1" applyAlignment="1"/>
    <xf numFmtId="172" fontId="12" fillId="0" borderId="213" xfId="401" applyNumberFormat="1" applyFont="1" applyFill="1" applyBorder="1" applyAlignment="1"/>
    <xf numFmtId="172" fontId="10" fillId="0" borderId="189" xfId="401" applyNumberFormat="1" applyFont="1" applyFill="1" applyBorder="1" applyAlignment="1"/>
    <xf numFmtId="179" fontId="10" fillId="0" borderId="189" xfId="425" applyNumberFormat="1" applyFont="1" applyFill="1" applyBorder="1"/>
    <xf numFmtId="172" fontId="10" fillId="0" borderId="143" xfId="401" applyNumberFormat="1" applyFont="1" applyFill="1" applyBorder="1"/>
    <xf numFmtId="183" fontId="12" fillId="0" borderId="20" xfId="324" applyNumberFormat="1" applyFont="1" applyFill="1" applyBorder="1" applyAlignment="1" applyProtection="1">
      <alignment horizontal="right"/>
    </xf>
    <xf numFmtId="183" fontId="12" fillId="0" borderId="27" xfId="0" applyNumberFormat="1" applyFont="1" applyFill="1" applyBorder="1" applyProtection="1"/>
    <xf numFmtId="0" fontId="12" fillId="0" borderId="0" xfId="0" applyFont="1" applyFill="1" applyBorder="1" applyAlignment="1" applyProtection="1">
      <alignment horizontal="left"/>
    </xf>
    <xf numFmtId="0" fontId="8" fillId="0" borderId="0" xfId="0" quotePrefix="1" applyFont="1" applyFill="1" applyBorder="1" applyAlignment="1">
      <alignment horizontal="left" vertical="top"/>
    </xf>
    <xf numFmtId="0" fontId="46" fillId="0" borderId="0" xfId="0" applyFont="1" applyAlignment="1">
      <alignment horizontal="left" vertical="top"/>
    </xf>
    <xf numFmtId="0" fontId="0" fillId="0" borderId="0" xfId="0" applyAlignment="1">
      <alignment horizontal="left" vertical="top"/>
    </xf>
    <xf numFmtId="9" fontId="12" fillId="0" borderId="18" xfId="0" applyNumberFormat="1" applyFont="1" applyFill="1" applyBorder="1" applyAlignment="1" applyProtection="1"/>
    <xf numFmtId="0" fontId="10" fillId="0" borderId="229" xfId="0" applyFont="1" applyFill="1" applyBorder="1" applyAlignment="1" applyProtection="1">
      <alignment horizontal="center"/>
    </xf>
    <xf numFmtId="0" fontId="8" fillId="0" borderId="0" xfId="0" applyFont="1"/>
    <xf numFmtId="9" fontId="46" fillId="0" borderId="18" xfId="407" applyNumberFormat="1" applyFont="1" applyBorder="1" applyAlignment="1" applyProtection="1">
      <alignment horizontal="left" vertical="center"/>
    </xf>
    <xf numFmtId="9" fontId="46" fillId="0" borderId="48" xfId="407" applyNumberFormat="1" applyFont="1" applyBorder="1" applyAlignment="1" applyProtection="1">
      <alignment horizontal="left" vertical="center"/>
    </xf>
    <xf numFmtId="9" fontId="23" fillId="0" borderId="48" xfId="407" applyNumberFormat="1" applyFont="1" applyBorder="1" applyAlignment="1" applyProtection="1">
      <alignment horizontal="left" vertical="center"/>
    </xf>
    <xf numFmtId="9" fontId="46" fillId="0" borderId="69" xfId="407" applyNumberFormat="1" applyFont="1" applyBorder="1" applyAlignment="1" applyProtection="1">
      <alignment horizontal="left" vertical="center"/>
    </xf>
    <xf numFmtId="0" fontId="22" fillId="0" borderId="0" xfId="424" applyFont="1" applyBorder="1" applyAlignment="1" applyProtection="1"/>
    <xf numFmtId="0" fontId="22" fillId="0" borderId="0" xfId="0" applyFont="1" applyBorder="1" applyAlignment="1" applyProtection="1">
      <alignment horizontal="center"/>
    </xf>
    <xf numFmtId="0" fontId="22" fillId="0" borderId="0" xfId="0" applyFont="1" applyFill="1" applyBorder="1" applyAlignment="1" applyProtection="1">
      <alignment horizontal="center"/>
    </xf>
    <xf numFmtId="172" fontId="0" fillId="0" borderId="55" xfId="0" applyNumberFormat="1" applyFill="1" applyBorder="1" applyProtection="1"/>
    <xf numFmtId="179" fontId="12" fillId="0" borderId="31" xfId="0" applyNumberFormat="1" applyFont="1" applyFill="1" applyBorder="1" applyProtection="1"/>
    <xf numFmtId="179" fontId="12" fillId="0" borderId="130" xfId="0" applyNumberFormat="1" applyFont="1" applyFill="1" applyBorder="1" applyProtection="1"/>
    <xf numFmtId="179" fontId="12" fillId="0" borderId="36" xfId="0" applyNumberFormat="1" applyFont="1" applyFill="1" applyBorder="1" applyProtection="1"/>
    <xf numFmtId="179" fontId="12" fillId="0" borderId="0" xfId="0" applyNumberFormat="1" applyFont="1" applyFill="1" applyBorder="1"/>
    <xf numFmtId="179" fontId="12" fillId="0" borderId="73" xfId="0" applyNumberFormat="1" applyFont="1" applyFill="1" applyBorder="1" applyProtection="1"/>
    <xf numFmtId="0" fontId="12" fillId="0" borderId="48" xfId="0" applyFont="1" applyBorder="1" applyProtection="1"/>
    <xf numFmtId="183" fontId="12" fillId="0" borderId="239" xfId="0" applyNumberFormat="1" applyFont="1" applyFill="1" applyBorder="1" applyProtection="1"/>
    <xf numFmtId="179" fontId="62" fillId="23" borderId="15" xfId="0" applyNumberFormat="1" applyFont="1" applyFill="1" applyBorder="1" applyProtection="1"/>
    <xf numFmtId="179" fontId="12" fillId="0" borderId="20" xfId="421" applyNumberFormat="1" applyFont="1" applyFill="1" applyBorder="1" applyProtection="1"/>
    <xf numFmtId="0" fontId="12" fillId="0" borderId="99" xfId="0" applyFont="1" applyFill="1" applyBorder="1" applyAlignment="1">
      <alignment horizontal="left" wrapText="1" indent="4"/>
    </xf>
    <xf numFmtId="9" fontId="12" fillId="0" borderId="18" xfId="0" applyNumberFormat="1" applyFont="1" applyBorder="1" applyAlignment="1">
      <alignment horizontal="left" wrapText="1" indent="4"/>
    </xf>
    <xf numFmtId="0" fontId="10" fillId="0" borderId="0" xfId="0" quotePrefix="1" applyFont="1" applyFill="1" applyBorder="1" applyAlignment="1" applyProtection="1">
      <alignment horizontal="center"/>
    </xf>
    <xf numFmtId="9" fontId="60" fillId="0" borderId="0" xfId="407" applyNumberFormat="1" applyFont="1" applyFill="1" applyBorder="1" applyAlignment="1" applyProtection="1">
      <alignment horizontal="left" vertical="center"/>
    </xf>
    <xf numFmtId="0" fontId="0" fillId="0" borderId="18" xfId="0" applyBorder="1"/>
    <xf numFmtId="17" fontId="69" fillId="38" borderId="9" xfId="0" quotePrefix="1" applyNumberFormat="1" applyFont="1" applyFill="1" applyBorder="1" applyAlignment="1">
      <alignment horizontal="center"/>
    </xf>
    <xf numFmtId="17" fontId="64" fillId="0" borderId="9" xfId="0" quotePrefix="1" applyNumberFormat="1" applyFont="1" applyBorder="1" applyAlignment="1">
      <alignment horizontal="center"/>
    </xf>
    <xf numFmtId="9" fontId="12" fillId="0" borderId="126" xfId="0" applyNumberFormat="1" applyFont="1" applyBorder="1" applyAlignment="1" applyProtection="1">
      <alignment horizontal="center" vertical="center" wrapText="1"/>
    </xf>
    <xf numFmtId="179" fontId="10" fillId="0" borderId="110" xfId="0" applyNumberFormat="1" applyFont="1" applyFill="1" applyBorder="1" applyAlignment="1" applyProtection="1">
      <alignment horizontal="right"/>
    </xf>
    <xf numFmtId="179" fontId="10" fillId="0" borderId="138" xfId="0" applyNumberFormat="1" applyFont="1" applyFill="1" applyBorder="1" applyAlignment="1" applyProtection="1">
      <alignment horizontal="right"/>
    </xf>
    <xf numFmtId="179" fontId="12" fillId="0" borderId="99" xfId="0" applyNumberFormat="1" applyFont="1" applyFill="1" applyBorder="1" applyAlignment="1" applyProtection="1">
      <alignment horizontal="right"/>
    </xf>
    <xf numFmtId="179" fontId="10" fillId="0" borderId="102" xfId="0" applyNumberFormat="1" applyFont="1" applyFill="1" applyBorder="1" applyAlignment="1" applyProtection="1">
      <alignment horizontal="right"/>
    </xf>
    <xf numFmtId="179" fontId="10" fillId="0" borderId="69" xfId="0" applyNumberFormat="1" applyFont="1" applyFill="1" applyBorder="1" applyAlignment="1" applyProtection="1">
      <alignment horizontal="right"/>
    </xf>
    <xf numFmtId="179" fontId="10" fillId="0" borderId="81" xfId="0" applyNumberFormat="1" applyFont="1" applyFill="1" applyBorder="1" applyAlignment="1" applyProtection="1">
      <alignment horizontal="right"/>
    </xf>
    <xf numFmtId="179" fontId="10" fillId="0" borderId="70" xfId="0" applyNumberFormat="1" applyFont="1" applyFill="1" applyBorder="1" applyAlignment="1" applyProtection="1">
      <alignment horizontal="right"/>
    </xf>
    <xf numFmtId="179" fontId="10" fillId="0" borderId="190" xfId="0" applyNumberFormat="1" applyFont="1" applyFill="1" applyBorder="1" applyAlignment="1" applyProtection="1">
      <alignment horizontal="right"/>
    </xf>
    <xf numFmtId="0" fontId="22" fillId="0" borderId="0" xfId="0" applyFont="1" applyBorder="1" applyAlignment="1" applyProtection="1">
      <alignment horizontal="center"/>
    </xf>
    <xf numFmtId="0" fontId="10" fillId="0" borderId="0" xfId="0" applyFont="1" applyFill="1" applyBorder="1" applyAlignment="1" applyProtection="1">
      <alignment horizontal="center"/>
    </xf>
    <xf numFmtId="179" fontId="64" fillId="0" borderId="9" xfId="290" applyNumberFormat="1" applyFont="1" applyBorder="1" applyAlignment="1">
      <alignment horizontal="center"/>
    </xf>
    <xf numFmtId="0" fontId="10" fillId="0" borderId="0" xfId="0" quotePrefix="1" applyFont="1" applyFill="1" applyBorder="1" applyAlignment="1" applyProtection="1">
      <alignment horizontal="center"/>
    </xf>
    <xf numFmtId="0" fontId="20" fillId="0" borderId="0" xfId="0" applyFont="1" applyFill="1" applyBorder="1" applyAlignment="1" applyProtection="1">
      <alignment horizontal="center" vertical="center"/>
    </xf>
    <xf numFmtId="0" fontId="10" fillId="0" borderId="0" xfId="0" applyFont="1" applyFill="1" applyBorder="1" applyAlignment="1" applyProtection="1">
      <alignment horizontal="right"/>
    </xf>
    <xf numFmtId="0" fontId="10" fillId="0" borderId="18"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29" xfId="0" applyFont="1" applyFill="1" applyBorder="1" applyAlignment="1" applyProtection="1">
      <alignment horizontal="center"/>
    </xf>
    <xf numFmtId="179" fontId="12" fillId="0" borderId="73" xfId="0" applyNumberFormat="1" applyFont="1" applyFill="1" applyBorder="1" applyAlignment="1" applyProtection="1">
      <alignment horizontal="right"/>
    </xf>
    <xf numFmtId="179" fontId="12" fillId="0" borderId="89" xfId="0" applyNumberFormat="1" applyFont="1" applyFill="1" applyBorder="1" applyAlignment="1" applyProtection="1">
      <alignment horizontal="right"/>
    </xf>
    <xf numFmtId="179" fontId="64" fillId="0" borderId="0" xfId="290" applyNumberFormat="1" applyFont="1" applyFill="1" applyBorder="1" applyAlignment="1">
      <alignment horizontal="right" wrapText="1"/>
    </xf>
    <xf numFmtId="0" fontId="22" fillId="0" borderId="0" xfId="0" applyFont="1" applyBorder="1" applyAlignment="1" applyProtection="1">
      <alignment horizontal="center"/>
    </xf>
    <xf numFmtId="0" fontId="10" fillId="0" borderId="0" xfId="0" applyFont="1" applyFill="1" applyBorder="1" applyAlignment="1" applyProtection="1">
      <alignment horizontal="center"/>
    </xf>
    <xf numFmtId="0" fontId="8" fillId="0" borderId="0" xfId="0" applyFont="1" applyFill="1" applyBorder="1" applyAlignment="1">
      <alignment vertical="top" wrapText="1"/>
    </xf>
    <xf numFmtId="0" fontId="10" fillId="0" borderId="29" xfId="0" applyFont="1" applyFill="1" applyBorder="1" applyAlignment="1" applyProtection="1">
      <alignment horizontal="center"/>
    </xf>
    <xf numFmtId="0" fontId="12" fillId="0" borderId="0" xfId="0" applyFont="1" applyFill="1" applyBorder="1" applyAlignment="1" applyProtection="1">
      <alignment horizontal="center"/>
    </xf>
    <xf numFmtId="0" fontId="56" fillId="0" borderId="0" xfId="0" applyFont="1" applyBorder="1"/>
    <xf numFmtId="0" fontId="8" fillId="0" borderId="0" xfId="0" applyFont="1" applyFill="1" applyBorder="1" applyAlignment="1">
      <alignment horizontal="center" wrapText="1"/>
    </xf>
    <xf numFmtId="0" fontId="13" fillId="0" borderId="16" xfId="0" applyFont="1" applyBorder="1" applyAlignment="1" applyProtection="1"/>
    <xf numFmtId="0" fontId="0" fillId="0" borderId="16" xfId="0" applyBorder="1" applyAlignment="1" applyProtection="1"/>
    <xf numFmtId="0" fontId="12" fillId="0" borderId="0" xfId="0" applyFont="1" applyBorder="1" applyAlignment="1" applyProtection="1"/>
    <xf numFmtId="0" fontId="8" fillId="0" borderId="0" xfId="0" applyFont="1" applyFill="1" applyBorder="1" applyAlignment="1">
      <alignment horizontal="center"/>
    </xf>
    <xf numFmtId="0" fontId="53" fillId="0" borderId="0" xfId="0" applyFont="1" applyFill="1" applyBorder="1" applyAlignment="1"/>
    <xf numFmtId="175" fontId="53" fillId="0" borderId="0" xfId="0" applyNumberFormat="1" applyFont="1" applyFill="1" applyBorder="1" applyAlignment="1"/>
    <xf numFmtId="0" fontId="0" fillId="0" borderId="242" xfId="0" applyBorder="1" applyAlignment="1" applyProtection="1"/>
    <xf numFmtId="179" fontId="12" fillId="0" borderId="244" xfId="0" applyNumberFormat="1" applyFont="1" applyFill="1" applyBorder="1" applyAlignment="1" applyProtection="1">
      <alignment horizontal="right"/>
    </xf>
    <xf numFmtId="179" fontId="12" fillId="0" borderId="245" xfId="0" applyNumberFormat="1" applyFont="1" applyFill="1" applyBorder="1" applyAlignment="1" applyProtection="1">
      <alignment horizontal="right"/>
    </xf>
    <xf numFmtId="0" fontId="53" fillId="0" borderId="226" xfId="0" applyFont="1" applyFill="1" applyBorder="1" applyAlignment="1"/>
    <xf numFmtId="175" fontId="53" fillId="0" borderId="226" xfId="0" applyNumberFormat="1" applyFont="1" applyFill="1" applyBorder="1" applyAlignment="1"/>
    <xf numFmtId="179" fontId="12" fillId="0" borderId="246" xfId="0" applyNumberFormat="1" applyFont="1" applyFill="1" applyBorder="1" applyAlignment="1" applyProtection="1">
      <alignment horizontal="right"/>
    </xf>
    <xf numFmtId="179" fontId="12" fillId="0" borderId="248" xfId="0" applyNumberFormat="1" applyFont="1" applyFill="1" applyBorder="1" applyAlignment="1" applyProtection="1">
      <alignment horizontal="right"/>
    </xf>
    <xf numFmtId="179" fontId="12" fillId="0" borderId="131" xfId="0" applyNumberFormat="1" applyFont="1" applyFill="1" applyBorder="1" applyAlignment="1" applyProtection="1">
      <alignment horizontal="right"/>
    </xf>
    <xf numFmtId="0" fontId="10" fillId="0" borderId="231" xfId="0" applyFont="1" applyBorder="1" applyAlignment="1" applyProtection="1"/>
    <xf numFmtId="0" fontId="0" fillId="0" borderId="31" xfId="0" applyFill="1" applyBorder="1" applyAlignment="1" applyProtection="1"/>
    <xf numFmtId="0" fontId="10" fillId="0" borderId="16" xfId="0" applyFont="1" applyFill="1" applyBorder="1" applyAlignment="1" applyProtection="1"/>
    <xf numFmtId="0" fontId="0" fillId="0" borderId="231" xfId="0" applyFill="1" applyBorder="1" applyAlignment="1" applyProtection="1"/>
    <xf numFmtId="0" fontId="0" fillId="0" borderId="31" xfId="0" applyFill="1" applyBorder="1" applyAlignment="1" applyProtection="1">
      <alignment vertical="center"/>
    </xf>
    <xf numFmtId="0" fontId="10" fillId="0" borderId="16" xfId="0" applyFont="1" applyBorder="1" applyAlignment="1" applyProtection="1"/>
    <xf numFmtId="179" fontId="12" fillId="0" borderId="250" xfId="0" applyNumberFormat="1" applyFont="1" applyFill="1" applyBorder="1" applyAlignment="1" applyProtection="1">
      <alignment horizontal="right"/>
    </xf>
    <xf numFmtId="179" fontId="12" fillId="0" borderId="251" xfId="0" applyNumberFormat="1" applyFont="1" applyFill="1" applyBorder="1" applyAlignment="1" applyProtection="1">
      <alignment horizontal="right"/>
    </xf>
    <xf numFmtId="179" fontId="10" fillId="0" borderId="252" xfId="0" applyNumberFormat="1" applyFont="1" applyFill="1" applyBorder="1" applyAlignment="1" applyProtection="1">
      <alignment horizontal="right"/>
    </xf>
    <xf numFmtId="179" fontId="12" fillId="0" borderId="251" xfId="0" applyNumberFormat="1" applyFont="1" applyFill="1" applyBorder="1" applyAlignment="1" applyProtection="1">
      <alignment horizontal="right" vertical="center"/>
    </xf>
    <xf numFmtId="179" fontId="12" fillId="0" borderId="253" xfId="0" applyNumberFormat="1" applyFont="1" applyFill="1" applyBorder="1" applyAlignment="1" applyProtection="1">
      <alignment horizontal="right"/>
    </xf>
    <xf numFmtId="179" fontId="10" fillId="0" borderId="251" xfId="0" applyNumberFormat="1" applyFont="1" applyFill="1" applyBorder="1" applyAlignment="1" applyProtection="1">
      <alignment horizontal="right"/>
    </xf>
    <xf numFmtId="0" fontId="12" fillId="0" borderId="241" xfId="0" applyFont="1" applyBorder="1" applyAlignment="1">
      <alignment horizontal="left" indent="1"/>
    </xf>
    <xf numFmtId="0" fontId="12" fillId="0" borderId="243" xfId="0" applyFont="1" applyBorder="1" applyAlignment="1">
      <alignment horizontal="left" indent="1"/>
    </xf>
    <xf numFmtId="0" fontId="12" fillId="0" borderId="255" xfId="0" applyFont="1" applyBorder="1" applyAlignment="1">
      <alignment horizontal="left" indent="1"/>
    </xf>
    <xf numFmtId="0" fontId="10" fillId="0" borderId="255" xfId="0" applyFont="1" applyBorder="1"/>
    <xf numFmtId="0" fontId="10" fillId="0" borderId="257" xfId="0" applyFont="1" applyBorder="1"/>
    <xf numFmtId="0" fontId="10" fillId="0" borderId="243" xfId="0" applyFont="1" applyBorder="1"/>
    <xf numFmtId="0" fontId="12" fillId="0" borderId="256" xfId="0" applyFont="1" applyBorder="1" applyAlignment="1">
      <alignment horizontal="left" indent="1"/>
    </xf>
    <xf numFmtId="0" fontId="12" fillId="0" borderId="247" xfId="0" applyFont="1" applyBorder="1" applyAlignment="1">
      <alignment horizontal="left" indent="1"/>
    </xf>
    <xf numFmtId="179" fontId="10" fillId="0" borderId="240" xfId="0" applyNumberFormat="1" applyFont="1" applyFill="1" applyBorder="1" applyAlignment="1" applyProtection="1">
      <alignment horizontal="right"/>
    </xf>
    <xf numFmtId="179" fontId="10" fillId="0" borderId="38" xfId="0" applyNumberFormat="1" applyFont="1" applyFill="1" applyBorder="1" applyAlignment="1" applyProtection="1">
      <alignment horizontal="right"/>
    </xf>
    <xf numFmtId="179" fontId="10" fillId="0" borderId="50" xfId="0" applyNumberFormat="1" applyFont="1" applyFill="1" applyBorder="1" applyAlignment="1" applyProtection="1">
      <alignment horizontal="right"/>
    </xf>
    <xf numFmtId="0" fontId="20" fillId="0" borderId="21" xfId="0" applyFont="1" applyFill="1" applyBorder="1" applyAlignment="1" applyProtection="1">
      <alignment horizontal="center" vertical="center"/>
    </xf>
    <xf numFmtId="3" fontId="10" fillId="0" borderId="124" xfId="424" applyNumberFormat="1" applyFont="1" applyFill="1" applyBorder="1" applyAlignment="1"/>
    <xf numFmtId="0" fontId="0" fillId="0" borderId="0" xfId="424" applyFont="1" applyFill="1"/>
    <xf numFmtId="0" fontId="12" fillId="0" borderId="0" xfId="304" applyBorder="1" applyAlignment="1">
      <alignment horizontal="center"/>
    </xf>
    <xf numFmtId="0" fontId="8" fillId="0" borderId="47" xfId="424" applyBorder="1"/>
    <xf numFmtId="0" fontId="8" fillId="0" borderId="17" xfId="424" applyBorder="1"/>
    <xf numFmtId="0" fontId="8" fillId="0" borderId="88" xfId="424" applyBorder="1"/>
    <xf numFmtId="3" fontId="10" fillId="0" borderId="82" xfId="424" applyNumberFormat="1" applyFont="1" applyFill="1" applyBorder="1" applyAlignment="1"/>
    <xf numFmtId="3" fontId="10" fillId="0" borderId="258" xfId="424" applyNumberFormat="1" applyFont="1" applyFill="1" applyBorder="1" applyAlignment="1"/>
    <xf numFmtId="172" fontId="10" fillId="0" borderId="258" xfId="401" applyNumberFormat="1" applyFont="1" applyFill="1" applyBorder="1" applyAlignment="1"/>
    <xf numFmtId="179" fontId="12" fillId="0" borderId="58" xfId="425" applyNumberFormat="1" applyFont="1" applyFill="1" applyBorder="1" applyAlignment="1"/>
    <xf numFmtId="179" fontId="12" fillId="0" borderId="211" xfId="425" applyNumberFormat="1" applyFont="1" applyFill="1" applyBorder="1" applyAlignment="1"/>
    <xf numFmtId="179" fontId="10" fillId="0" borderId="259" xfId="425" applyNumberFormat="1" applyFont="1" applyFill="1" applyBorder="1"/>
    <xf numFmtId="0" fontId="20" fillId="0" borderId="0" xfId="0" applyFont="1" applyFill="1" applyBorder="1" applyAlignment="1" applyProtection="1">
      <alignment horizontal="center" vertical="center"/>
    </xf>
    <xf numFmtId="0" fontId="12" fillId="0" borderId="265" xfId="0" applyFont="1" applyFill="1" applyBorder="1" applyAlignment="1" applyProtection="1">
      <alignment horizontal="center" wrapText="1"/>
    </xf>
    <xf numFmtId="179" fontId="12" fillId="0" borderId="260" xfId="0" applyNumberFormat="1" applyFont="1" applyFill="1" applyBorder="1" applyAlignment="1" applyProtection="1">
      <alignment horizontal="right"/>
    </xf>
    <xf numFmtId="179" fontId="12" fillId="0" borderId="268" xfId="0" applyNumberFormat="1" applyFont="1" applyFill="1" applyBorder="1" applyAlignment="1" applyProtection="1">
      <alignment horizontal="right"/>
    </xf>
    <xf numFmtId="179" fontId="12" fillId="0" borderId="269" xfId="0" applyNumberFormat="1" applyFont="1" applyFill="1" applyBorder="1" applyAlignment="1" applyProtection="1">
      <alignment horizontal="right"/>
    </xf>
    <xf numFmtId="179" fontId="12" fillId="0" borderId="270" xfId="0" applyNumberFormat="1" applyFont="1" applyFill="1" applyBorder="1" applyAlignment="1" applyProtection="1">
      <alignment horizontal="right"/>
    </xf>
    <xf numFmtId="179" fontId="10" fillId="0" borderId="270" xfId="0" applyNumberFormat="1" applyFont="1" applyFill="1" applyBorder="1" applyAlignment="1" applyProtection="1">
      <alignment horizontal="right"/>
    </xf>
    <xf numFmtId="0" fontId="12" fillId="0" borderId="272" xfId="0" applyFont="1" applyFill="1" applyBorder="1" applyAlignment="1" applyProtection="1">
      <alignment horizontal="center" wrapText="1"/>
    </xf>
    <xf numFmtId="179" fontId="12" fillId="0" borderId="273" xfId="0" applyNumberFormat="1" applyFont="1" applyFill="1" applyBorder="1" applyAlignment="1" applyProtection="1">
      <alignment horizontal="right"/>
    </xf>
    <xf numFmtId="179" fontId="12" fillId="0" borderId="275" xfId="0" applyNumberFormat="1" applyFont="1" applyFill="1" applyBorder="1" applyAlignment="1" applyProtection="1">
      <alignment horizontal="right"/>
    </xf>
    <xf numFmtId="179" fontId="10" fillId="0" borderId="244" xfId="0" applyNumberFormat="1" applyFont="1" applyFill="1" applyBorder="1" applyAlignment="1" applyProtection="1">
      <alignment horizontal="right"/>
    </xf>
    <xf numFmtId="179" fontId="12" fillId="0" borderId="277" xfId="0" applyNumberFormat="1" applyFont="1" applyFill="1" applyBorder="1" applyAlignment="1" applyProtection="1">
      <alignment horizontal="right"/>
    </xf>
    <xf numFmtId="179" fontId="12" fillId="0" borderId="216" xfId="0" applyNumberFormat="1" applyFont="1" applyFill="1" applyBorder="1" applyAlignment="1" applyProtection="1">
      <alignment horizontal="right"/>
    </xf>
    <xf numFmtId="179" fontId="10" fillId="0" borderId="217" xfId="0" applyNumberFormat="1" applyFont="1" applyFill="1" applyBorder="1" applyAlignment="1" applyProtection="1">
      <alignment horizontal="right"/>
    </xf>
    <xf numFmtId="179" fontId="12" fillId="0" borderId="216" xfId="0" applyNumberFormat="1" applyFont="1" applyFill="1" applyBorder="1" applyAlignment="1" applyProtection="1">
      <alignment horizontal="right" vertical="center"/>
    </xf>
    <xf numFmtId="179" fontId="10" fillId="0" borderId="216" xfId="0" applyNumberFormat="1" applyFont="1" applyFill="1" applyBorder="1" applyAlignment="1" applyProtection="1">
      <alignment horizontal="right"/>
    </xf>
    <xf numFmtId="179" fontId="10" fillId="0" borderId="278" xfId="0" applyNumberFormat="1" applyFont="1" applyFill="1" applyBorder="1" applyAlignment="1" applyProtection="1">
      <alignment horizontal="right"/>
    </xf>
    <xf numFmtId="0" fontId="22" fillId="0" borderId="0" xfId="0" applyFont="1" applyBorder="1" applyAlignment="1" applyProtection="1">
      <alignment horizontal="center"/>
    </xf>
    <xf numFmtId="0" fontId="64" fillId="0" borderId="0" xfId="0" applyFont="1" applyBorder="1" applyAlignment="1">
      <alignment horizontal="left"/>
    </xf>
    <xf numFmtId="0" fontId="10" fillId="0" borderId="285" xfId="0" applyFont="1" applyFill="1" applyBorder="1" applyAlignment="1" applyProtection="1">
      <alignment horizontal="center"/>
    </xf>
    <xf numFmtId="0" fontId="0" fillId="0" borderId="246" xfId="0" applyFill="1" applyBorder="1" applyProtection="1"/>
    <xf numFmtId="0" fontId="22" fillId="0" borderId="0" xfId="0" applyFont="1" applyBorder="1" applyAlignment="1" applyProtection="1">
      <alignment horizontal="center"/>
    </xf>
    <xf numFmtId="0" fontId="51" fillId="0" borderId="0" xfId="0" applyFont="1" applyFill="1" applyBorder="1" applyAlignment="1" applyProtection="1">
      <alignment vertical="top"/>
    </xf>
    <xf numFmtId="0" fontId="64" fillId="0" borderId="18" xfId="0" applyFont="1" applyBorder="1"/>
    <xf numFmtId="179" fontId="64" fillId="0" borderId="18" xfId="290" applyNumberFormat="1" applyFont="1" applyBorder="1" applyAlignment="1">
      <alignment horizontal="right" wrapText="1"/>
    </xf>
    <xf numFmtId="179" fontId="64" fillId="0" borderId="53" xfId="290" applyNumberFormat="1" applyFont="1" applyBorder="1" applyAlignment="1">
      <alignment horizontal="right" wrapText="1"/>
    </xf>
    <xf numFmtId="179" fontId="64" fillId="0" borderId="0" xfId="290" applyNumberFormat="1" applyFont="1" applyBorder="1" applyAlignment="1">
      <alignment horizontal="right" wrapText="1"/>
    </xf>
    <xf numFmtId="179" fontId="64" fillId="0" borderId="48" xfId="290" applyNumberFormat="1" applyFont="1" applyBorder="1" applyAlignment="1">
      <alignment horizontal="right" wrapText="1"/>
    </xf>
    <xf numFmtId="179" fontId="63" fillId="0" borderId="0" xfId="290" applyNumberFormat="1" applyFont="1" applyBorder="1" applyAlignment="1">
      <alignment horizontal="center" vertical="center" wrapText="1"/>
    </xf>
    <xf numFmtId="179" fontId="63" fillId="0" borderId="53" xfId="290" applyNumberFormat="1" applyFont="1" applyBorder="1" applyAlignment="1">
      <alignment horizontal="center" vertical="center" wrapText="1"/>
    </xf>
    <xf numFmtId="179" fontId="63" fillId="0" borderId="109" xfId="290" applyNumberFormat="1" applyFont="1" applyBorder="1" applyAlignment="1">
      <alignment horizontal="center" vertical="center" wrapText="1"/>
    </xf>
    <xf numFmtId="0" fontId="12" fillId="0" borderId="72" xfId="0" applyFont="1" applyBorder="1" applyAlignment="1">
      <alignment horizontal="left" indent="1"/>
    </xf>
    <xf numFmtId="0" fontId="64" fillId="0" borderId="83" xfId="0" applyFont="1" applyBorder="1"/>
    <xf numFmtId="0" fontId="12" fillId="0" borderId="18" xfId="0" applyFont="1" applyBorder="1" applyAlignment="1">
      <alignment horizontal="left" indent="1"/>
    </xf>
    <xf numFmtId="0" fontId="12" fillId="0" borderId="48" xfId="0" applyFont="1" applyBorder="1" applyAlignment="1">
      <alignment horizontal="left" indent="1"/>
    </xf>
    <xf numFmtId="0" fontId="64" fillId="0" borderId="173" xfId="0" applyFont="1" applyBorder="1"/>
    <xf numFmtId="0" fontId="64" fillId="0" borderId="123" xfId="0" applyFont="1" applyBorder="1"/>
    <xf numFmtId="179" fontId="64" fillId="0" borderId="173" xfId="290" applyNumberFormat="1" applyFont="1" applyBorder="1" applyAlignment="1">
      <alignment horizontal="right" wrapText="1"/>
    </xf>
    <xf numFmtId="179" fontId="64" fillId="0" borderId="175" xfId="290" applyNumberFormat="1" applyFont="1" applyBorder="1" applyAlignment="1">
      <alignment horizontal="right" wrapText="1"/>
    </xf>
    <xf numFmtId="179" fontId="64" fillId="0" borderId="74" xfId="290" applyNumberFormat="1" applyFont="1" applyBorder="1" applyAlignment="1">
      <alignment horizontal="right" wrapText="1"/>
    </xf>
    <xf numFmtId="179" fontId="64" fillId="0" borderId="123" xfId="290" applyNumberFormat="1" applyFont="1" applyBorder="1" applyAlignment="1">
      <alignment horizontal="right" wrapText="1"/>
    </xf>
    <xf numFmtId="0" fontId="64" fillId="0" borderId="65" xfId="0" applyFont="1" applyBorder="1"/>
    <xf numFmtId="0" fontId="64" fillId="0" borderId="66" xfId="0" applyFont="1" applyBorder="1"/>
    <xf numFmtId="0" fontId="12" fillId="0" borderId="57" xfId="0" applyFont="1" applyBorder="1" applyAlignment="1">
      <alignment horizontal="left" indent="1"/>
    </xf>
    <xf numFmtId="179" fontId="12" fillId="0" borderId="127" xfId="290" applyNumberFormat="1" applyFont="1" applyFill="1" applyBorder="1"/>
    <xf numFmtId="179" fontId="12" fillId="0" borderId="110" xfId="290" applyNumberFormat="1" applyFont="1" applyFill="1" applyBorder="1"/>
    <xf numFmtId="179" fontId="12" fillId="0" borderId="143" xfId="290" applyNumberFormat="1" applyFont="1" applyFill="1" applyBorder="1"/>
    <xf numFmtId="179" fontId="64" fillId="0" borderId="18" xfId="290" applyNumberFormat="1" applyFont="1" applyFill="1" applyBorder="1" applyAlignment="1">
      <alignment horizontal="right" wrapText="1"/>
    </xf>
    <xf numFmtId="179" fontId="64" fillId="0" borderId="53" xfId="290" applyNumberFormat="1" applyFont="1" applyFill="1" applyBorder="1" applyAlignment="1">
      <alignment horizontal="right" wrapText="1"/>
    </xf>
    <xf numFmtId="179" fontId="64" fillId="0" borderId="142" xfId="290" applyNumberFormat="1" applyFont="1" applyFill="1" applyBorder="1" applyAlignment="1">
      <alignment horizontal="right" wrapText="1"/>
    </xf>
    <xf numFmtId="0" fontId="0" fillId="0" borderId="41" xfId="0" applyFill="1" applyBorder="1"/>
    <xf numFmtId="0" fontId="8" fillId="0" borderId="0" xfId="0" applyFont="1" applyFill="1" applyBorder="1" applyAlignment="1" applyProtection="1">
      <alignment vertical="top"/>
    </xf>
    <xf numFmtId="0" fontId="0" fillId="0" borderId="290" xfId="0" applyBorder="1" applyProtection="1"/>
    <xf numFmtId="0" fontId="10" fillId="0" borderId="30" xfId="0" quotePrefix="1" applyFont="1" applyFill="1" applyBorder="1" applyAlignment="1" applyProtection="1">
      <alignment horizontal="center"/>
    </xf>
    <xf numFmtId="0" fontId="10" fillId="0" borderId="131" xfId="0" applyFont="1" applyFill="1" applyBorder="1" applyAlignment="1" applyProtection="1">
      <alignment horizontal="center"/>
    </xf>
    <xf numFmtId="0" fontId="10" fillId="0" borderId="129" xfId="0" applyFont="1" applyFill="1" applyBorder="1" applyAlignment="1" applyProtection="1">
      <alignment horizontal="center"/>
    </xf>
    <xf numFmtId="0" fontId="10" fillId="0" borderId="291" xfId="0" quotePrefix="1" applyFont="1" applyFill="1" applyBorder="1" applyAlignment="1" applyProtection="1">
      <alignment horizontal="center"/>
    </xf>
    <xf numFmtId="0" fontId="10" fillId="0" borderId="292" xfId="0" applyFont="1" applyFill="1" applyBorder="1" applyAlignment="1" applyProtection="1">
      <alignment horizontal="center"/>
    </xf>
    <xf numFmtId="0" fontId="0" fillId="0" borderId="48" xfId="0" applyBorder="1" applyAlignment="1">
      <alignment vertical="center"/>
    </xf>
    <xf numFmtId="0" fontId="10" fillId="0" borderId="20" xfId="0" applyFont="1" applyBorder="1"/>
    <xf numFmtId="172" fontId="0" fillId="0" borderId="19" xfId="0" quotePrefix="1" applyNumberFormat="1" applyFill="1" applyBorder="1" applyAlignment="1" applyProtection="1">
      <alignment horizontal="right"/>
    </xf>
    <xf numFmtId="172" fontId="0" fillId="0" borderId="133" xfId="0" applyNumberFormat="1" applyFill="1" applyBorder="1" applyAlignment="1" applyProtection="1">
      <alignment horizontal="right"/>
    </xf>
    <xf numFmtId="172" fontId="0" fillId="0" borderId="0" xfId="0" applyNumberFormat="1" applyFill="1" applyBorder="1" applyAlignment="1" applyProtection="1">
      <alignment horizontal="right"/>
    </xf>
    <xf numFmtId="172" fontId="0" fillId="0" borderId="51" xfId="0" applyNumberFormat="1" applyFill="1" applyBorder="1" applyAlignment="1" applyProtection="1">
      <alignment horizontal="right"/>
    </xf>
    <xf numFmtId="10" fontId="21" fillId="0" borderId="0" xfId="0" applyNumberFormat="1" applyFont="1" applyBorder="1" applyAlignment="1">
      <alignment horizontal="right" wrapText="1"/>
    </xf>
    <xf numFmtId="0" fontId="72" fillId="37" borderId="0" xfId="0" applyFont="1" applyFill="1"/>
    <xf numFmtId="179" fontId="10" fillId="0" borderId="246" xfId="0" applyNumberFormat="1" applyFont="1" applyFill="1" applyBorder="1" applyAlignment="1" applyProtection="1">
      <alignment horizontal="right"/>
    </xf>
    <xf numFmtId="179" fontId="10" fillId="0" borderId="131" xfId="0" applyNumberFormat="1" applyFont="1" applyFill="1" applyBorder="1" applyAlignment="1" applyProtection="1">
      <alignment horizontal="right"/>
    </xf>
    <xf numFmtId="179" fontId="10" fillId="0" borderId="275" xfId="0" applyNumberFormat="1" applyFont="1" applyFill="1" applyBorder="1" applyAlignment="1" applyProtection="1">
      <alignment horizontal="right"/>
    </xf>
    <xf numFmtId="179" fontId="10" fillId="0" borderId="249" xfId="0" applyNumberFormat="1" applyFont="1" applyFill="1" applyBorder="1" applyAlignment="1" applyProtection="1">
      <alignment horizontal="right"/>
    </xf>
    <xf numFmtId="179" fontId="10" fillId="0" borderId="276" xfId="0" applyNumberFormat="1" applyFont="1" applyFill="1" applyBorder="1" applyAlignment="1" applyProtection="1">
      <alignment horizontal="right"/>
    </xf>
    <xf numFmtId="179" fontId="12" fillId="0" borderId="254" xfId="0" applyNumberFormat="1" applyFont="1" applyFill="1" applyBorder="1" applyAlignment="1" applyProtection="1">
      <alignment horizontal="right"/>
    </xf>
    <xf numFmtId="179" fontId="12" fillId="0" borderId="219" xfId="0" applyNumberFormat="1" applyFont="1" applyFill="1" applyBorder="1" applyAlignment="1" applyProtection="1">
      <alignment horizontal="right"/>
    </xf>
    <xf numFmtId="9" fontId="12" fillId="0" borderId="18" xfId="0" applyNumberFormat="1" applyFont="1" applyFill="1" applyBorder="1" applyAlignment="1">
      <alignment horizontal="left" indent="3"/>
    </xf>
    <xf numFmtId="172" fontId="0" fillId="39" borderId="51" xfId="0" applyNumberFormat="1" applyFill="1" applyBorder="1" applyAlignment="1" applyProtection="1">
      <alignment horizontal="center"/>
    </xf>
    <xf numFmtId="172" fontId="12" fillId="39" borderId="51" xfId="0" applyNumberFormat="1" applyFont="1" applyFill="1" applyBorder="1" applyAlignment="1" applyProtection="1">
      <alignment horizontal="center"/>
    </xf>
    <xf numFmtId="172" fontId="12" fillId="0" borderId="252" xfId="401" applyNumberFormat="1" applyFont="1" applyFill="1" applyBorder="1" applyAlignment="1" applyProtection="1">
      <alignment horizontal="right" vertical="center"/>
    </xf>
    <xf numFmtId="172" fontId="12" fillId="0" borderId="217" xfId="401" applyNumberFormat="1" applyFont="1" applyFill="1" applyBorder="1" applyAlignment="1" applyProtection="1">
      <alignment horizontal="right" vertical="center"/>
    </xf>
    <xf numFmtId="172" fontId="12" fillId="0" borderId="251" xfId="401" applyNumberFormat="1" applyFont="1" applyFill="1" applyBorder="1" applyAlignment="1" applyProtection="1">
      <alignment horizontal="right" vertical="center"/>
    </xf>
    <xf numFmtId="172" fontId="12" fillId="0" borderId="216" xfId="401" applyNumberFormat="1" applyFont="1" applyFill="1" applyBorder="1" applyAlignment="1" applyProtection="1">
      <alignment horizontal="right" vertical="center"/>
    </xf>
    <xf numFmtId="172" fontId="12" fillId="0" borderId="253" xfId="401" applyNumberFormat="1" applyFont="1" applyFill="1" applyBorder="1" applyAlignment="1" applyProtection="1">
      <alignment horizontal="right"/>
    </xf>
    <xf numFmtId="172" fontId="12" fillId="0" borderId="218" xfId="401" applyNumberFormat="1" applyFont="1" applyFill="1" applyBorder="1" applyAlignment="1" applyProtection="1">
      <alignment horizontal="right"/>
    </xf>
    <xf numFmtId="172" fontId="10" fillId="0" borderId="251" xfId="0" applyNumberFormat="1" applyFont="1" applyFill="1" applyBorder="1" applyAlignment="1" applyProtection="1">
      <alignment horizontal="right"/>
    </xf>
    <xf numFmtId="172" fontId="10" fillId="0" borderId="216" xfId="0" applyNumberFormat="1" applyFont="1" applyFill="1" applyBorder="1" applyAlignment="1" applyProtection="1">
      <alignment horizontal="right"/>
    </xf>
    <xf numFmtId="179" fontId="64" fillId="0" borderId="65" xfId="290" applyNumberFormat="1" applyFont="1" applyFill="1" applyBorder="1"/>
    <xf numFmtId="179" fontId="63" fillId="0" borderId="120" xfId="290" applyNumberFormat="1" applyFont="1" applyFill="1" applyBorder="1"/>
    <xf numFmtId="0" fontId="64" fillId="0" borderId="100" xfId="0" applyFont="1" applyBorder="1"/>
    <xf numFmtId="0" fontId="64" fillId="0" borderId="101" xfId="0" applyFont="1" applyBorder="1"/>
    <xf numFmtId="0" fontId="64" fillId="0" borderId="207" xfId="0" applyFont="1" applyBorder="1"/>
    <xf numFmtId="0" fontId="10" fillId="0" borderId="182" xfId="424" applyFont="1" applyBorder="1" applyAlignment="1">
      <alignment horizontal="center" wrapText="1"/>
    </xf>
    <xf numFmtId="0" fontId="10" fillId="0" borderId="175" xfId="424" applyFont="1" applyBorder="1" applyAlignment="1">
      <alignment horizontal="center" wrapText="1"/>
    </xf>
    <xf numFmtId="0" fontId="8" fillId="0" borderId="56" xfId="424" applyBorder="1"/>
    <xf numFmtId="0" fontId="8" fillId="0" borderId="46" xfId="424" applyBorder="1"/>
    <xf numFmtId="172" fontId="12" fillId="0" borderId="182" xfId="427" applyNumberFormat="1" applyFont="1" applyFill="1" applyBorder="1"/>
    <xf numFmtId="172" fontId="12" fillId="0" borderId="175" xfId="427" applyNumberFormat="1" applyFont="1" applyFill="1" applyBorder="1"/>
    <xf numFmtId="172" fontId="12" fillId="0" borderId="56" xfId="427" applyNumberFormat="1" applyFont="1" applyFill="1" applyBorder="1"/>
    <xf numFmtId="172" fontId="12" fillId="0" borderId="118" xfId="427" applyNumberFormat="1" applyFont="1" applyFill="1" applyBorder="1" applyAlignment="1"/>
    <xf numFmtId="0" fontId="10" fillId="0" borderId="176" xfId="424" applyFont="1" applyBorder="1" applyAlignment="1">
      <alignment horizontal="center" wrapText="1"/>
    </xf>
    <xf numFmtId="0" fontId="10" fillId="0" borderId="243" xfId="0" applyFont="1" applyBorder="1" applyAlignment="1"/>
    <xf numFmtId="0" fontId="10" fillId="0" borderId="256" xfId="0" applyFont="1" applyBorder="1" applyAlignment="1"/>
    <xf numFmtId="0" fontId="10" fillId="0" borderId="266" xfId="0" applyFont="1" applyBorder="1"/>
    <xf numFmtId="0" fontId="0" fillId="0" borderId="221" xfId="0" applyBorder="1" applyAlignment="1" applyProtection="1"/>
    <xf numFmtId="179" fontId="12" fillId="0" borderId="300" xfId="0" applyNumberFormat="1" applyFont="1" applyFill="1" applyBorder="1" applyAlignment="1" applyProtection="1">
      <alignment horizontal="right"/>
    </xf>
    <xf numFmtId="179" fontId="12" fillId="0" borderId="301" xfId="0" applyNumberFormat="1" applyFont="1" applyFill="1" applyBorder="1" applyAlignment="1" applyProtection="1">
      <alignment horizontal="right"/>
    </xf>
    <xf numFmtId="0" fontId="12" fillId="0" borderId="266" xfId="0" applyFont="1" applyBorder="1" applyAlignment="1">
      <alignment horizontal="left" indent="1"/>
    </xf>
    <xf numFmtId="0" fontId="0" fillId="0" borderId="302" xfId="0" applyBorder="1" applyAlignment="1" applyProtection="1"/>
    <xf numFmtId="192" fontId="12" fillId="0" borderId="26" xfId="0" applyNumberFormat="1" applyFont="1" applyFill="1" applyBorder="1" applyProtection="1"/>
    <xf numFmtId="192" fontId="12" fillId="0" borderId="303" xfId="0" applyNumberFormat="1" applyFont="1" applyFill="1" applyBorder="1" applyProtection="1"/>
    <xf numFmtId="192" fontId="12" fillId="0" borderId="24" xfId="0" applyNumberFormat="1" applyFont="1" applyFill="1" applyBorder="1" applyProtection="1"/>
    <xf numFmtId="192" fontId="12" fillId="0" borderId="86" xfId="0" applyNumberFormat="1" applyFont="1" applyFill="1" applyBorder="1" applyProtection="1"/>
    <xf numFmtId="0" fontId="51" fillId="0" borderId="0" xfId="424" quotePrefix="1" applyFont="1" applyFill="1"/>
    <xf numFmtId="0" fontId="12" fillId="0" borderId="0" xfId="424" applyFont="1" applyFill="1"/>
    <xf numFmtId="3" fontId="12" fillId="0" borderId="18" xfId="424" applyNumberFormat="1" applyFont="1" applyFill="1" applyBorder="1"/>
    <xf numFmtId="3" fontId="10" fillId="0" borderId="96" xfId="424" applyNumberFormat="1" applyFont="1" applyFill="1" applyBorder="1"/>
    <xf numFmtId="3" fontId="10" fillId="0" borderId="34" xfId="424" applyNumberFormat="1" applyFont="1" applyFill="1" applyBorder="1"/>
    <xf numFmtId="3" fontId="12" fillId="0" borderId="48" xfId="424" applyNumberFormat="1" applyFont="1" applyFill="1" applyBorder="1"/>
    <xf numFmtId="3" fontId="10" fillId="0" borderId="94" xfId="424" applyNumberFormat="1" applyFont="1" applyFill="1" applyBorder="1"/>
    <xf numFmtId="0" fontId="10" fillId="0" borderId="195" xfId="0" applyNumberFormat="1" applyFont="1" applyFill="1" applyBorder="1" applyAlignment="1">
      <alignment horizontal="right"/>
    </xf>
    <xf numFmtId="0" fontId="12" fillId="0" borderId="120" xfId="0" applyNumberFormat="1" applyFont="1" applyFill="1" applyBorder="1" applyAlignment="1">
      <alignment horizontal="center"/>
    </xf>
    <xf numFmtId="3" fontId="12" fillId="0" borderId="142" xfId="424" applyNumberFormat="1" applyFont="1" applyFill="1" applyBorder="1"/>
    <xf numFmtId="3" fontId="10" fillId="0" borderId="169" xfId="424" applyNumberFormat="1" applyFont="1" applyFill="1" applyBorder="1"/>
    <xf numFmtId="179" fontId="12" fillId="0" borderId="288" xfId="0" applyNumberFormat="1" applyFont="1" applyFill="1" applyBorder="1" applyAlignment="1" applyProtection="1">
      <alignment horizontal="right"/>
    </xf>
    <xf numFmtId="179" fontId="12" fillId="0" borderId="289" xfId="0" applyNumberFormat="1" applyFont="1" applyFill="1" applyBorder="1" applyAlignment="1" applyProtection="1">
      <alignment horizontal="right"/>
    </xf>
    <xf numFmtId="179" fontId="12" fillId="0" borderId="307" xfId="0" applyNumberFormat="1" applyFont="1" applyFill="1" applyBorder="1" applyAlignment="1" applyProtection="1">
      <alignment horizontal="right"/>
    </xf>
    <xf numFmtId="179" fontId="10" fillId="0" borderId="273" xfId="0" applyNumberFormat="1" applyFont="1" applyFill="1" applyBorder="1" applyAlignment="1" applyProtection="1">
      <alignment horizontal="right"/>
    </xf>
    <xf numFmtId="179" fontId="12" fillId="0" borderId="309" xfId="0" applyNumberFormat="1" applyFont="1" applyFill="1" applyBorder="1" applyAlignment="1" applyProtection="1">
      <alignment horizontal="right"/>
    </xf>
    <xf numFmtId="179" fontId="12" fillId="0" borderId="310" xfId="0" applyNumberFormat="1" applyFont="1" applyFill="1" applyBorder="1" applyAlignment="1" applyProtection="1">
      <alignment horizontal="right"/>
    </xf>
    <xf numFmtId="179" fontId="12" fillId="0" borderId="311" xfId="0" applyNumberFormat="1" applyFont="1" applyFill="1" applyBorder="1" applyAlignment="1" applyProtection="1">
      <alignment horizontal="right"/>
    </xf>
    <xf numFmtId="179" fontId="12" fillId="0" borderId="311" xfId="0" applyNumberFormat="1" applyFont="1" applyFill="1" applyBorder="1" applyAlignment="1" applyProtection="1">
      <alignment horizontal="right" vertical="center"/>
    </xf>
    <xf numFmtId="179" fontId="10" fillId="0" borderId="311" xfId="0" applyNumberFormat="1" applyFont="1" applyFill="1" applyBorder="1" applyAlignment="1" applyProtection="1">
      <alignment horizontal="right"/>
    </xf>
    <xf numFmtId="179" fontId="10" fillId="0" borderId="314" xfId="0" applyNumberFormat="1" applyFont="1" applyFill="1" applyBorder="1" applyAlignment="1" applyProtection="1">
      <alignment horizontal="right"/>
    </xf>
    <xf numFmtId="0" fontId="12" fillId="0" borderId="316" xfId="0" applyFont="1" applyFill="1" applyBorder="1" applyAlignment="1" applyProtection="1">
      <alignment horizontal="center" wrapText="1"/>
    </xf>
    <xf numFmtId="172" fontId="12" fillId="39" borderId="0" xfId="0" applyNumberFormat="1" applyFont="1" applyFill="1" applyBorder="1" applyProtection="1"/>
    <xf numFmtId="0" fontId="64" fillId="0" borderId="99" xfId="0" applyFont="1" applyBorder="1"/>
    <xf numFmtId="0" fontId="12" fillId="0" borderId="317" xfId="0" applyFont="1" applyFill="1" applyBorder="1" applyAlignment="1" applyProtection="1">
      <alignment horizontal="center" wrapText="1"/>
    </xf>
    <xf numFmtId="0" fontId="0" fillId="0" borderId="260" xfId="0" applyBorder="1" applyAlignment="1" applyProtection="1"/>
    <xf numFmtId="179" fontId="10" fillId="0" borderId="307" xfId="0" applyNumberFormat="1" applyFont="1" applyFill="1" applyBorder="1" applyAlignment="1" applyProtection="1">
      <alignment horizontal="right"/>
    </xf>
    <xf numFmtId="179" fontId="10" fillId="0" borderId="37" xfId="0" applyNumberFormat="1" applyFont="1" applyFill="1" applyBorder="1" applyAlignment="1" applyProtection="1">
      <alignment horizontal="right"/>
    </xf>
    <xf numFmtId="179" fontId="12" fillId="0" borderId="92" xfId="0" applyNumberFormat="1" applyFont="1" applyFill="1" applyBorder="1" applyAlignment="1" applyProtection="1">
      <alignment horizontal="right"/>
    </xf>
    <xf numFmtId="179" fontId="10" fillId="0" borderId="128" xfId="0" applyNumberFormat="1" applyFont="1" applyFill="1" applyBorder="1" applyAlignment="1" applyProtection="1">
      <alignment horizontal="right"/>
    </xf>
    <xf numFmtId="179" fontId="10" fillId="0" borderId="268" xfId="0" applyNumberFormat="1" applyFont="1" applyFill="1" applyBorder="1" applyAlignment="1" applyProtection="1">
      <alignment horizontal="right"/>
    </xf>
    <xf numFmtId="179" fontId="10" fillId="0" borderId="308" xfId="0" applyNumberFormat="1" applyFont="1" applyFill="1" applyBorder="1" applyAlignment="1" applyProtection="1">
      <alignment horizontal="right"/>
    </xf>
    <xf numFmtId="179" fontId="10" fillId="0" borderId="271" xfId="0" applyNumberFormat="1" applyFont="1" applyFill="1" applyBorder="1" applyAlignment="1" applyProtection="1">
      <alignment horizontal="right"/>
    </xf>
    <xf numFmtId="179" fontId="10" fillId="0" borderId="312" xfId="0" applyNumberFormat="1" applyFont="1" applyFill="1" applyBorder="1" applyAlignment="1" applyProtection="1">
      <alignment horizontal="right"/>
    </xf>
    <xf numFmtId="172" fontId="12" fillId="0" borderId="318" xfId="401" applyNumberFormat="1" applyFont="1" applyFill="1" applyBorder="1" applyAlignment="1" applyProtection="1">
      <alignment horizontal="right" vertical="center"/>
    </xf>
    <xf numFmtId="172" fontId="12" fillId="0" borderId="260" xfId="401" applyNumberFormat="1" applyFont="1" applyFill="1" applyBorder="1" applyAlignment="1" applyProtection="1">
      <alignment horizontal="right" vertical="center"/>
    </xf>
    <xf numFmtId="172" fontId="12" fillId="0" borderId="267" xfId="401" applyNumberFormat="1" applyFont="1" applyFill="1" applyBorder="1" applyAlignment="1" applyProtection="1">
      <alignment horizontal="right"/>
    </xf>
    <xf numFmtId="172" fontId="12" fillId="0" borderId="312" xfId="401" applyNumberFormat="1" applyFont="1" applyFill="1" applyBorder="1" applyAlignment="1" applyProtection="1">
      <alignment horizontal="right" vertical="center"/>
    </xf>
    <xf numFmtId="172" fontId="12" fillId="0" borderId="311" xfId="401" applyNumberFormat="1" applyFont="1" applyFill="1" applyBorder="1" applyAlignment="1" applyProtection="1">
      <alignment horizontal="right" vertical="center"/>
    </xf>
    <xf numFmtId="172" fontId="12" fillId="0" borderId="313" xfId="401" applyNumberFormat="1" applyFont="1" applyFill="1" applyBorder="1" applyAlignment="1" applyProtection="1">
      <alignment horizontal="right"/>
    </xf>
    <xf numFmtId="179" fontId="12" fillId="0" borderId="319" xfId="0" applyNumberFormat="1" applyFont="1" applyFill="1" applyBorder="1" applyAlignment="1" applyProtection="1">
      <alignment horizontal="right"/>
    </xf>
    <xf numFmtId="179" fontId="12" fillId="0" borderId="315" xfId="0" applyNumberFormat="1" applyFont="1" applyFill="1" applyBorder="1" applyAlignment="1" applyProtection="1">
      <alignment horizontal="right"/>
    </xf>
    <xf numFmtId="0" fontId="0" fillId="0" borderId="221" xfId="0" applyBorder="1"/>
    <xf numFmtId="179" fontId="12" fillId="0" borderId="320" xfId="0" applyNumberFormat="1" applyFont="1" applyFill="1" applyBorder="1" applyAlignment="1" applyProtection="1">
      <alignment horizontal="right"/>
    </xf>
    <xf numFmtId="179" fontId="12" fillId="0" borderId="321" xfId="0" applyNumberFormat="1" applyFont="1" applyFill="1" applyBorder="1" applyAlignment="1" applyProtection="1">
      <alignment horizontal="right"/>
    </xf>
    <xf numFmtId="179" fontId="12" fillId="0" borderId="322" xfId="0" applyNumberFormat="1" applyFont="1" applyFill="1" applyBorder="1" applyAlignment="1" applyProtection="1">
      <alignment horizontal="right"/>
    </xf>
    <xf numFmtId="179" fontId="12" fillId="0" borderId="323" xfId="0" applyNumberFormat="1" applyFont="1" applyFill="1" applyBorder="1" applyAlignment="1" applyProtection="1">
      <alignment horizontal="right"/>
    </xf>
    <xf numFmtId="0" fontId="0" fillId="0" borderId="221" xfId="0" applyFill="1" applyBorder="1" applyAlignment="1" applyProtection="1">
      <alignment vertical="center"/>
    </xf>
    <xf numFmtId="179" fontId="10" fillId="0" borderId="310" xfId="0" applyNumberFormat="1" applyFont="1" applyFill="1" applyBorder="1" applyAlignment="1" applyProtection="1">
      <alignment horizontal="right" vertical="center"/>
    </xf>
    <xf numFmtId="179" fontId="10" fillId="0" borderId="300" xfId="0" applyNumberFormat="1" applyFont="1" applyFill="1" applyBorder="1" applyAlignment="1" applyProtection="1">
      <alignment horizontal="right" vertical="center"/>
    </xf>
    <xf numFmtId="179" fontId="10" fillId="0" borderId="301" xfId="0" applyNumberFormat="1" applyFont="1" applyFill="1" applyBorder="1" applyAlignment="1" applyProtection="1">
      <alignment horizontal="right" vertical="center"/>
    </xf>
    <xf numFmtId="0" fontId="10" fillId="0" borderId="324" xfId="0" applyFont="1" applyBorder="1"/>
    <xf numFmtId="0" fontId="0" fillId="0" borderId="325" xfId="0" applyFill="1" applyBorder="1" applyAlignment="1" applyProtection="1"/>
    <xf numFmtId="0" fontId="10" fillId="0" borderId="221" xfId="0" applyFont="1" applyBorder="1" applyAlignment="1" applyProtection="1"/>
    <xf numFmtId="179" fontId="10" fillId="0" borderId="300" xfId="0" applyNumberFormat="1" applyFont="1" applyFill="1" applyBorder="1" applyAlignment="1" applyProtection="1">
      <alignment horizontal="right"/>
    </xf>
    <xf numFmtId="179" fontId="10" fillId="0" borderId="310" xfId="0" applyNumberFormat="1" applyFont="1" applyFill="1" applyBorder="1" applyAlignment="1" applyProtection="1">
      <alignment horizontal="right"/>
    </xf>
    <xf numFmtId="179" fontId="10" fillId="0" borderId="301" xfId="0" applyNumberFormat="1" applyFont="1" applyFill="1" applyBorder="1" applyAlignment="1" applyProtection="1">
      <alignment horizontal="right"/>
    </xf>
    <xf numFmtId="179" fontId="12" fillId="0" borderId="218" xfId="0" applyNumberFormat="1" applyFont="1" applyFill="1" applyBorder="1" applyAlignment="1" applyProtection="1">
      <alignment horizontal="right"/>
    </xf>
    <xf numFmtId="179" fontId="64" fillId="0" borderId="56" xfId="290" applyNumberFormat="1" applyFont="1" applyBorder="1"/>
    <xf numFmtId="179" fontId="10" fillId="0" borderId="56" xfId="290" applyNumberFormat="1" applyFont="1" applyBorder="1"/>
    <xf numFmtId="0" fontId="12" fillId="0" borderId="26" xfId="0" applyFont="1" applyBorder="1"/>
    <xf numFmtId="179" fontId="12" fillId="0" borderId="30" xfId="0" applyNumberFormat="1" applyFont="1" applyFill="1" applyBorder="1" applyProtection="1"/>
    <xf numFmtId="179" fontId="12" fillId="0" borderId="42" xfId="0" applyNumberFormat="1" applyFont="1" applyFill="1" applyBorder="1" applyProtection="1"/>
    <xf numFmtId="179" fontId="12" fillId="0" borderId="19" xfId="0" applyNumberFormat="1" applyFont="1" applyFill="1" applyBorder="1"/>
    <xf numFmtId="179" fontId="12" fillId="0" borderId="42" xfId="0" applyNumberFormat="1" applyFont="1" applyFill="1" applyBorder="1"/>
    <xf numFmtId="179" fontId="62" fillId="23" borderId="23" xfId="0" applyNumberFormat="1" applyFont="1" applyFill="1" applyBorder="1" applyProtection="1"/>
    <xf numFmtId="179" fontId="12" fillId="0" borderId="42" xfId="421" applyNumberFormat="1" applyFont="1" applyFill="1" applyBorder="1" applyProtection="1"/>
    <xf numFmtId="0" fontId="12" fillId="0" borderId="0" xfId="304" applyFont="1" applyAlignment="1">
      <alignment horizontal="center" vertical="center"/>
    </xf>
    <xf numFmtId="0" fontId="12" fillId="0" borderId="0" xfId="304"/>
    <xf numFmtId="0" fontId="12" fillId="0" borderId="0" xfId="304" applyFont="1"/>
    <xf numFmtId="0" fontId="20" fillId="0" borderId="246" xfId="304" applyFont="1" applyFill="1" applyBorder="1" applyAlignment="1" applyProtection="1">
      <alignment horizontal="center" vertical="center"/>
    </xf>
    <xf numFmtId="0" fontId="12" fillId="0" borderId="0" xfId="304" applyAlignment="1">
      <alignment vertical="center"/>
    </xf>
    <xf numFmtId="0" fontId="12" fillId="0" borderId="0" xfId="304" applyBorder="1" applyAlignment="1">
      <alignment vertical="center"/>
    </xf>
    <xf numFmtId="0" fontId="10" fillId="0" borderId="246" xfId="304" quotePrefix="1" applyFont="1" applyFill="1" applyBorder="1" applyAlignment="1" applyProtection="1">
      <alignment horizontal="center"/>
    </xf>
    <xf numFmtId="0" fontId="12" fillId="0" borderId="0" xfId="304" applyFill="1" applyBorder="1" applyProtection="1"/>
    <xf numFmtId="0" fontId="12" fillId="0" borderId="290" xfId="304" applyFont="1" applyFill="1" applyBorder="1" applyAlignment="1" applyProtection="1">
      <alignment horizontal="center"/>
    </xf>
    <xf numFmtId="0" fontId="12" fillId="0" borderId="0" xfId="304" applyFont="1" applyFill="1" applyBorder="1" applyAlignment="1" applyProtection="1">
      <alignment horizontal="left"/>
    </xf>
    <xf numFmtId="0" fontId="12" fillId="0" borderId="339" xfId="304" applyFont="1" applyFill="1" applyBorder="1" applyAlignment="1" applyProtection="1">
      <alignment horizontal="center" wrapText="1"/>
    </xf>
    <xf numFmtId="0" fontId="10" fillId="0" borderId="202" xfId="304" applyFont="1" applyBorder="1"/>
    <xf numFmtId="0" fontId="12" fillId="0" borderId="204" xfId="304" applyBorder="1" applyProtection="1"/>
    <xf numFmtId="0" fontId="12" fillId="0" borderId="330" xfId="304" applyFont="1" applyBorder="1"/>
    <xf numFmtId="0" fontId="12" fillId="0" borderId="340" xfId="304" applyFont="1" applyBorder="1" applyAlignment="1">
      <alignment horizontal="center" vertical="center"/>
    </xf>
    <xf numFmtId="0" fontId="12" fillId="0" borderId="243" xfId="304" applyFont="1" applyBorder="1" applyAlignment="1">
      <alignment wrapText="1"/>
    </xf>
    <xf numFmtId="0" fontId="12" fillId="0" borderId="246" xfId="304" applyBorder="1" applyAlignment="1" applyProtection="1"/>
    <xf numFmtId="0" fontId="12" fillId="0" borderId="332" xfId="304" applyFont="1" applyBorder="1" applyAlignment="1">
      <alignment horizontal="center" vertical="center"/>
    </xf>
    <xf numFmtId="0" fontId="12" fillId="0" borderId="243" xfId="304" applyBorder="1" applyAlignment="1">
      <alignment wrapText="1"/>
    </xf>
    <xf numFmtId="0" fontId="12" fillId="0" borderId="341" xfId="304" applyFont="1" applyBorder="1" applyAlignment="1">
      <alignment horizontal="center" vertical="center"/>
    </xf>
    <xf numFmtId="0" fontId="12" fillId="0" borderId="266" xfId="304" applyBorder="1" applyAlignment="1">
      <alignment wrapText="1"/>
    </xf>
    <xf numFmtId="0" fontId="12" fillId="0" borderId="327" xfId="304" applyBorder="1" applyAlignment="1" applyProtection="1"/>
    <xf numFmtId="0" fontId="12" fillId="0" borderId="333" xfId="304" applyFont="1" applyBorder="1" applyAlignment="1">
      <alignment horizontal="center" vertical="center"/>
    </xf>
    <xf numFmtId="0" fontId="10" fillId="0" borderId="257" xfId="304" applyFont="1" applyBorder="1" applyAlignment="1"/>
    <xf numFmtId="0" fontId="12" fillId="0" borderId="328" xfId="304" applyBorder="1" applyAlignment="1" applyProtection="1"/>
    <xf numFmtId="0" fontId="10" fillId="0" borderId="266" xfId="304" applyFont="1" applyBorder="1"/>
    <xf numFmtId="0" fontId="12" fillId="0" borderId="327" xfId="304" applyBorder="1"/>
    <xf numFmtId="182" fontId="81" fillId="0" borderId="216" xfId="431" applyNumberFormat="1" applyFont="1" applyFill="1" applyBorder="1" applyAlignment="1">
      <alignment horizontal="center"/>
    </xf>
    <xf numFmtId="0" fontId="13" fillId="0" borderId="246" xfId="304" applyFont="1" applyBorder="1" applyAlignment="1" applyProtection="1"/>
    <xf numFmtId="0" fontId="10" fillId="0" borderId="246" xfId="304" applyFont="1" applyBorder="1" applyAlignment="1" applyProtection="1"/>
    <xf numFmtId="0" fontId="13" fillId="0" borderId="0" xfId="304" applyFont="1"/>
    <xf numFmtId="0" fontId="12" fillId="0" borderId="332" xfId="304" applyFont="1" applyFill="1" applyBorder="1" applyAlignment="1">
      <alignment horizontal="center" vertical="center"/>
    </xf>
    <xf numFmtId="0" fontId="12" fillId="0" borderId="246" xfId="304" applyFont="1" applyBorder="1" applyAlignment="1" applyProtection="1"/>
    <xf numFmtId="0" fontId="12" fillId="0" borderId="246" xfId="304" applyFill="1" applyBorder="1" applyAlignment="1" applyProtection="1"/>
    <xf numFmtId="0" fontId="12" fillId="0" borderId="328" xfId="304" applyFill="1" applyBorder="1" applyAlignment="1" applyProtection="1"/>
    <xf numFmtId="182" fontId="81" fillId="0" borderId="278" xfId="431" applyNumberFormat="1" applyFont="1" applyFill="1" applyBorder="1" applyAlignment="1">
      <alignment horizontal="center"/>
    </xf>
    <xf numFmtId="0" fontId="10" fillId="0" borderId="257" xfId="304" applyFont="1" applyBorder="1"/>
    <xf numFmtId="0" fontId="12" fillId="0" borderId="246" xfId="304" applyFill="1" applyBorder="1" applyAlignment="1" applyProtection="1">
      <alignment vertical="center"/>
    </xf>
    <xf numFmtId="0" fontId="12" fillId="0" borderId="243" xfId="304" applyBorder="1" applyAlignment="1">
      <alignment horizontal="left" wrapText="1" indent="2"/>
    </xf>
    <xf numFmtId="0" fontId="10" fillId="0" borderId="328" xfId="304" applyFont="1" applyBorder="1" applyAlignment="1" applyProtection="1"/>
    <xf numFmtId="0" fontId="8" fillId="0" borderId="246" xfId="304" applyFont="1" applyFill="1" applyBorder="1" applyAlignment="1">
      <alignment vertical="top"/>
    </xf>
    <xf numFmtId="0" fontId="8" fillId="0" borderId="246" xfId="304" applyFont="1" applyFill="1" applyBorder="1" applyAlignment="1">
      <alignment horizontal="center"/>
    </xf>
    <xf numFmtId="175" fontId="8" fillId="0" borderId="246" xfId="304" applyNumberFormat="1" applyFont="1" applyFill="1" applyBorder="1" applyAlignment="1"/>
    <xf numFmtId="0" fontId="12" fillId="0" borderId="243" xfId="304" applyFont="1" applyFill="1" applyBorder="1" applyAlignment="1">
      <alignment horizontal="left" wrapText="1" indent="2"/>
    </xf>
    <xf numFmtId="175" fontId="21" fillId="0" borderId="246" xfId="304" applyNumberFormat="1" applyFont="1" applyFill="1" applyBorder="1"/>
    <xf numFmtId="0" fontId="12" fillId="0" borderId="333" xfId="304" applyFont="1" applyFill="1" applyBorder="1" applyAlignment="1">
      <alignment horizontal="center" vertical="center"/>
    </xf>
    <xf numFmtId="0" fontId="12" fillId="0" borderId="328" xfId="304" applyFill="1" applyBorder="1"/>
    <xf numFmtId="0" fontId="12" fillId="0" borderId="0" xfId="304" applyFill="1" applyBorder="1"/>
    <xf numFmtId="0" fontId="12" fillId="0" borderId="340" xfId="304" applyFont="1" applyFill="1" applyBorder="1" applyAlignment="1">
      <alignment horizontal="center" vertical="center"/>
    </xf>
    <xf numFmtId="0" fontId="12" fillId="0" borderId="246" xfId="304" applyBorder="1"/>
    <xf numFmtId="0" fontId="12" fillId="0" borderId="341" xfId="304" applyFont="1" applyFill="1" applyBorder="1" applyAlignment="1">
      <alignment horizontal="center" vertical="center"/>
    </xf>
    <xf numFmtId="0" fontId="12" fillId="0" borderId="328" xfId="304" applyBorder="1"/>
    <xf numFmtId="0" fontId="56" fillId="0" borderId="328" xfId="304" applyFont="1" applyBorder="1"/>
    <xf numFmtId="0" fontId="12" fillId="0" borderId="334" xfId="304" applyFont="1" applyBorder="1" applyAlignment="1">
      <alignment horizontal="center" vertical="center"/>
    </xf>
    <xf numFmtId="0" fontId="10" fillId="0" borderId="335" xfId="304" applyFont="1" applyBorder="1"/>
    <xf numFmtId="0" fontId="12" fillId="0" borderId="337" xfId="304" applyBorder="1"/>
    <xf numFmtId="182" fontId="81" fillId="0" borderId="342" xfId="431" applyNumberFormat="1" applyFont="1" applyFill="1" applyBorder="1" applyAlignment="1">
      <alignment horizontal="center"/>
    </xf>
    <xf numFmtId="0" fontId="12" fillId="0" borderId="341" xfId="304" applyFont="1" applyBorder="1" applyAlignment="1">
      <alignment horizontal="center"/>
    </xf>
    <xf numFmtId="0" fontId="12" fillId="0" borderId="221" xfId="304" applyBorder="1"/>
    <xf numFmtId="0" fontId="12" fillId="0" borderId="340" xfId="304" applyFont="1" applyBorder="1" applyAlignment="1">
      <alignment horizontal="center"/>
    </xf>
    <xf numFmtId="0" fontId="12" fillId="0" borderId="324" xfId="304" applyFill="1" applyBorder="1" applyAlignment="1">
      <alignment wrapText="1"/>
    </xf>
    <xf numFmtId="0" fontId="12" fillId="0" borderId="325" xfId="304" applyBorder="1"/>
    <xf numFmtId="172" fontId="72" fillId="0" borderId="331" xfId="401" applyNumberFormat="1" applyFont="1" applyFill="1" applyBorder="1"/>
    <xf numFmtId="0" fontId="12" fillId="0" borderId="332" xfId="304" applyFont="1" applyBorder="1" applyAlignment="1">
      <alignment horizontal="center"/>
    </xf>
    <xf numFmtId="0" fontId="12" fillId="0" borderId="243" xfId="304" applyFill="1" applyBorder="1" applyAlignment="1">
      <alignment wrapText="1"/>
    </xf>
    <xf numFmtId="0" fontId="12" fillId="0" borderId="0" xfId="304" applyBorder="1"/>
    <xf numFmtId="172" fontId="72" fillId="0" borderId="246" xfId="401" applyNumberFormat="1" applyFont="1" applyFill="1" applyBorder="1"/>
    <xf numFmtId="0" fontId="12" fillId="0" borderId="243" xfId="304" applyFill="1" applyBorder="1" applyAlignment="1">
      <alignment horizontal="left" wrapText="1" indent="2"/>
    </xf>
    <xf numFmtId="0" fontId="12" fillId="0" borderId="332" xfId="304" applyFont="1" applyFill="1" applyBorder="1" applyAlignment="1">
      <alignment horizontal="center"/>
    </xf>
    <xf numFmtId="0" fontId="12" fillId="0" borderId="266" xfId="304" applyFill="1" applyBorder="1" applyAlignment="1">
      <alignment wrapText="1"/>
    </xf>
    <xf numFmtId="172" fontId="72" fillId="0" borderId="327" xfId="401" applyNumberFormat="1" applyFont="1" applyFill="1" applyBorder="1"/>
    <xf numFmtId="0" fontId="12" fillId="0" borderId="333" xfId="304" applyFont="1" applyBorder="1" applyAlignment="1">
      <alignment horizontal="center"/>
    </xf>
    <xf numFmtId="0" fontId="12" fillId="0" borderId="231" xfId="304" applyBorder="1"/>
    <xf numFmtId="182" fontId="64" fillId="0" borderId="328" xfId="431" applyNumberFormat="1" applyFont="1" applyFill="1" applyBorder="1" applyAlignment="1">
      <alignment horizontal="center"/>
    </xf>
    <xf numFmtId="182" fontId="72" fillId="0" borderId="246" xfId="431" applyNumberFormat="1" applyFont="1" applyFill="1" applyBorder="1"/>
    <xf numFmtId="0" fontId="64" fillId="0" borderId="257" xfId="304" applyFont="1" applyBorder="1"/>
    <xf numFmtId="0" fontId="12" fillId="0" borderId="340" xfId="304" applyFont="1" applyFill="1" applyBorder="1" applyAlignment="1">
      <alignment horizontal="center"/>
    </xf>
    <xf numFmtId="0" fontId="72" fillId="0" borderId="243" xfId="304" applyFont="1" applyBorder="1" applyAlignment="1">
      <alignment wrapText="1"/>
    </xf>
    <xf numFmtId="0" fontId="80" fillId="0" borderId="243" xfId="304" applyFont="1" applyBorder="1" applyAlignment="1">
      <alignment wrapText="1"/>
    </xf>
    <xf numFmtId="182" fontId="72" fillId="0" borderId="246" xfId="431" applyNumberFormat="1" applyFont="1" applyBorder="1"/>
    <xf numFmtId="0" fontId="12" fillId="39" borderId="329" xfId="304" applyFont="1" applyFill="1" applyBorder="1" applyAlignment="1">
      <alignment horizontal="center"/>
    </xf>
    <xf numFmtId="0" fontId="10" fillId="39" borderId="329" xfId="304" applyFont="1" applyFill="1" applyBorder="1"/>
    <xf numFmtId="0" fontId="12" fillId="39" borderId="343" xfId="304" applyFill="1" applyBorder="1"/>
    <xf numFmtId="0" fontId="12" fillId="39" borderId="326" xfId="304" applyFont="1" applyFill="1" applyBorder="1" applyAlignment="1">
      <alignment horizontal="center"/>
    </xf>
    <xf numFmtId="0" fontId="12" fillId="0" borderId="339" xfId="304" applyFont="1" applyBorder="1" applyAlignment="1">
      <alignment horizontal="center"/>
    </xf>
    <xf numFmtId="0" fontId="12" fillId="0" borderId="247" xfId="304" applyFill="1" applyBorder="1" applyAlignment="1">
      <alignment wrapText="1"/>
    </xf>
    <xf numFmtId="0" fontId="12" fillId="0" borderId="226" xfId="304" applyBorder="1"/>
    <xf numFmtId="10" fontId="0" fillId="0" borderId="290" xfId="432" applyNumberFormat="1" applyFont="1" applyBorder="1"/>
    <xf numFmtId="0" fontId="12" fillId="0" borderId="0" xfId="304" applyFont="1" applyBorder="1" applyAlignment="1">
      <alignment horizontal="center" vertical="center"/>
    </xf>
    <xf numFmtId="0" fontId="10" fillId="0" borderId="0" xfId="304" applyFont="1" applyBorder="1"/>
    <xf numFmtId="182" fontId="81" fillId="0" borderId="0" xfId="431" applyNumberFormat="1" applyFont="1" applyFill="1" applyBorder="1" applyAlignment="1">
      <alignment horizontal="center"/>
    </xf>
    <xf numFmtId="182" fontId="64" fillId="0" borderId="0" xfId="431" applyNumberFormat="1" applyFont="1" applyFill="1" applyBorder="1"/>
    <xf numFmtId="0" fontId="12" fillId="0" borderId="0" xfId="304" quotePrefix="1" applyFont="1" applyAlignment="1">
      <alignment horizontal="left" vertical="center"/>
    </xf>
    <xf numFmtId="172" fontId="0" fillId="40" borderId="0" xfId="0" applyNumberFormat="1" applyFill="1" applyBorder="1" applyProtection="1"/>
    <xf numFmtId="172" fontId="0" fillId="40" borderId="133" xfId="0" applyNumberFormat="1" applyFill="1" applyBorder="1" applyProtection="1"/>
    <xf numFmtId="172" fontId="0" fillId="40" borderId="55" xfId="0" applyNumberFormat="1" applyFill="1" applyBorder="1" applyProtection="1"/>
    <xf numFmtId="0" fontId="64" fillId="0" borderId="241" xfId="304" applyFont="1" applyFill="1" applyBorder="1"/>
    <xf numFmtId="0" fontId="72" fillId="0" borderId="243" xfId="304" applyFont="1" applyBorder="1"/>
    <xf numFmtId="0" fontId="82" fillId="0" borderId="243" xfId="304" applyFont="1" applyBorder="1" applyAlignment="1">
      <alignment horizontal="left" indent="2"/>
    </xf>
    <xf numFmtId="0" fontId="72" fillId="0" borderId="243" xfId="304" applyFont="1" applyBorder="1" applyAlignment="1">
      <alignment horizontal="left" indent="2"/>
    </xf>
    <xf numFmtId="0" fontId="82" fillId="0" borderId="243" xfId="304" applyFont="1" applyBorder="1" applyAlignment="1"/>
    <xf numFmtId="0" fontId="72" fillId="0" borderId="243" xfId="304" applyFont="1" applyBorder="1" applyAlignment="1">
      <alignment horizontal="left"/>
    </xf>
    <xf numFmtId="0" fontId="72" fillId="0" borderId="243" xfId="430" applyFont="1" applyBorder="1" applyAlignment="1">
      <alignment horizontal="left" indent="1"/>
    </xf>
    <xf numFmtId="0" fontId="82" fillId="0" borderId="243" xfId="430" applyFont="1" applyFill="1" applyBorder="1" applyAlignment="1">
      <alignment horizontal="left" indent="4"/>
    </xf>
    <xf numFmtId="0" fontId="82" fillId="0" borderId="243" xfId="304" applyFont="1" applyBorder="1" applyAlignment="1">
      <alignment horizontal="left" indent="6"/>
    </xf>
    <xf numFmtId="0" fontId="82" fillId="0" borderId="243" xfId="304" applyFont="1" applyBorder="1" applyAlignment="1">
      <alignment horizontal="left" indent="4"/>
    </xf>
    <xf numFmtId="0" fontId="82" fillId="0" borderId="243" xfId="304" applyFont="1" applyFill="1" applyBorder="1" applyAlignment="1">
      <alignment horizontal="left" indent="4"/>
    </xf>
    <xf numFmtId="0" fontId="64" fillId="0" borderId="257" xfId="304" applyFont="1" applyFill="1" applyBorder="1" applyAlignment="1">
      <alignment horizontal="left"/>
    </xf>
    <xf numFmtId="0" fontId="64" fillId="0" borderId="243" xfId="304" applyFont="1" applyFill="1" applyBorder="1"/>
    <xf numFmtId="0" fontId="72" fillId="0" borderId="243" xfId="430" applyFont="1" applyBorder="1"/>
    <xf numFmtId="0" fontId="72" fillId="0" borderId="243" xfId="430" applyFont="1" applyBorder="1" applyAlignment="1">
      <alignment horizontal="left"/>
    </xf>
    <xf numFmtId="0" fontId="64" fillId="0" borderId="257" xfId="304" applyFont="1" applyFill="1" applyBorder="1"/>
    <xf numFmtId="0" fontId="72" fillId="0" borderId="243" xfId="304" applyFont="1" applyFill="1" applyBorder="1"/>
    <xf numFmtId="0" fontId="82" fillId="0" borderId="243" xfId="304" applyFont="1" applyBorder="1" applyAlignment="1">
      <alignment horizontal="left" indent="1"/>
    </xf>
    <xf numFmtId="0" fontId="82" fillId="0" borderId="243" xfId="304" applyFont="1" applyBorder="1" applyAlignment="1">
      <alignment horizontal="left" indent="3"/>
    </xf>
    <xf numFmtId="0" fontId="72" fillId="0" borderId="243" xfId="304" applyFont="1" applyBorder="1" applyAlignment="1"/>
    <xf numFmtId="0" fontId="82" fillId="0" borderId="243" xfId="304" applyFont="1" applyBorder="1" applyAlignment="1">
      <alignment horizontal="left"/>
    </xf>
    <xf numFmtId="0" fontId="64" fillId="0" borderId="335" xfId="430" applyFont="1" applyFill="1" applyBorder="1"/>
    <xf numFmtId="0" fontId="76" fillId="0" borderId="226" xfId="304" applyFont="1" applyBorder="1"/>
    <xf numFmtId="0" fontId="84" fillId="0" borderId="0" xfId="304" applyFont="1" applyBorder="1"/>
    <xf numFmtId="37" fontId="84" fillId="0" borderId="0" xfId="304" applyNumberFormat="1" applyFont="1"/>
    <xf numFmtId="0" fontId="84" fillId="0" borderId="0" xfId="430" applyFont="1" applyBorder="1" applyAlignment="1">
      <alignment horizontal="left" indent="2"/>
    </xf>
    <xf numFmtId="0" fontId="85" fillId="0" borderId="0" xfId="430" applyFont="1" applyFill="1" applyBorder="1" applyAlignment="1">
      <alignment horizontal="left" indent="4"/>
    </xf>
    <xf numFmtId="0" fontId="85" fillId="0" borderId="0" xfId="304" applyFont="1" applyBorder="1" applyAlignment="1">
      <alignment horizontal="left" indent="4"/>
    </xf>
    <xf numFmtId="0" fontId="85" fillId="0" borderId="0" xfId="304" applyFont="1" applyFill="1" applyBorder="1" applyAlignment="1">
      <alignment horizontal="left" indent="4"/>
    </xf>
    <xf numFmtId="0" fontId="84" fillId="0" borderId="0" xfId="430" applyFont="1" applyBorder="1"/>
    <xf numFmtId="0" fontId="84" fillId="0" borderId="0" xfId="304" applyFont="1" applyBorder="1" applyAlignment="1">
      <alignment horizontal="left" indent="1"/>
    </xf>
    <xf numFmtId="0" fontId="84" fillId="0" borderId="226" xfId="304" applyFont="1" applyBorder="1"/>
    <xf numFmtId="37" fontId="12" fillId="0" borderId="226" xfId="304" applyNumberFormat="1" applyBorder="1"/>
    <xf numFmtId="0" fontId="84" fillId="0" borderId="0" xfId="304" applyFont="1"/>
    <xf numFmtId="37" fontId="12" fillId="0" borderId="0" xfId="304" applyNumberFormat="1"/>
    <xf numFmtId="182" fontId="87" fillId="0" borderId="0" xfId="438" applyNumberFormat="1" applyFont="1" applyFill="1" applyBorder="1" applyAlignment="1">
      <alignment horizontal="left" indent="1"/>
    </xf>
    <xf numFmtId="0" fontId="12" fillId="39" borderId="341" xfId="304" applyFont="1" applyFill="1" applyBorder="1" applyAlignment="1">
      <alignment horizontal="center"/>
    </xf>
    <xf numFmtId="0" fontId="10" fillId="39" borderId="266" xfId="304" applyFont="1" applyFill="1" applyBorder="1"/>
    <xf numFmtId="0" fontId="12" fillId="39" borderId="221" xfId="304" applyFill="1" applyBorder="1"/>
    <xf numFmtId="182" fontId="72" fillId="39" borderId="327" xfId="431" applyNumberFormat="1" applyFont="1" applyFill="1" applyBorder="1"/>
    <xf numFmtId="0" fontId="10" fillId="0" borderId="247" xfId="304" applyFont="1" applyBorder="1"/>
    <xf numFmtId="0" fontId="12" fillId="0" borderId="327" xfId="304" applyFill="1" applyBorder="1"/>
    <xf numFmtId="0" fontId="12" fillId="0" borderId="334" xfId="304" applyFont="1" applyFill="1" applyBorder="1" applyAlignment="1">
      <alignment horizontal="center" vertical="center"/>
    </xf>
    <xf numFmtId="0" fontId="12" fillId="0" borderId="337" xfId="304" applyFill="1" applyBorder="1"/>
    <xf numFmtId="0" fontId="12" fillId="0" borderId="327" xfId="304" applyFill="1" applyBorder="1" applyAlignment="1" applyProtection="1">
      <alignment vertical="center"/>
    </xf>
    <xf numFmtId="0" fontId="10" fillId="0" borderId="335" xfId="304" applyFont="1" applyBorder="1" applyAlignment="1"/>
    <xf numFmtId="0" fontId="12" fillId="0" borderId="337" xfId="304" applyFill="1" applyBorder="1" applyAlignment="1" applyProtection="1">
      <alignment vertical="center"/>
    </xf>
    <xf numFmtId="182" fontId="81" fillId="0" borderId="326" xfId="431" applyNumberFormat="1" applyFont="1" applyFill="1" applyBorder="1" applyAlignment="1">
      <alignment horizontal="center"/>
    </xf>
    <xf numFmtId="0" fontId="82" fillId="0" borderId="243" xfId="304" applyFont="1" applyFill="1" applyBorder="1" applyAlignment="1">
      <alignment horizontal="left" indent="6"/>
    </xf>
    <xf numFmtId="0" fontId="82" fillId="0" borderId="243" xfId="304" applyFont="1" applyFill="1" applyBorder="1" applyAlignment="1">
      <alignment horizontal="left" indent="3"/>
    </xf>
    <xf numFmtId="0" fontId="82" fillId="0" borderId="243" xfId="304" applyFont="1" applyFill="1" applyBorder="1" applyAlignment="1">
      <alignment horizontal="left" indent="5"/>
    </xf>
    <xf numFmtId="182" fontId="89" fillId="0" borderId="216" xfId="431" applyNumberFormat="1" applyFont="1" applyBorder="1" applyAlignment="1">
      <alignment horizontal="center"/>
    </xf>
    <xf numFmtId="182" fontId="89" fillId="0" borderId="301" xfId="431" applyNumberFormat="1" applyFont="1" applyBorder="1" applyAlignment="1">
      <alignment horizontal="center"/>
    </xf>
    <xf numFmtId="182" fontId="89" fillId="0" borderId="278" xfId="431" applyNumberFormat="1" applyFont="1" applyBorder="1" applyAlignment="1">
      <alignment horizontal="center"/>
    </xf>
    <xf numFmtId="182" fontId="89" fillId="0" borderId="301" xfId="431" applyNumberFormat="1" applyFont="1" applyFill="1" applyBorder="1" applyAlignment="1">
      <alignment horizontal="center"/>
    </xf>
    <xf numFmtId="182" fontId="89" fillId="0" borderId="216" xfId="431" applyNumberFormat="1" applyFont="1" applyFill="1" applyBorder="1" applyAlignment="1">
      <alignment horizontal="center"/>
    </xf>
    <xf numFmtId="182" fontId="89" fillId="0" borderId="216" xfId="431" quotePrefix="1" applyNumberFormat="1" applyFont="1" applyFill="1" applyBorder="1" applyAlignment="1">
      <alignment horizontal="center"/>
    </xf>
    <xf numFmtId="182" fontId="89" fillId="0" borderId="278" xfId="431" applyNumberFormat="1" applyFont="1" applyFill="1" applyBorder="1" applyAlignment="1">
      <alignment horizontal="center"/>
    </xf>
    <xf numFmtId="182" fontId="89" fillId="0" borderId="342" xfId="431" applyNumberFormat="1" applyFont="1" applyFill="1" applyBorder="1" applyAlignment="1">
      <alignment horizontal="center"/>
    </xf>
    <xf numFmtId="0" fontId="12" fillId="0" borderId="246" xfId="304" applyFont="1" applyFill="1" applyBorder="1" applyAlignment="1" applyProtection="1">
      <alignment horizontal="left"/>
    </xf>
    <xf numFmtId="182" fontId="46" fillId="0" borderId="274" xfId="438" applyNumberFormat="1" applyFont="1" applyFill="1" applyBorder="1"/>
    <xf numFmtId="0" fontId="12" fillId="0" borderId="202" xfId="304" applyBorder="1"/>
    <xf numFmtId="182" fontId="72" fillId="0" borderId="243" xfId="431" applyNumberFormat="1" applyFont="1" applyBorder="1"/>
    <xf numFmtId="182" fontId="72" fillId="0" borderId="266" xfId="431" applyNumberFormat="1" applyFont="1" applyBorder="1"/>
    <xf numFmtId="182" fontId="64" fillId="0" borderId="257" xfId="431" applyNumberFormat="1" applyFont="1" applyFill="1" applyBorder="1"/>
    <xf numFmtId="182" fontId="64" fillId="0" borderId="266" xfId="431" applyNumberFormat="1" applyFont="1" applyFill="1" applyBorder="1"/>
    <xf numFmtId="182" fontId="72" fillId="0" borderId="243" xfId="431" applyNumberFormat="1" applyFont="1" applyFill="1" applyBorder="1"/>
    <xf numFmtId="182" fontId="64" fillId="0" borderId="335" xfId="431" applyNumberFormat="1" applyFont="1" applyFill="1" applyBorder="1"/>
    <xf numFmtId="182" fontId="72" fillId="0" borderId="266" xfId="431" applyNumberFormat="1" applyFont="1" applyFill="1" applyBorder="1"/>
    <xf numFmtId="182" fontId="72" fillId="0" borderId="257" xfId="431" applyNumberFormat="1" applyFont="1" applyFill="1" applyBorder="1"/>
    <xf numFmtId="182" fontId="64" fillId="0" borderId="266" xfId="431" applyNumberFormat="1" applyFont="1" applyFill="1" applyBorder="1" applyAlignment="1">
      <alignment horizontal="center"/>
    </xf>
    <xf numFmtId="182" fontId="64" fillId="0" borderId="247" xfId="431" applyNumberFormat="1" applyFont="1" applyFill="1" applyBorder="1"/>
    <xf numFmtId="0" fontId="12" fillId="39" borderId="202" xfId="304" applyFill="1" applyBorder="1"/>
    <xf numFmtId="172" fontId="72" fillId="0" borderId="324" xfId="401" applyNumberFormat="1" applyFont="1" applyFill="1" applyBorder="1" applyAlignment="1">
      <alignment horizontal="right"/>
    </xf>
    <xf numFmtId="172" fontId="72" fillId="0" borderId="243" xfId="401" applyNumberFormat="1" applyFont="1" applyFill="1" applyBorder="1" applyAlignment="1">
      <alignment horizontal="right"/>
    </xf>
    <xf numFmtId="172" fontId="72" fillId="0" borderId="266" xfId="401" applyNumberFormat="1" applyFont="1" applyFill="1" applyBorder="1" applyAlignment="1">
      <alignment horizontal="right"/>
    </xf>
    <xf numFmtId="182" fontId="64" fillId="0" borderId="257" xfId="431" applyNumberFormat="1" applyFont="1" applyFill="1" applyBorder="1" applyAlignment="1">
      <alignment horizontal="right"/>
    </xf>
    <xf numFmtId="182" fontId="64" fillId="0" borderId="257" xfId="431" applyNumberFormat="1" applyFont="1" applyFill="1" applyBorder="1" applyAlignment="1">
      <alignment horizontal="center"/>
    </xf>
    <xf numFmtId="0" fontId="12" fillId="0" borderId="330" xfId="304" applyBorder="1"/>
    <xf numFmtId="182" fontId="72" fillId="0" borderId="216" xfId="431" applyNumberFormat="1" applyFont="1" applyBorder="1"/>
    <xf numFmtId="182" fontId="72" fillId="0" borderId="301" xfId="431" applyNumberFormat="1" applyFont="1" applyBorder="1"/>
    <xf numFmtId="182" fontId="64" fillId="0" borderId="278" xfId="431" applyNumberFormat="1" applyFont="1" applyFill="1" applyBorder="1"/>
    <xf numFmtId="182" fontId="64" fillId="0" borderId="301" xfId="431" applyNumberFormat="1" applyFont="1" applyFill="1" applyBorder="1"/>
    <xf numFmtId="182" fontId="72" fillId="0" borderId="216" xfId="431" applyNumberFormat="1" applyFont="1" applyFill="1" applyBorder="1"/>
    <xf numFmtId="182" fontId="64" fillId="0" borderId="342" xfId="431" applyNumberFormat="1" applyFont="1" applyFill="1" applyBorder="1"/>
    <xf numFmtId="182" fontId="72" fillId="0" borderId="301" xfId="431" applyNumberFormat="1" applyFont="1" applyFill="1" applyBorder="1"/>
    <xf numFmtId="182" fontId="72" fillId="0" borderId="278" xfId="431" applyNumberFormat="1" applyFont="1" applyFill="1" applyBorder="1"/>
    <xf numFmtId="182" fontId="64" fillId="0" borderId="301" xfId="431" applyNumberFormat="1" applyFont="1" applyFill="1" applyBorder="1" applyAlignment="1">
      <alignment horizontal="center"/>
    </xf>
    <xf numFmtId="182" fontId="64" fillId="0" borderId="219" xfId="431" applyNumberFormat="1" applyFont="1" applyFill="1" applyBorder="1"/>
    <xf numFmtId="0" fontId="12" fillId="39" borderId="330" xfId="304" applyFill="1" applyBorder="1"/>
    <xf numFmtId="172" fontId="72" fillId="0" borderId="277" xfId="401" applyNumberFormat="1" applyFont="1" applyFill="1" applyBorder="1" applyAlignment="1">
      <alignment horizontal="right"/>
    </xf>
    <xf numFmtId="172" fontId="72" fillId="0" borderId="216" xfId="401" applyNumberFormat="1" applyFont="1" applyFill="1" applyBorder="1" applyAlignment="1">
      <alignment horizontal="right"/>
    </xf>
    <xf numFmtId="172" fontId="72" fillId="0" borderId="301" xfId="401" applyNumberFormat="1" applyFont="1" applyFill="1" applyBorder="1" applyAlignment="1">
      <alignment horizontal="right"/>
    </xf>
    <xf numFmtId="182" fontId="64" fillId="0" borderId="278" xfId="431" applyNumberFormat="1" applyFont="1" applyFill="1" applyBorder="1" applyAlignment="1">
      <alignment horizontal="right"/>
    </xf>
    <xf numFmtId="182" fontId="64" fillId="0" borderId="278" xfId="431" applyNumberFormat="1" applyFont="1" applyFill="1" applyBorder="1" applyAlignment="1">
      <alignment horizontal="center"/>
    </xf>
    <xf numFmtId="182" fontId="72" fillId="0" borderId="219" xfId="431" applyNumberFormat="1" applyFont="1" applyBorder="1"/>
    <xf numFmtId="0" fontId="10" fillId="0" borderId="329" xfId="304" applyFont="1" applyFill="1" applyBorder="1" applyAlignment="1" applyProtection="1">
      <alignment horizontal="center"/>
    </xf>
    <xf numFmtId="0" fontId="10" fillId="0" borderId="344" xfId="304" applyFont="1" applyFill="1" applyBorder="1" applyAlignment="1" applyProtection="1">
      <alignment horizontal="center"/>
    </xf>
    <xf numFmtId="10" fontId="0" fillId="0" borderId="247" xfId="432" applyNumberFormat="1" applyFont="1" applyBorder="1"/>
    <xf numFmtId="179" fontId="0" fillId="0" borderId="330" xfId="431" applyNumberFormat="1" applyFont="1" applyBorder="1"/>
    <xf numFmtId="179" fontId="0" fillId="0" borderId="301" xfId="431" applyNumberFormat="1" applyFont="1" applyBorder="1"/>
    <xf numFmtId="10" fontId="0" fillId="0" borderId="301" xfId="432" applyNumberFormat="1" applyFont="1" applyBorder="1"/>
    <xf numFmtId="10" fontId="0" fillId="0" borderId="219" xfId="432" applyNumberFormat="1" applyFont="1" applyBorder="1"/>
    <xf numFmtId="0" fontId="86" fillId="0" borderId="0" xfId="430" applyFont="1" applyFill="1" applyBorder="1" applyAlignment="1">
      <alignment wrapText="1"/>
    </xf>
    <xf numFmtId="0" fontId="10" fillId="0" borderId="0" xfId="0" quotePrefix="1" applyFont="1" applyFill="1" applyBorder="1" applyAlignment="1" applyProtection="1">
      <alignment horizontal="center"/>
    </xf>
    <xf numFmtId="0" fontId="10" fillId="0" borderId="0" xfId="304" applyFont="1" applyFill="1"/>
    <xf numFmtId="0" fontId="10" fillId="0" borderId="0" xfId="304" applyFont="1"/>
    <xf numFmtId="0" fontId="12" fillId="0" borderId="0" xfId="304" applyFill="1"/>
    <xf numFmtId="0" fontId="72" fillId="0" borderId="243" xfId="430" applyFont="1" applyBorder="1" applyAlignment="1"/>
    <xf numFmtId="0" fontId="64" fillId="0" borderId="0" xfId="430" applyFont="1" applyFill="1" applyBorder="1"/>
    <xf numFmtId="0" fontId="64" fillId="0" borderId="0" xfId="304" applyFont="1" applyFill="1" applyBorder="1" applyAlignment="1">
      <alignment horizontal="center" vertical="center"/>
    </xf>
    <xf numFmtId="0" fontId="21" fillId="0" borderId="0" xfId="304" applyFont="1" applyFill="1" applyBorder="1" applyAlignment="1"/>
    <xf numFmtId="0" fontId="87" fillId="0" borderId="0" xfId="430" applyFont="1" applyFill="1" applyBorder="1" applyAlignment="1">
      <alignment horizontal="left" indent="1"/>
    </xf>
    <xf numFmtId="0" fontId="87" fillId="0" borderId="0" xfId="430" applyFont="1" applyFill="1" applyBorder="1" applyAlignment="1">
      <alignment horizontal="left"/>
    </xf>
    <xf numFmtId="182" fontId="87" fillId="0" borderId="0" xfId="438" applyNumberFormat="1" applyFont="1" applyFill="1" applyBorder="1" applyAlignment="1">
      <alignment horizontal="center"/>
    </xf>
    <xf numFmtId="0" fontId="88" fillId="0" borderId="0" xfId="430" applyFont="1" applyFill="1" applyBorder="1" applyAlignment="1">
      <alignment horizontal="left" indent="1"/>
    </xf>
    <xf numFmtId="0" fontId="88" fillId="0" borderId="0" xfId="430" applyFont="1" applyFill="1" applyBorder="1" applyAlignment="1">
      <alignment horizontal="left"/>
    </xf>
    <xf numFmtId="0" fontId="64" fillId="0" borderId="347" xfId="304" applyFont="1" applyFill="1" applyBorder="1"/>
    <xf numFmtId="0" fontId="64" fillId="0" borderId="345" xfId="304" applyFont="1" applyFill="1" applyBorder="1"/>
    <xf numFmtId="0" fontId="12" fillId="0" borderId="311" xfId="304" applyFont="1" applyFill="1" applyBorder="1" applyAlignment="1">
      <alignment horizontal="center" vertical="center"/>
    </xf>
    <xf numFmtId="0" fontId="64" fillId="0" borderId="311" xfId="304" applyFont="1" applyFill="1" applyBorder="1" applyAlignment="1">
      <alignment horizontal="center" vertical="center"/>
    </xf>
    <xf numFmtId="0" fontId="64" fillId="0" borderId="314" xfId="304" applyFont="1" applyFill="1" applyBorder="1" applyAlignment="1">
      <alignment horizontal="center" vertical="center"/>
    </xf>
    <xf numFmtId="0" fontId="64" fillId="0" borderId="354" xfId="304" applyFont="1" applyFill="1" applyBorder="1" applyAlignment="1">
      <alignment horizontal="center" vertical="center"/>
    </xf>
    <xf numFmtId="0" fontId="10" fillId="0" borderId="196" xfId="0" applyFont="1" applyBorder="1" applyAlignment="1" applyProtection="1">
      <alignment horizontal="right" wrapText="1"/>
    </xf>
    <xf numFmtId="175" fontId="12" fillId="0" borderId="5" xfId="0" applyNumberFormat="1" applyFont="1" applyFill="1" applyBorder="1" applyAlignment="1" applyProtection="1">
      <alignment horizontal="right"/>
    </xf>
    <xf numFmtId="172" fontId="12" fillId="0" borderId="0" xfId="0" applyNumberFormat="1" applyFont="1" applyBorder="1"/>
    <xf numFmtId="172" fontId="12" fillId="0" borderId="0" xfId="0" applyNumberFormat="1" applyFont="1" applyFill="1" applyBorder="1"/>
    <xf numFmtId="172" fontId="10" fillId="0" borderId="70" xfId="0" applyNumberFormat="1" applyFont="1" applyBorder="1"/>
    <xf numFmtId="179" fontId="12" fillId="0" borderId="5" xfId="0" applyNumberFormat="1" applyFont="1" applyFill="1" applyBorder="1" applyAlignment="1" applyProtection="1">
      <alignment horizontal="right"/>
    </xf>
    <xf numFmtId="172" fontId="10" fillId="0" borderId="0" xfId="0" applyNumberFormat="1" applyFont="1" applyBorder="1"/>
    <xf numFmtId="179" fontId="12" fillId="0" borderId="138" xfId="0" applyNumberFormat="1" applyFont="1" applyFill="1" applyBorder="1" applyAlignment="1" applyProtection="1">
      <alignment horizontal="right"/>
    </xf>
    <xf numFmtId="179" fontId="12" fillId="0" borderId="56" xfId="0" applyNumberFormat="1" applyFont="1" applyFill="1" applyBorder="1" applyAlignment="1" applyProtection="1">
      <alignment horizontal="right"/>
    </xf>
    <xf numFmtId="179" fontId="12" fillId="0" borderId="0" xfId="0" applyNumberFormat="1" applyFont="1" applyFill="1" applyBorder="1" applyAlignment="1" applyProtection="1">
      <alignment horizontal="left"/>
    </xf>
    <xf numFmtId="0" fontId="0" fillId="0" borderId="48" xfId="0" applyBorder="1" applyAlignment="1" applyProtection="1">
      <alignment horizontal="left"/>
    </xf>
    <xf numFmtId="175" fontId="12" fillId="0" borderId="356" xfId="0" applyNumberFormat="1" applyFont="1" applyFill="1" applyBorder="1" applyAlignment="1" applyProtection="1">
      <alignment horizontal="right"/>
    </xf>
    <xf numFmtId="172" fontId="12" fillId="0" borderId="353" xfId="0" applyNumberFormat="1" applyFont="1" applyBorder="1"/>
    <xf numFmtId="179" fontId="12" fillId="0" borderId="353" xfId="0" applyNumberFormat="1" applyFont="1" applyFill="1" applyBorder="1" applyAlignment="1" applyProtection="1">
      <alignment horizontal="right"/>
    </xf>
    <xf numFmtId="0" fontId="12" fillId="0" borderId="100" xfId="304" applyBorder="1" applyAlignment="1">
      <alignment horizontal="left" vertical="center"/>
    </xf>
    <xf numFmtId="0" fontId="12" fillId="0" borderId="109" xfId="304" applyBorder="1" applyAlignment="1">
      <alignment horizontal="left"/>
    </xf>
    <xf numFmtId="195" fontId="12" fillId="0" borderId="0" xfId="304" applyNumberFormat="1" applyBorder="1"/>
    <xf numFmtId="196" fontId="0" fillId="0" borderId="53" xfId="440" applyNumberFormat="1" applyFont="1" applyBorder="1"/>
    <xf numFmtId="195" fontId="0" fillId="0" borderId="53" xfId="440" applyNumberFormat="1" applyFont="1" applyBorder="1"/>
    <xf numFmtId="0" fontId="12" fillId="0" borderId="120" xfId="304" applyBorder="1" applyAlignment="1">
      <alignment horizontal="center"/>
    </xf>
    <xf numFmtId="0" fontId="12" fillId="0" borderId="99" xfId="304" applyBorder="1" applyAlignment="1">
      <alignment horizontal="left" vertical="center"/>
    </xf>
    <xf numFmtId="0" fontId="12" fillId="0" borderId="142" xfId="304" applyBorder="1" applyAlignment="1">
      <alignment horizontal="center"/>
    </xf>
    <xf numFmtId="43" fontId="0" fillId="0" borderId="53" xfId="440" applyNumberFormat="1" applyFont="1" applyBorder="1"/>
    <xf numFmtId="0" fontId="12" fillId="0" borderId="109" xfId="304" applyBorder="1" applyAlignment="1">
      <alignment horizontal="center"/>
    </xf>
    <xf numFmtId="197" fontId="0" fillId="0" borderId="53" xfId="440" applyNumberFormat="1" applyFont="1" applyBorder="1"/>
    <xf numFmtId="0" fontId="12" fillId="0" borderId="58" xfId="304" applyBorder="1" applyAlignment="1">
      <alignment horizontal="center"/>
    </xf>
    <xf numFmtId="195" fontId="12" fillId="0" borderId="53" xfId="304" applyNumberFormat="1" applyBorder="1"/>
    <xf numFmtId="196" fontId="0" fillId="0" borderId="109" xfId="440" applyNumberFormat="1" applyFont="1" applyBorder="1"/>
    <xf numFmtId="0" fontId="12" fillId="0" borderId="107" xfId="304" applyBorder="1" applyAlignment="1">
      <alignment horizontal="center"/>
    </xf>
    <xf numFmtId="195" fontId="12" fillId="0" borderId="81" xfId="304" applyNumberFormat="1" applyBorder="1"/>
    <xf numFmtId="196" fontId="0" fillId="0" borderId="81" xfId="440" applyNumberFormat="1" applyFont="1" applyBorder="1"/>
    <xf numFmtId="195" fontId="0" fillId="0" borderId="81" xfId="440" applyNumberFormat="1" applyFont="1" applyBorder="1"/>
    <xf numFmtId="0" fontId="12" fillId="0" borderId="164" xfId="304" applyBorder="1" applyAlignment="1">
      <alignment horizontal="center"/>
    </xf>
    <xf numFmtId="0" fontId="10" fillId="0" borderId="0" xfId="304" applyFont="1" applyBorder="1" applyAlignment="1" applyProtection="1">
      <alignment horizontal="center"/>
    </xf>
    <xf numFmtId="179" fontId="10" fillId="30" borderId="0" xfId="304" applyNumberFormat="1" applyFont="1" applyFill="1" applyBorder="1" applyProtection="1"/>
    <xf numFmtId="0" fontId="81" fillId="0" borderId="190" xfId="304" applyFont="1" applyBorder="1" applyAlignment="1">
      <alignment horizontal="center" vertical="center" wrapText="1"/>
    </xf>
    <xf numFmtId="0" fontId="81" fillId="0" borderId="107" xfId="304" applyFont="1" applyBorder="1" applyAlignment="1">
      <alignment horizontal="center" vertical="center" wrapText="1"/>
    </xf>
    <xf numFmtId="0" fontId="81" fillId="0" borderId="70" xfId="304" applyFont="1" applyBorder="1" applyAlignment="1">
      <alignment horizontal="center" vertical="center" wrapText="1"/>
    </xf>
    <xf numFmtId="0" fontId="81" fillId="0" borderId="81" xfId="304" applyFont="1" applyBorder="1" applyAlignment="1">
      <alignment horizontal="center" vertical="center" wrapText="1"/>
    </xf>
    <xf numFmtId="0" fontId="81" fillId="0" borderId="72" xfId="304" applyFont="1" applyBorder="1" applyAlignment="1">
      <alignment horizontal="center" vertical="center" wrapText="1"/>
    </xf>
    <xf numFmtId="0" fontId="81" fillId="0" borderId="69" xfId="304" applyFont="1" applyBorder="1" applyAlignment="1">
      <alignment horizontal="center" vertical="center" wrapText="1"/>
    </xf>
    <xf numFmtId="0" fontId="81" fillId="0" borderId="194" xfId="304" applyFont="1" applyBorder="1" applyAlignment="1">
      <alignment horizontal="center" vertical="center" wrapText="1"/>
    </xf>
    <xf numFmtId="0" fontId="12" fillId="0" borderId="18" xfId="304" applyBorder="1" applyAlignment="1">
      <alignment horizontal="left"/>
    </xf>
    <xf numFmtId="0" fontId="12" fillId="0" borderId="18" xfId="304" applyFont="1" applyBorder="1" applyAlignment="1">
      <alignment horizontal="left"/>
    </xf>
    <xf numFmtId="0" fontId="12" fillId="0" borderId="18" xfId="304" applyBorder="1" applyAlignment="1">
      <alignment horizontal="center"/>
    </xf>
    <xf numFmtId="0" fontId="12" fillId="0" borderId="190" xfId="304" applyBorder="1" applyAlignment="1">
      <alignment horizontal="left" vertical="center"/>
    </xf>
    <xf numFmtId="195" fontId="12" fillId="0" borderId="70" xfId="304" applyNumberFormat="1" applyBorder="1"/>
    <xf numFmtId="0" fontId="12" fillId="0" borderId="69" xfId="304" applyBorder="1" applyAlignment="1">
      <alignment horizontal="center"/>
    </xf>
    <xf numFmtId="0" fontId="91" fillId="0" borderId="0" xfId="304" applyFont="1" applyFill="1" applyBorder="1" applyAlignment="1">
      <alignment horizontal="center"/>
    </xf>
    <xf numFmtId="0" fontId="12" fillId="0" borderId="18" xfId="426" applyFont="1" applyFill="1" applyBorder="1"/>
    <xf numFmtId="182" fontId="64" fillId="0" borderId="230" xfId="431" applyNumberFormat="1" applyFont="1" applyFill="1" applyBorder="1"/>
    <xf numFmtId="182" fontId="64" fillId="0" borderId="358" xfId="431" applyNumberFormat="1" applyFont="1" applyFill="1" applyBorder="1"/>
    <xf numFmtId="172" fontId="0" fillId="40" borderId="19" xfId="0" applyNumberFormat="1" applyFill="1" applyBorder="1" applyProtection="1"/>
    <xf numFmtId="0" fontId="10" fillId="0" borderId="246" xfId="304" applyFont="1" applyFill="1" applyBorder="1" applyAlignment="1" applyProtection="1"/>
    <xf numFmtId="0" fontId="72" fillId="0" borderId="0" xfId="304" applyFont="1"/>
    <xf numFmtId="172" fontId="12" fillId="0" borderId="53" xfId="304" applyNumberFormat="1" applyFont="1" applyBorder="1"/>
    <xf numFmtId="179" fontId="12" fillId="0" borderId="0" xfId="442" applyNumberFormat="1" applyFont="1" applyBorder="1"/>
    <xf numFmtId="172" fontId="12" fillId="0" borderId="353" xfId="304" applyNumberFormat="1" applyFont="1" applyBorder="1"/>
    <xf numFmtId="172" fontId="12" fillId="0" borderId="53" xfId="304" applyNumberFormat="1" applyFont="1" applyFill="1" applyBorder="1"/>
    <xf numFmtId="179" fontId="12" fillId="0" borderId="0" xfId="442" applyNumberFormat="1" applyFont="1" applyFill="1" applyBorder="1"/>
    <xf numFmtId="172" fontId="12" fillId="0" borderId="353" xfId="304" applyNumberFormat="1" applyFont="1" applyFill="1" applyBorder="1"/>
    <xf numFmtId="172" fontId="10" fillId="0" borderId="357" xfId="304" applyNumberFormat="1" applyFont="1" applyBorder="1"/>
    <xf numFmtId="179" fontId="10" fillId="0" borderId="69" xfId="304" applyNumberFormat="1" applyFont="1" applyFill="1" applyBorder="1" applyProtection="1"/>
    <xf numFmtId="172" fontId="10" fillId="0" borderId="81" xfId="304" applyNumberFormat="1" applyFont="1" applyFill="1" applyBorder="1"/>
    <xf numFmtId="179" fontId="10" fillId="0" borderId="70" xfId="442" applyNumberFormat="1" applyFont="1" applyFill="1" applyBorder="1"/>
    <xf numFmtId="179" fontId="12" fillId="0" borderId="18" xfId="304" applyNumberFormat="1" applyFont="1" applyFill="1" applyBorder="1" applyAlignment="1" applyProtection="1">
      <alignment horizontal="right"/>
    </xf>
    <xf numFmtId="179" fontId="10" fillId="0" borderId="351" xfId="0" applyNumberFormat="1" applyFont="1" applyFill="1" applyBorder="1" applyProtection="1"/>
    <xf numFmtId="172" fontId="10" fillId="0" borderId="53" xfId="304" applyNumberFormat="1" applyFont="1" applyBorder="1"/>
    <xf numFmtId="172" fontId="10" fillId="0" borderId="353" xfId="304" applyNumberFormat="1" applyFont="1" applyBorder="1"/>
    <xf numFmtId="179" fontId="12" fillId="0" borderId="37" xfId="0" applyNumberFormat="1" applyFont="1" applyFill="1" applyBorder="1"/>
    <xf numFmtId="179" fontId="12" fillId="0" borderId="168" xfId="0" applyNumberFormat="1" applyFont="1" applyFill="1" applyBorder="1" applyProtection="1"/>
    <xf numFmtId="179" fontId="12" fillId="0" borderId="251" xfId="446" applyNumberFormat="1" applyFont="1" applyFill="1" applyBorder="1"/>
    <xf numFmtId="179" fontId="12" fillId="0" borderId="246" xfId="446" applyNumberFormat="1" applyFont="1" applyFill="1" applyBorder="1"/>
    <xf numFmtId="179" fontId="13" fillId="0" borderId="251" xfId="446" applyNumberFormat="1" applyFont="1" applyFill="1" applyBorder="1"/>
    <xf numFmtId="179" fontId="10" fillId="0" borderId="246" xfId="446" applyNumberFormat="1" applyFont="1" applyFill="1" applyBorder="1"/>
    <xf numFmtId="179" fontId="13" fillId="0" borderId="246" xfId="446" applyNumberFormat="1" applyFont="1" applyFill="1" applyBorder="1"/>
    <xf numFmtId="179" fontId="10" fillId="0" borderId="240" xfId="446" applyNumberFormat="1" applyFont="1" applyFill="1" applyBorder="1"/>
    <xf numFmtId="179" fontId="10" fillId="37" borderId="240" xfId="446" applyNumberFormat="1" applyFont="1" applyFill="1" applyBorder="1"/>
    <xf numFmtId="179" fontId="10" fillId="37" borderId="328" xfId="446" applyNumberFormat="1" applyFont="1" applyFill="1" applyBorder="1"/>
    <xf numFmtId="179" fontId="10" fillId="0" borderId="328" xfId="446" applyNumberFormat="1" applyFont="1" applyFill="1" applyBorder="1"/>
    <xf numFmtId="179" fontId="10" fillId="0" borderId="336" xfId="446" applyNumberFormat="1" applyFont="1" applyFill="1" applyBorder="1"/>
    <xf numFmtId="179" fontId="10" fillId="0" borderId="337" xfId="446" applyNumberFormat="1" applyFont="1" applyFill="1" applyBorder="1"/>
    <xf numFmtId="172" fontId="72" fillId="0" borderId="53" xfId="401" applyNumberFormat="1" applyFont="1" applyFill="1" applyBorder="1" applyAlignment="1" applyProtection="1">
      <alignment horizontal="right"/>
    </xf>
    <xf numFmtId="179" fontId="72" fillId="0" borderId="5" xfId="442" applyNumberFormat="1" applyFont="1" applyFill="1" applyBorder="1" applyAlignment="1" applyProtection="1">
      <alignment horizontal="right"/>
    </xf>
    <xf numFmtId="172" fontId="72" fillId="0" borderId="353" xfId="401" applyNumberFormat="1" applyFont="1" applyFill="1" applyBorder="1" applyAlignment="1" applyProtection="1">
      <alignment horizontal="right"/>
    </xf>
    <xf numFmtId="172" fontId="72" fillId="0" borderId="53" xfId="304" applyNumberFormat="1" applyFont="1" applyFill="1" applyBorder="1"/>
    <xf numFmtId="179" fontId="72" fillId="0" borderId="0" xfId="442" applyNumberFormat="1" applyFont="1" applyFill="1" applyBorder="1"/>
    <xf numFmtId="172" fontId="72" fillId="0" borderId="353" xfId="304" applyNumberFormat="1" applyFont="1" applyFill="1" applyBorder="1"/>
    <xf numFmtId="172" fontId="64" fillId="0" borderId="81" xfId="304" applyNumberFormat="1" applyFont="1" applyFill="1" applyBorder="1"/>
    <xf numFmtId="179" fontId="64" fillId="0" borderId="70" xfId="442" applyNumberFormat="1" applyFont="1" applyFill="1" applyBorder="1"/>
    <xf numFmtId="172" fontId="64" fillId="0" borderId="357" xfId="304" applyNumberFormat="1" applyFont="1" applyFill="1" applyBorder="1"/>
    <xf numFmtId="179" fontId="72" fillId="0" borderId="53" xfId="0" applyNumberFormat="1" applyFont="1" applyFill="1" applyBorder="1" applyAlignment="1" applyProtection="1">
      <alignment horizontal="right"/>
    </xf>
    <xf numFmtId="179" fontId="72" fillId="0" borderId="5" xfId="0" applyNumberFormat="1" applyFont="1" applyFill="1" applyBorder="1" applyAlignment="1" applyProtection="1">
      <alignment horizontal="right"/>
    </xf>
    <xf numFmtId="179" fontId="72" fillId="0" borderId="353" xfId="0" applyNumberFormat="1" applyFont="1" applyFill="1" applyBorder="1" applyAlignment="1" applyProtection="1">
      <alignment horizontal="right"/>
    </xf>
    <xf numFmtId="172" fontId="72" fillId="0" borderId="53" xfId="0" applyNumberFormat="1" applyFont="1" applyFill="1" applyBorder="1"/>
    <xf numFmtId="172" fontId="72" fillId="0" borderId="353" xfId="0" applyNumberFormat="1" applyFont="1" applyFill="1" applyBorder="1"/>
    <xf numFmtId="0" fontId="12" fillId="0" borderId="57" xfId="424" applyFont="1" applyBorder="1"/>
    <xf numFmtId="0" fontId="51" fillId="0" borderId="0" xfId="304" quotePrefix="1" applyFont="1" applyFill="1" applyAlignment="1"/>
    <xf numFmtId="0" fontId="90" fillId="0" borderId="0" xfId="304" applyFont="1" applyFill="1"/>
    <xf numFmtId="195" fontId="10" fillId="0" borderId="110" xfId="304" applyNumberFormat="1" applyFont="1" applyBorder="1"/>
    <xf numFmtId="198" fontId="10" fillId="0" borderId="56" xfId="440" applyNumberFormat="1" applyFont="1" applyBorder="1"/>
    <xf numFmtId="0" fontId="10" fillId="0" borderId="56" xfId="304" applyFont="1" applyBorder="1"/>
    <xf numFmtId="195" fontId="10" fillId="0" borderId="33" xfId="304" applyNumberFormat="1" applyFont="1" applyBorder="1"/>
    <xf numFmtId="0" fontId="10" fillId="0" borderId="172" xfId="304" applyFont="1" applyBorder="1"/>
    <xf numFmtId="195" fontId="10" fillId="0" borderId="34" xfId="304" applyNumberFormat="1" applyFont="1" applyBorder="1"/>
    <xf numFmtId="0" fontId="10" fillId="0" borderId="94" xfId="304" applyFont="1" applyBorder="1"/>
    <xf numFmtId="0" fontId="10" fillId="0" borderId="127" xfId="304" applyFont="1" applyBorder="1"/>
    <xf numFmtId="0" fontId="69" fillId="0" borderId="74" xfId="304" applyFont="1" applyFill="1" applyBorder="1" applyAlignment="1">
      <alignment vertical="top"/>
    </xf>
    <xf numFmtId="0" fontId="72" fillId="0" borderId="74" xfId="304" applyFont="1" applyFill="1" applyBorder="1" applyAlignment="1">
      <alignment vertical="top"/>
    </xf>
    <xf numFmtId="195" fontId="12" fillId="0" borderId="0" xfId="304" applyNumberFormat="1" applyBorder="1" applyAlignment="1">
      <alignment horizontal="right"/>
    </xf>
    <xf numFmtId="195" fontId="12" fillId="0" borderId="53" xfId="304" applyNumberFormat="1" applyBorder="1" applyAlignment="1">
      <alignment horizontal="right"/>
    </xf>
    <xf numFmtId="195" fontId="12" fillId="0" borderId="81" xfId="304" applyNumberFormat="1" applyBorder="1" applyAlignment="1">
      <alignment horizontal="right"/>
    </xf>
    <xf numFmtId="195" fontId="10" fillId="0" borderId="110" xfId="304" applyNumberFormat="1" applyFont="1" applyBorder="1" applyAlignment="1">
      <alignment horizontal="right"/>
    </xf>
    <xf numFmtId="0" fontId="12" fillId="0" borderId="0" xfId="304" applyAlignment="1">
      <alignment horizontal="right"/>
    </xf>
    <xf numFmtId="179" fontId="12" fillId="0" borderId="47" xfId="417" applyNumberFormat="1" applyFont="1" applyFill="1" applyBorder="1"/>
    <xf numFmtId="179" fontId="12" fillId="0" borderId="18" xfId="417" applyNumberFormat="1" applyFont="1" applyBorder="1"/>
    <xf numFmtId="179" fontId="12" fillId="0" borderId="69" xfId="417" applyNumberFormat="1" applyFont="1" applyBorder="1"/>
    <xf numFmtId="179" fontId="10" fillId="30" borderId="96" xfId="304" applyNumberFormat="1" applyFont="1" applyFill="1" applyBorder="1" applyProtection="1"/>
    <xf numFmtId="179" fontId="12" fillId="0" borderId="88" xfId="417" applyNumberFormat="1" applyFont="1" applyFill="1" applyBorder="1"/>
    <xf numFmtId="179" fontId="12" fillId="0" borderId="48" xfId="417" applyNumberFormat="1" applyFont="1" applyBorder="1"/>
    <xf numFmtId="179" fontId="12" fillId="0" borderId="72" xfId="417" applyNumberFormat="1" applyFont="1" applyBorder="1"/>
    <xf numFmtId="179" fontId="10" fillId="30" borderId="94" xfId="304" applyNumberFormat="1" applyFont="1" applyFill="1" applyBorder="1" applyProtection="1"/>
    <xf numFmtId="179" fontId="12" fillId="0" borderId="17" xfId="417" applyNumberFormat="1" applyFont="1" applyFill="1" applyBorder="1"/>
    <xf numFmtId="179" fontId="12" fillId="0" borderId="0" xfId="417" applyNumberFormat="1" applyFont="1" applyBorder="1"/>
    <xf numFmtId="179" fontId="12" fillId="0" borderId="70" xfId="417" applyNumberFormat="1" applyFont="1" applyBorder="1"/>
    <xf numFmtId="179" fontId="10" fillId="30" borderId="172" xfId="304" applyNumberFormat="1" applyFont="1" applyFill="1" applyBorder="1" applyProtection="1"/>
    <xf numFmtId="0" fontId="23" fillId="0" borderId="345" xfId="430" applyFont="1" applyFill="1" applyBorder="1" applyAlignment="1">
      <alignment horizontal="right" wrapText="1"/>
    </xf>
    <xf numFmtId="0" fontId="23" fillId="0" borderId="355" xfId="430" applyFont="1" applyFill="1" applyBorder="1" applyAlignment="1">
      <alignment horizontal="right" wrapText="1"/>
    </xf>
    <xf numFmtId="0" fontId="23" fillId="0" borderId="242" xfId="430" applyFont="1" applyFill="1" applyBorder="1" applyAlignment="1">
      <alignment horizontal="right" wrapText="1"/>
    </xf>
    <xf numFmtId="0" fontId="23" fillId="0" borderId="344" xfId="430" applyFont="1" applyFill="1" applyBorder="1" applyAlignment="1">
      <alignment horizontal="right" wrapText="1"/>
    </xf>
    <xf numFmtId="9" fontId="10" fillId="0" borderId="139" xfId="0" applyNumberFormat="1" applyFont="1" applyBorder="1" applyAlignment="1" applyProtection="1">
      <alignment horizontal="left"/>
    </xf>
    <xf numFmtId="0" fontId="0" fillId="0" borderId="83" xfId="0" applyBorder="1" applyProtection="1"/>
    <xf numFmtId="179" fontId="10" fillId="0" borderId="139" xfId="0" applyNumberFormat="1" applyFont="1" applyFill="1" applyBorder="1" applyAlignment="1" applyProtection="1">
      <alignment horizontal="right"/>
    </xf>
    <xf numFmtId="179" fontId="10" fillId="0" borderId="3" xfId="0" applyNumberFormat="1" applyFont="1" applyFill="1" applyBorder="1" applyAlignment="1" applyProtection="1">
      <alignment horizontal="right"/>
    </xf>
    <xf numFmtId="179" fontId="10" fillId="0" borderId="67" xfId="0" applyNumberFormat="1" applyFont="1" applyFill="1" applyBorder="1" applyAlignment="1" applyProtection="1">
      <alignment horizontal="right"/>
    </xf>
    <xf numFmtId="179" fontId="10" fillId="0" borderId="101" xfId="0" applyNumberFormat="1" applyFont="1" applyFill="1" applyBorder="1" applyAlignment="1" applyProtection="1">
      <alignment horizontal="right"/>
    </xf>
    <xf numFmtId="179" fontId="10" fillId="0" borderId="83" xfId="0" applyNumberFormat="1" applyFont="1" applyFill="1" applyBorder="1" applyAlignment="1" applyProtection="1">
      <alignment horizontal="right"/>
    </xf>
    <xf numFmtId="9" fontId="10" fillId="0" borderId="69" xfId="0" applyNumberFormat="1" applyFont="1" applyBorder="1" applyAlignment="1" applyProtection="1">
      <alignment horizontal="left"/>
    </xf>
    <xf numFmtId="9" fontId="10" fillId="0" borderId="139" xfId="0" applyNumberFormat="1" applyFont="1" applyFill="1" applyBorder="1" applyAlignment="1" applyProtection="1"/>
    <xf numFmtId="0" fontId="0" fillId="0" borderId="83" xfId="0" applyFill="1" applyBorder="1" applyProtection="1"/>
    <xf numFmtId="9" fontId="10" fillId="0" borderId="96" xfId="0" applyNumberFormat="1" applyFont="1" applyFill="1" applyBorder="1" applyAlignment="1" applyProtection="1"/>
    <xf numFmtId="0" fontId="0" fillId="0" borderId="94" xfId="0" applyFill="1" applyBorder="1" applyProtection="1"/>
    <xf numFmtId="179" fontId="10" fillId="0" borderId="145" xfId="0" applyNumberFormat="1" applyFont="1" applyFill="1" applyBorder="1" applyProtection="1"/>
    <xf numFmtId="0" fontId="10" fillId="0" borderId="139" xfId="0" applyFont="1" applyBorder="1" applyProtection="1"/>
    <xf numFmtId="0" fontId="0" fillId="0" borderId="67" xfId="0" applyBorder="1" applyProtection="1"/>
    <xf numFmtId="0" fontId="12" fillId="0" borderId="67" xfId="0" applyFont="1" applyBorder="1" applyProtection="1"/>
    <xf numFmtId="0" fontId="10" fillId="0" borderId="139" xfId="0" applyFont="1" applyFill="1" applyBorder="1" applyProtection="1"/>
    <xf numFmtId="0" fontId="0" fillId="0" borderId="67" xfId="0" applyFill="1" applyBorder="1" applyProtection="1"/>
    <xf numFmtId="179" fontId="10" fillId="0" borderId="145" xfId="420" applyNumberFormat="1" applyFont="1" applyFill="1" applyBorder="1" applyProtection="1"/>
    <xf numFmtId="0" fontId="12" fillId="0" borderId="0" xfId="0" applyFont="1" applyBorder="1" applyAlignment="1" applyProtection="1">
      <alignment vertical="top"/>
    </xf>
    <xf numFmtId="179" fontId="12" fillId="0" borderId="0" xfId="0" applyNumberFormat="1" applyFont="1" applyFill="1" applyBorder="1" applyAlignment="1" applyProtection="1">
      <alignment vertical="top"/>
    </xf>
    <xf numFmtId="0" fontId="0" fillId="0" borderId="0" xfId="0" applyAlignment="1">
      <alignment vertical="top"/>
    </xf>
    <xf numFmtId="0" fontId="10" fillId="0" borderId="0" xfId="0" applyFont="1" applyFill="1" applyBorder="1" applyAlignment="1" applyProtection="1">
      <alignment vertical="top"/>
    </xf>
    <xf numFmtId="0" fontId="12" fillId="0" borderId="0" xfId="0" applyFont="1" applyAlignment="1">
      <alignment vertical="top"/>
    </xf>
    <xf numFmtId="175" fontId="21" fillId="0" borderId="0" xfId="0" applyNumberFormat="1" applyFont="1" applyFill="1" applyBorder="1" applyAlignment="1">
      <alignment vertical="top"/>
    </xf>
    <xf numFmtId="0" fontId="12" fillId="0" borderId="0" xfId="0" applyFont="1" applyFill="1" applyAlignment="1">
      <alignment vertical="top"/>
    </xf>
    <xf numFmtId="175" fontId="10" fillId="0" borderId="0" xfId="0" applyNumberFormat="1" applyFont="1" applyFill="1" applyBorder="1" applyAlignment="1" applyProtection="1">
      <alignment horizontal="left"/>
    </xf>
    <xf numFmtId="9" fontId="12" fillId="0" borderId="69" xfId="0" applyNumberFormat="1" applyFont="1" applyBorder="1" applyAlignment="1" applyProtection="1">
      <alignment horizontal="left"/>
    </xf>
    <xf numFmtId="0" fontId="10" fillId="0" borderId="173" xfId="0" applyFont="1" applyFill="1" applyBorder="1" applyAlignment="1" applyProtection="1"/>
    <xf numFmtId="0" fontId="0" fillId="0" borderId="123" xfId="0" applyBorder="1" applyAlignment="1" applyProtection="1"/>
    <xf numFmtId="0" fontId="8" fillId="0" borderId="0" xfId="424" applyFont="1" applyFill="1"/>
    <xf numFmtId="0" fontId="12" fillId="0" borderId="334" xfId="304" applyFont="1" applyBorder="1" applyAlignment="1">
      <alignment horizontal="center"/>
    </xf>
    <xf numFmtId="9" fontId="12" fillId="0" borderId="0" xfId="0" quotePrefix="1" applyNumberFormat="1" applyFont="1" applyBorder="1" applyAlignment="1" applyProtection="1"/>
    <xf numFmtId="0" fontId="12" fillId="0" borderId="0" xfId="304" quotePrefix="1" applyFont="1" applyFill="1" applyAlignment="1">
      <alignment horizontal="left" vertical="center"/>
    </xf>
    <xf numFmtId="0" fontId="12" fillId="0" borderId="0" xfId="304" applyFont="1" applyFill="1"/>
    <xf numFmtId="0" fontId="12" fillId="0" borderId="0" xfId="304" applyFont="1" applyFill="1" applyBorder="1"/>
    <xf numFmtId="0" fontId="12" fillId="0" borderId="0" xfId="304" applyFont="1" applyFill="1" applyAlignment="1"/>
    <xf numFmtId="9" fontId="51" fillId="0" borderId="0" xfId="0" quotePrefix="1" applyNumberFormat="1" applyFont="1" applyBorder="1" applyAlignment="1" applyProtection="1"/>
    <xf numFmtId="0" fontId="51" fillId="0" borderId="0" xfId="0" applyFont="1" applyAlignment="1" applyProtection="1">
      <alignment vertical="top"/>
    </xf>
    <xf numFmtId="0" fontId="51" fillId="0" borderId="0" xfId="0" quotePrefix="1" applyFont="1" applyFill="1" applyBorder="1" applyAlignment="1">
      <alignment vertical="top"/>
    </xf>
    <xf numFmtId="0" fontId="51" fillId="0" borderId="0" xfId="0" applyFont="1" applyFill="1" applyAlignment="1" applyProtection="1">
      <alignment vertical="top"/>
    </xf>
    <xf numFmtId="179" fontId="10" fillId="0" borderId="7" xfId="290" applyNumberFormat="1" applyFont="1" applyFill="1" applyBorder="1"/>
    <xf numFmtId="179" fontId="10" fillId="0" borderId="3" xfId="290" applyNumberFormat="1" applyFont="1" applyFill="1" applyBorder="1"/>
    <xf numFmtId="0" fontId="10" fillId="0" borderId="0" xfId="0" quotePrefix="1" applyFont="1" applyFill="1" applyBorder="1" applyAlignment="1" applyProtection="1">
      <alignment horizontal="center"/>
    </xf>
    <xf numFmtId="0" fontId="10" fillId="0" borderId="74" xfId="0" quotePrefix="1" applyFont="1" applyFill="1" applyBorder="1" applyAlignment="1" applyProtection="1">
      <alignment horizontal="center" vertical="center"/>
    </xf>
    <xf numFmtId="179" fontId="12" fillId="0" borderId="53" xfId="442" applyNumberFormat="1" applyFont="1" applyBorder="1"/>
    <xf numFmtId="179" fontId="12" fillId="0" borderId="53" xfId="442" applyNumberFormat="1" applyFont="1" applyFill="1" applyBorder="1"/>
    <xf numFmtId="179" fontId="10" fillId="0" borderId="81" xfId="442" applyNumberFormat="1" applyFont="1" applyFill="1" applyBorder="1"/>
    <xf numFmtId="179" fontId="12" fillId="0" borderId="7" xfId="0" applyNumberFormat="1" applyFont="1" applyFill="1" applyBorder="1" applyAlignment="1" applyProtection="1">
      <alignment horizontal="right"/>
    </xf>
    <xf numFmtId="179" fontId="72" fillId="0" borderId="53" xfId="442" applyNumberFormat="1" applyFont="1" applyFill="1" applyBorder="1" applyAlignment="1" applyProtection="1">
      <alignment horizontal="right"/>
    </xf>
    <xf numFmtId="179" fontId="72" fillId="0" borderId="53" xfId="442" applyNumberFormat="1" applyFont="1" applyFill="1" applyBorder="1"/>
    <xf numFmtId="179" fontId="64" fillId="0" borderId="81" xfId="442" applyNumberFormat="1" applyFont="1" applyFill="1" applyBorder="1"/>
    <xf numFmtId="179" fontId="72" fillId="0" borderId="7" xfId="0" applyNumberFormat="1" applyFont="1" applyFill="1" applyBorder="1" applyAlignment="1" applyProtection="1">
      <alignment horizontal="right"/>
    </xf>
    <xf numFmtId="175" fontId="12" fillId="0" borderId="105" xfId="0" applyNumberFormat="1" applyFont="1" applyFill="1" applyBorder="1" applyAlignment="1" applyProtection="1">
      <alignment horizontal="right"/>
    </xf>
    <xf numFmtId="0" fontId="93" fillId="0" borderId="0" xfId="0" applyFont="1" applyFill="1" applyBorder="1" applyAlignment="1">
      <alignment vertical="top"/>
    </xf>
    <xf numFmtId="0" fontId="94" fillId="0" borderId="0" xfId="0" applyFont="1" applyFill="1" applyBorder="1" applyAlignment="1" applyProtection="1">
      <alignment vertical="top"/>
    </xf>
    <xf numFmtId="0" fontId="22" fillId="0" borderId="0" xfId="304" applyFont="1" applyBorder="1" applyAlignment="1" applyProtection="1">
      <alignment horizontal="center"/>
    </xf>
    <xf numFmtId="0" fontId="12" fillId="39" borderId="329" xfId="304" applyFont="1" applyFill="1" applyBorder="1" applyAlignment="1">
      <alignment horizontal="center"/>
    </xf>
    <xf numFmtId="0" fontId="12" fillId="0" borderId="243" xfId="304" applyFill="1" applyBorder="1" applyAlignment="1">
      <alignment wrapText="1"/>
    </xf>
    <xf numFmtId="179" fontId="0" fillId="0" borderId="362" xfId="431" applyNumberFormat="1" applyFont="1" applyBorder="1"/>
    <xf numFmtId="179" fontId="0" fillId="0" borderId="300" xfId="431" applyNumberFormat="1" applyFont="1" applyBorder="1"/>
    <xf numFmtId="0" fontId="12" fillId="0" borderId="362" xfId="304" applyBorder="1"/>
    <xf numFmtId="182" fontId="72" fillId="0" borderId="251" xfId="431" applyNumberFormat="1" applyFont="1" applyBorder="1"/>
    <xf numFmtId="182" fontId="72" fillId="0" borderId="300" xfId="431" applyNumberFormat="1" applyFont="1" applyBorder="1"/>
    <xf numFmtId="182" fontId="64" fillId="0" borderId="240" xfId="431" applyNumberFormat="1" applyFont="1" applyFill="1" applyBorder="1"/>
    <xf numFmtId="182" fontId="64" fillId="0" borderId="300" xfId="431" applyNumberFormat="1" applyFont="1" applyFill="1" applyBorder="1"/>
    <xf numFmtId="182" fontId="72" fillId="0" borderId="251" xfId="431" applyNumberFormat="1" applyFont="1" applyFill="1" applyBorder="1"/>
    <xf numFmtId="182" fontId="64" fillId="0" borderId="336" xfId="431" applyNumberFormat="1" applyFont="1" applyFill="1" applyBorder="1"/>
    <xf numFmtId="182" fontId="72" fillId="0" borderId="300" xfId="431" applyNumberFormat="1" applyFont="1" applyFill="1" applyBorder="1"/>
    <xf numFmtId="182" fontId="72" fillId="0" borderId="240" xfId="431" applyNumberFormat="1" applyFont="1" applyFill="1" applyBorder="1"/>
    <xf numFmtId="182" fontId="64" fillId="0" borderId="300" xfId="431" applyNumberFormat="1" applyFont="1" applyFill="1" applyBorder="1" applyAlignment="1">
      <alignment horizontal="center"/>
    </xf>
    <xf numFmtId="182" fontId="64" fillId="0" borderId="254" xfId="431" applyNumberFormat="1" applyFont="1" applyFill="1" applyBorder="1"/>
    <xf numFmtId="0" fontId="12" fillId="39" borderId="362" xfId="304" applyFill="1" applyBorder="1"/>
    <xf numFmtId="172" fontId="72" fillId="0" borderId="250" xfId="401" applyNumberFormat="1" applyFont="1" applyFill="1" applyBorder="1" applyAlignment="1">
      <alignment horizontal="right"/>
    </xf>
    <xf numFmtId="172" fontId="72" fillId="0" borderId="251" xfId="401" applyNumberFormat="1" applyFont="1" applyFill="1" applyBorder="1" applyAlignment="1">
      <alignment horizontal="right"/>
    </xf>
    <xf numFmtId="172" fontId="72" fillId="0" borderId="300" xfId="401" applyNumberFormat="1" applyFont="1" applyFill="1" applyBorder="1" applyAlignment="1">
      <alignment horizontal="right"/>
    </xf>
    <xf numFmtId="182" fontId="64" fillId="0" borderId="240" xfId="431" applyNumberFormat="1" applyFont="1" applyFill="1" applyBorder="1" applyAlignment="1">
      <alignment horizontal="right"/>
    </xf>
    <xf numFmtId="182" fontId="64" fillId="0" borderId="240" xfId="431" applyNumberFormat="1" applyFont="1" applyFill="1" applyBorder="1" applyAlignment="1">
      <alignment horizontal="center"/>
    </xf>
    <xf numFmtId="182" fontId="72" fillId="0" borderId="254" xfId="431" applyNumberFormat="1" applyFont="1" applyBorder="1"/>
    <xf numFmtId="0" fontId="10" fillId="0" borderId="240" xfId="304" applyFont="1" applyFill="1" applyBorder="1" applyAlignment="1" applyProtection="1">
      <alignment horizontal="center"/>
    </xf>
    <xf numFmtId="0" fontId="0" fillId="0" borderId="300" xfId="432" applyNumberFormat="1" applyFont="1" applyBorder="1"/>
    <xf numFmtId="0" fontId="0" fillId="0" borderId="254" xfId="432" applyNumberFormat="1" applyFont="1" applyBorder="1"/>
    <xf numFmtId="179" fontId="12" fillId="0" borderId="220" xfId="0" applyNumberFormat="1" applyFont="1" applyFill="1" applyBorder="1" applyProtection="1"/>
    <xf numFmtId="179" fontId="12" fillId="0" borderId="223" xfId="0" applyNumberFormat="1" applyFont="1" applyFill="1" applyBorder="1" applyProtection="1"/>
    <xf numFmtId="179" fontId="12" fillId="0" borderId="363" xfId="0" applyNumberFormat="1" applyFont="1" applyFill="1" applyBorder="1" applyProtection="1"/>
    <xf numFmtId="179" fontId="12" fillId="0" borderId="364" xfId="0" applyNumberFormat="1" applyFont="1" applyFill="1" applyBorder="1" applyProtection="1"/>
    <xf numFmtId="179" fontId="12" fillId="0" borderId="232" xfId="0" applyNumberFormat="1" applyFont="1" applyFill="1" applyBorder="1" applyProtection="1"/>
    <xf numFmtId="179" fontId="12" fillId="0" borderId="365" xfId="0" applyNumberFormat="1" applyFont="1" applyFill="1" applyBorder="1" applyProtection="1"/>
    <xf numFmtId="0" fontId="12" fillId="39" borderId="343" xfId="304" applyFont="1" applyFill="1" applyBorder="1" applyAlignment="1">
      <alignment horizontal="center"/>
    </xf>
    <xf numFmtId="0" fontId="20" fillId="23" borderId="242" xfId="304" applyFont="1" applyFill="1" applyBorder="1" applyAlignment="1" applyProtection="1">
      <alignment vertical="center"/>
    </xf>
    <xf numFmtId="0" fontId="20" fillId="23" borderId="274" xfId="304" applyFont="1" applyFill="1" applyBorder="1" applyAlignment="1" applyProtection="1">
      <alignment vertical="center"/>
    </xf>
    <xf numFmtId="0" fontId="12" fillId="0" borderId="367" xfId="304" applyFont="1" applyFill="1" applyBorder="1" applyAlignment="1" applyProtection="1">
      <alignment wrapText="1"/>
    </xf>
    <xf numFmtId="0" fontId="12" fillId="0" borderId="337" xfId="304" applyFont="1" applyFill="1" applyBorder="1" applyAlignment="1" applyProtection="1">
      <alignment wrapText="1"/>
    </xf>
    <xf numFmtId="0" fontId="12" fillId="0" borderId="221" xfId="304" applyFont="1" applyFill="1" applyBorder="1" applyAlignment="1" applyProtection="1"/>
    <xf numFmtId="0" fontId="12" fillId="0" borderId="327" xfId="304" applyFont="1" applyFill="1" applyBorder="1" applyAlignment="1" applyProtection="1"/>
    <xf numFmtId="0" fontId="20" fillId="0" borderId="0" xfId="304" applyFont="1" applyFill="1" applyBorder="1" applyAlignment="1" applyProtection="1">
      <alignment horizontal="center" vertical="center"/>
    </xf>
    <xf numFmtId="0" fontId="10" fillId="0" borderId="0" xfId="304" quotePrefix="1" applyFont="1" applyFill="1" applyBorder="1" applyAlignment="1" applyProtection="1">
      <alignment horizontal="center"/>
    </xf>
    <xf numFmtId="0" fontId="12" fillId="0" borderId="226" xfId="304" applyFont="1" applyFill="1" applyBorder="1" applyAlignment="1" applyProtection="1">
      <alignment horizontal="center"/>
    </xf>
    <xf numFmtId="0" fontId="12" fillId="0" borderId="247" xfId="304" applyFont="1" applyFill="1" applyBorder="1" applyAlignment="1" applyProtection="1">
      <alignment horizontal="center" wrapText="1"/>
    </xf>
    <xf numFmtId="0" fontId="12" fillId="0" borderId="368" xfId="304" applyFont="1" applyBorder="1"/>
    <xf numFmtId="182" fontId="89" fillId="0" borderId="261" xfId="431" applyNumberFormat="1" applyFont="1" applyBorder="1" applyAlignment="1">
      <alignment horizontal="center"/>
    </xf>
    <xf numFmtId="182" fontId="89" fillId="0" borderId="233" xfId="431" applyNumberFormat="1" applyFont="1" applyBorder="1" applyAlignment="1">
      <alignment horizontal="center"/>
    </xf>
    <xf numFmtId="182" fontId="89" fillId="0" borderId="230" xfId="431" applyNumberFormat="1" applyFont="1" applyBorder="1" applyAlignment="1">
      <alignment horizontal="center"/>
    </xf>
    <xf numFmtId="182" fontId="89" fillId="0" borderId="233" xfId="431" applyNumberFormat="1" applyFont="1" applyFill="1" applyBorder="1" applyAlignment="1">
      <alignment horizontal="center"/>
    </xf>
    <xf numFmtId="182" fontId="89" fillId="0" borderId="261" xfId="431" applyNumberFormat="1" applyFont="1" applyFill="1" applyBorder="1" applyAlignment="1">
      <alignment horizontal="center"/>
    </xf>
    <xf numFmtId="182" fontId="89" fillId="0" borderId="261" xfId="431" quotePrefix="1" applyNumberFormat="1" applyFont="1" applyFill="1" applyBorder="1" applyAlignment="1">
      <alignment horizontal="center"/>
    </xf>
    <xf numFmtId="182" fontId="89" fillId="0" borderId="230" xfId="431" applyNumberFormat="1" applyFont="1" applyFill="1" applyBorder="1" applyAlignment="1">
      <alignment horizontal="center"/>
    </xf>
    <xf numFmtId="182" fontId="89" fillId="0" borderId="358" xfId="431" applyNumberFormat="1" applyFont="1" applyFill="1" applyBorder="1" applyAlignment="1">
      <alignment horizontal="center"/>
    </xf>
    <xf numFmtId="182" fontId="81" fillId="0" borderId="261" xfId="431" applyNumberFormat="1" applyFont="1" applyFill="1" applyBorder="1" applyAlignment="1">
      <alignment horizontal="center"/>
    </xf>
    <xf numFmtId="182" fontId="81" fillId="0" borderId="230" xfId="431" applyNumberFormat="1" applyFont="1" applyFill="1" applyBorder="1" applyAlignment="1">
      <alignment horizontal="center"/>
    </xf>
    <xf numFmtId="182" fontId="81" fillId="0" borderId="358" xfId="431" applyNumberFormat="1" applyFont="1" applyFill="1" applyBorder="1" applyAlignment="1">
      <alignment horizontal="center"/>
    </xf>
    <xf numFmtId="182" fontId="81" fillId="0" borderId="343" xfId="431" applyNumberFormat="1" applyFont="1" applyFill="1" applyBorder="1" applyAlignment="1">
      <alignment horizontal="center"/>
    </xf>
    <xf numFmtId="182" fontId="72" fillId="39" borderId="221" xfId="431" applyNumberFormat="1" applyFont="1" applyFill="1" applyBorder="1"/>
    <xf numFmtId="172" fontId="72" fillId="0" borderId="325" xfId="401" applyNumberFormat="1" applyFont="1" applyFill="1" applyBorder="1"/>
    <xf numFmtId="172" fontId="72" fillId="0" borderId="0" xfId="401" applyNumberFormat="1" applyFont="1" applyFill="1" applyBorder="1"/>
    <xf numFmtId="172" fontId="72" fillId="0" borderId="221" xfId="401" applyNumberFormat="1" applyFont="1" applyFill="1" applyBorder="1"/>
    <xf numFmtId="182" fontId="64" fillId="0" borderId="231" xfId="431" applyNumberFormat="1" applyFont="1" applyFill="1" applyBorder="1" applyAlignment="1">
      <alignment horizontal="center"/>
    </xf>
    <xf numFmtId="182" fontId="72" fillId="0" borderId="0" xfId="431" applyNumberFormat="1" applyFont="1" applyFill="1" applyBorder="1"/>
    <xf numFmtId="182" fontId="72" fillId="0" borderId="0" xfId="431" applyNumberFormat="1" applyFont="1" applyBorder="1"/>
    <xf numFmtId="10" fontId="0" fillId="0" borderId="226" xfId="432" applyNumberFormat="1" applyFont="1" applyBorder="1"/>
    <xf numFmtId="0" fontId="0" fillId="0" borderId="301" xfId="432" applyNumberFormat="1" applyFont="1" applyBorder="1"/>
    <xf numFmtId="0" fontId="0" fillId="0" borderId="219" xfId="432" applyNumberFormat="1" applyFont="1" applyBorder="1"/>
    <xf numFmtId="179" fontId="12" fillId="0" borderId="141" xfId="0" applyNumberFormat="1" applyFont="1" applyFill="1" applyBorder="1" applyProtection="1"/>
    <xf numFmtId="179" fontId="12" fillId="0" borderId="148" xfId="0" applyNumberFormat="1" applyFont="1" applyFill="1" applyBorder="1" applyProtection="1"/>
    <xf numFmtId="179" fontId="12" fillId="0" borderId="49" xfId="0" applyNumberFormat="1" applyFont="1" applyFill="1" applyBorder="1" applyProtection="1"/>
    <xf numFmtId="179" fontId="12" fillId="0" borderId="141" xfId="0" applyNumberFormat="1" applyFont="1" applyFill="1" applyBorder="1"/>
    <xf numFmtId="179" fontId="12" fillId="0" borderId="49" xfId="0" applyNumberFormat="1" applyFont="1" applyFill="1" applyBorder="1"/>
    <xf numFmtId="179" fontId="12" fillId="0" borderId="167" xfId="0" applyNumberFormat="1" applyFont="1" applyFill="1" applyBorder="1" applyProtection="1"/>
    <xf numFmtId="179" fontId="62" fillId="23" borderId="156" xfId="0" applyNumberFormat="1" applyFont="1" applyFill="1" applyBorder="1" applyProtection="1"/>
    <xf numFmtId="179" fontId="12" fillId="0" borderId="49" xfId="421" applyNumberFormat="1" applyFont="1" applyFill="1" applyBorder="1" applyProtection="1"/>
    <xf numFmtId="179" fontId="62" fillId="23" borderId="32" xfId="0" applyNumberFormat="1" applyFont="1" applyFill="1" applyBorder="1" applyProtection="1"/>
    <xf numFmtId="179" fontId="12" fillId="0" borderId="40" xfId="421" applyNumberFormat="1" applyFont="1" applyFill="1" applyBorder="1" applyProtection="1"/>
    <xf numFmtId="0" fontId="10" fillId="0" borderId="230" xfId="304" applyFont="1" applyFill="1" applyBorder="1" applyAlignment="1" applyProtection="1">
      <alignment horizontal="center"/>
    </xf>
    <xf numFmtId="0" fontId="12" fillId="0" borderId="261" xfId="304" applyBorder="1" applyAlignment="1">
      <alignment vertical="center"/>
    </xf>
    <xf numFmtId="0" fontId="10" fillId="0" borderId="380" xfId="304" applyFont="1" applyFill="1" applyBorder="1" applyAlignment="1" applyProtection="1">
      <alignment horizontal="center"/>
    </xf>
    <xf numFmtId="0" fontId="12" fillId="0" borderId="205" xfId="304" applyBorder="1"/>
    <xf numFmtId="182" fontId="72" fillId="0" borderId="332" xfId="431" applyNumberFormat="1" applyFont="1" applyBorder="1"/>
    <xf numFmtId="182" fontId="72" fillId="0" borderId="341" xfId="431" applyNumberFormat="1" applyFont="1" applyBorder="1"/>
    <xf numFmtId="182" fontId="64" fillId="0" borderId="333" xfId="431" applyNumberFormat="1" applyFont="1" applyFill="1" applyBorder="1"/>
    <xf numFmtId="182" fontId="64" fillId="0" borderId="341" xfId="431" applyNumberFormat="1" applyFont="1" applyFill="1" applyBorder="1"/>
    <xf numFmtId="182" fontId="72" fillId="0" borderId="332" xfId="431" applyNumberFormat="1" applyFont="1" applyFill="1" applyBorder="1"/>
    <xf numFmtId="182" fontId="64" fillId="0" borderId="334" xfId="431" applyNumberFormat="1" applyFont="1" applyFill="1" applyBorder="1"/>
    <xf numFmtId="182" fontId="72" fillId="0" borderId="341" xfId="431" applyNumberFormat="1" applyFont="1" applyFill="1" applyBorder="1"/>
    <xf numFmtId="182" fontId="72" fillId="0" borderId="333" xfId="431" applyNumberFormat="1" applyFont="1" applyFill="1" applyBorder="1"/>
    <xf numFmtId="182" fontId="64" fillId="0" borderId="341" xfId="431" applyNumberFormat="1" applyFont="1" applyFill="1" applyBorder="1" applyAlignment="1">
      <alignment horizontal="center"/>
    </xf>
    <xf numFmtId="182" fontId="64" fillId="0" borderId="339" xfId="431" applyNumberFormat="1" applyFont="1" applyFill="1" applyBorder="1"/>
    <xf numFmtId="0" fontId="12" fillId="39" borderId="205" xfId="304" applyFill="1" applyBorder="1"/>
    <xf numFmtId="172" fontId="72" fillId="0" borderId="340" xfId="401" applyNumberFormat="1" applyFont="1" applyFill="1" applyBorder="1" applyAlignment="1">
      <alignment horizontal="right"/>
    </xf>
    <xf numFmtId="172" fontId="72" fillId="0" borderId="332" xfId="401" applyNumberFormat="1" applyFont="1" applyFill="1" applyBorder="1" applyAlignment="1">
      <alignment horizontal="right"/>
    </xf>
    <xf numFmtId="172" fontId="72" fillId="0" borderId="341" xfId="401" applyNumberFormat="1" applyFont="1" applyFill="1" applyBorder="1" applyAlignment="1">
      <alignment horizontal="right"/>
    </xf>
    <xf numFmtId="182" fontId="64" fillId="0" borderId="333" xfId="431" applyNumberFormat="1" applyFont="1" applyFill="1" applyBorder="1" applyAlignment="1">
      <alignment horizontal="right"/>
    </xf>
    <xf numFmtId="182" fontId="64" fillId="0" borderId="333" xfId="431" applyNumberFormat="1" applyFont="1" applyFill="1" applyBorder="1" applyAlignment="1">
      <alignment horizontal="center"/>
    </xf>
    <xf numFmtId="182" fontId="72" fillId="0" borderId="339" xfId="431" applyNumberFormat="1" applyFont="1" applyBorder="1"/>
    <xf numFmtId="10" fontId="0" fillId="0" borderId="339" xfId="432" applyNumberFormat="1" applyFont="1" applyBorder="1"/>
    <xf numFmtId="0" fontId="12" fillId="39" borderId="343" xfId="304" applyFont="1" applyFill="1" applyBorder="1" applyAlignment="1"/>
    <xf numFmtId="0" fontId="12" fillId="0" borderId="261" xfId="304" applyBorder="1"/>
    <xf numFmtId="179" fontId="64" fillId="0" borderId="69" xfId="290" applyNumberFormat="1" applyFont="1" applyBorder="1" applyAlignment="1">
      <alignment horizontal="center" wrapText="1"/>
    </xf>
    <xf numFmtId="179" fontId="64" fillId="0" borderId="81" xfId="290" applyNumberFormat="1" applyFont="1" applyBorder="1" applyAlignment="1">
      <alignment horizontal="center" wrapText="1"/>
    </xf>
    <xf numFmtId="179" fontId="64" fillId="0" borderId="72" xfId="290" applyNumberFormat="1" applyFont="1" applyBorder="1" applyAlignment="1">
      <alignment horizontal="center" wrapText="1"/>
    </xf>
    <xf numFmtId="0" fontId="20" fillId="0" borderId="0" xfId="0" applyFont="1" applyFill="1" applyBorder="1" applyAlignment="1" applyProtection="1">
      <alignment horizontal="center" vertical="center"/>
    </xf>
    <xf numFmtId="0" fontId="10" fillId="0" borderId="0" xfId="0" applyFont="1" applyFill="1" applyBorder="1" applyAlignment="1" applyProtection="1">
      <alignment horizontal="right"/>
    </xf>
    <xf numFmtId="0" fontId="66" fillId="0" borderId="0" xfId="0" applyFont="1" applyAlignment="1">
      <alignment vertical="top"/>
    </xf>
    <xf numFmtId="0" fontId="69" fillId="0" borderId="0" xfId="0" quotePrefix="1" applyFont="1" applyFill="1" applyBorder="1" applyAlignment="1"/>
    <xf numFmtId="0" fontId="96" fillId="0" borderId="0" xfId="0" applyFont="1"/>
    <xf numFmtId="179" fontId="12" fillId="0" borderId="58" xfId="415" applyNumberFormat="1" applyFont="1" applyFill="1" applyBorder="1"/>
    <xf numFmtId="179" fontId="12" fillId="0" borderId="53" xfId="304" applyNumberFormat="1" applyFont="1" applyFill="1" applyBorder="1" applyAlignment="1" applyProtection="1">
      <alignment horizontal="right"/>
    </xf>
    <xf numFmtId="179" fontId="12" fillId="0" borderId="5" xfId="304" applyNumberFormat="1" applyFont="1" applyFill="1" applyBorder="1" applyAlignment="1" applyProtection="1">
      <alignment horizontal="right"/>
    </xf>
    <xf numFmtId="179" fontId="12" fillId="0" borderId="353" xfId="304" applyNumberFormat="1" applyFont="1" applyFill="1" applyBorder="1" applyAlignment="1" applyProtection="1">
      <alignment horizontal="right"/>
    </xf>
    <xf numFmtId="172" fontId="12" fillId="0" borderId="53" xfId="401" applyNumberFormat="1" applyFont="1" applyFill="1" applyBorder="1" applyAlignment="1" applyProtection="1">
      <alignment horizontal="right"/>
    </xf>
    <xf numFmtId="179" fontId="12" fillId="0" borderId="5" xfId="442" applyNumberFormat="1" applyFont="1" applyFill="1" applyBorder="1" applyAlignment="1" applyProtection="1">
      <alignment horizontal="right"/>
    </xf>
    <xf numFmtId="172" fontId="12" fillId="0" borderId="353" xfId="401" applyNumberFormat="1" applyFont="1" applyFill="1" applyBorder="1" applyAlignment="1" applyProtection="1">
      <alignment horizontal="right"/>
    </xf>
    <xf numFmtId="0" fontId="12" fillId="0" borderId="379" xfId="304" applyFont="1" applyBorder="1" applyAlignment="1">
      <alignment horizontal="center" vertical="center"/>
    </xf>
    <xf numFmtId="0" fontId="10" fillId="0" borderId="241" xfId="304" applyFont="1" applyBorder="1" applyAlignment="1"/>
    <xf numFmtId="0" fontId="12" fillId="0" borderId="242" xfId="304" applyBorder="1"/>
    <xf numFmtId="179" fontId="0" fillId="0" borderId="242" xfId="431" applyNumberFormat="1" applyFont="1" applyBorder="1"/>
    <xf numFmtId="179" fontId="0" fillId="0" borderId="379" xfId="431" applyNumberFormat="1" applyFont="1" applyBorder="1"/>
    <xf numFmtId="0" fontId="10" fillId="0" borderId="243" xfId="304" applyFont="1" applyBorder="1"/>
    <xf numFmtId="179" fontId="0" fillId="0" borderId="0" xfId="431" applyNumberFormat="1" applyFont="1" applyBorder="1"/>
    <xf numFmtId="179" fontId="0" fillId="0" borderId="332" xfId="431" applyNumberFormat="1" applyFont="1" applyBorder="1"/>
    <xf numFmtId="0" fontId="12" fillId="0" borderId="243" xfId="304" applyFont="1" applyBorder="1"/>
    <xf numFmtId="10" fontId="0" fillId="0" borderId="0" xfId="432" applyNumberFormat="1" applyFont="1" applyBorder="1"/>
    <xf numFmtId="10" fontId="0" fillId="0" borderId="332" xfId="432" applyNumberFormat="1" applyFont="1" applyBorder="1"/>
    <xf numFmtId="0" fontId="10" fillId="0" borderId="75" xfId="0" applyFont="1" applyFill="1" applyBorder="1" applyAlignment="1" applyProtection="1"/>
    <xf numFmtId="179" fontId="10" fillId="0" borderId="381" xfId="0" applyNumberFormat="1" applyFont="1" applyFill="1" applyBorder="1" applyAlignment="1" applyProtection="1">
      <alignment horizontal="right"/>
    </xf>
    <xf numFmtId="9" fontId="12" fillId="0" borderId="57" xfId="0" quotePrefix="1" applyNumberFormat="1" applyFont="1" applyBorder="1" applyAlignment="1" applyProtection="1">
      <alignment horizontal="center" vertical="center" wrapText="1"/>
    </xf>
    <xf numFmtId="179" fontId="46" fillId="0" borderId="0" xfId="406" applyNumberFormat="1" applyFont="1" applyFill="1" applyBorder="1" applyAlignment="1" applyProtection="1">
      <alignment horizontal="right" vertical="center"/>
    </xf>
    <xf numFmtId="0" fontId="12" fillId="0" borderId="384" xfId="0" applyFont="1" applyBorder="1" applyAlignment="1" applyProtection="1">
      <alignment horizontal="right" wrapText="1"/>
    </xf>
    <xf numFmtId="179" fontId="46" fillId="0" borderId="385" xfId="406" applyNumberFormat="1" applyFont="1" applyFill="1" applyBorder="1" applyAlignment="1" applyProtection="1">
      <alignment horizontal="right" vertical="center"/>
    </xf>
    <xf numFmtId="179" fontId="46" fillId="0" borderId="386" xfId="406" applyNumberFormat="1" applyFont="1" applyFill="1" applyBorder="1" applyAlignment="1" applyProtection="1">
      <alignment horizontal="right" vertical="center"/>
    </xf>
    <xf numFmtId="179" fontId="46" fillId="0" borderId="387" xfId="406" applyNumberFormat="1" applyFont="1" applyFill="1" applyBorder="1" applyAlignment="1" applyProtection="1">
      <alignment horizontal="right" vertical="center"/>
    </xf>
    <xf numFmtId="179" fontId="23" fillId="0" borderId="386" xfId="406" applyNumberFormat="1" applyFont="1" applyFill="1" applyBorder="1" applyAlignment="1" applyProtection="1">
      <alignment horizontal="right" vertical="center"/>
    </xf>
    <xf numFmtId="193" fontId="23" fillId="0" borderId="388" xfId="408" applyNumberFormat="1" applyFont="1" applyFill="1" applyBorder="1" applyAlignment="1" applyProtection="1">
      <alignment horizontal="right" vertical="center"/>
    </xf>
    <xf numFmtId="179" fontId="12" fillId="0" borderId="47" xfId="417" applyNumberFormat="1" applyFont="1" applyFill="1" applyBorder="1" applyAlignment="1"/>
    <xf numFmtId="179" fontId="12" fillId="0" borderId="88" xfId="417" applyNumberFormat="1" applyFont="1" applyFill="1" applyBorder="1" applyAlignment="1"/>
    <xf numFmtId="179" fontId="12" fillId="0" borderId="18" xfId="417" applyNumberFormat="1" applyFont="1" applyBorder="1" applyAlignment="1"/>
    <xf numFmtId="179" fontId="12" fillId="0" borderId="48" xfId="417" applyNumberFormat="1" applyFont="1" applyBorder="1" applyAlignment="1"/>
    <xf numFmtId="179" fontId="12" fillId="0" borderId="69" xfId="417" applyNumberFormat="1" applyFont="1" applyBorder="1" applyAlignment="1"/>
    <xf numFmtId="179" fontId="12" fillId="0" borderId="72" xfId="417" applyNumberFormat="1" applyFont="1" applyBorder="1" applyAlignment="1"/>
    <xf numFmtId="179" fontId="10" fillId="0" borderId="59" xfId="290" applyNumberFormat="1" applyFont="1" applyFill="1" applyBorder="1"/>
    <xf numFmtId="179" fontId="12" fillId="0" borderId="104" xfId="290" applyNumberFormat="1" applyFont="1" applyFill="1" applyBorder="1"/>
    <xf numFmtId="179" fontId="10" fillId="0" borderId="83" xfId="290" applyNumberFormat="1" applyFont="1" applyFill="1" applyBorder="1"/>
    <xf numFmtId="179" fontId="12" fillId="0" borderId="129" xfId="0" applyNumberFormat="1" applyFont="1" applyFill="1" applyBorder="1" applyProtection="1"/>
    <xf numFmtId="179" fontId="12" fillId="0" borderId="21" xfId="0" applyNumberFormat="1" applyFont="1" applyFill="1" applyBorder="1" applyProtection="1"/>
    <xf numFmtId="179" fontId="12" fillId="0" borderId="51" xfId="0" applyNumberFormat="1" applyFont="1" applyFill="1" applyBorder="1"/>
    <xf numFmtId="0" fontId="0" fillId="0" borderId="0" xfId="0" applyFill="1" applyAlignment="1">
      <alignment vertical="top"/>
    </xf>
    <xf numFmtId="0" fontId="97" fillId="0" borderId="0" xfId="0" applyFont="1"/>
    <xf numFmtId="179" fontId="64" fillId="0" borderId="3" xfId="290" applyNumberFormat="1" applyFont="1" applyFill="1" applyBorder="1"/>
    <xf numFmtId="179" fontId="64" fillId="0" borderId="48" xfId="290" applyNumberFormat="1" applyFont="1" applyFill="1" applyBorder="1" applyAlignment="1">
      <alignment horizontal="right" wrapText="1"/>
    </xf>
    <xf numFmtId="179" fontId="64" fillId="0" borderId="145" xfId="290" applyNumberFormat="1" applyFont="1" applyFill="1" applyBorder="1"/>
    <xf numFmtId="179" fontId="64" fillId="0" borderId="33" xfId="290" applyNumberFormat="1" applyFont="1" applyFill="1" applyBorder="1"/>
    <xf numFmtId="179" fontId="64" fillId="0" borderId="34" xfId="290" applyNumberFormat="1" applyFont="1" applyFill="1" applyBorder="1"/>
    <xf numFmtId="179" fontId="10" fillId="0" borderId="34" xfId="290" applyNumberFormat="1" applyFont="1" applyFill="1" applyBorder="1"/>
    <xf numFmtId="179" fontId="10" fillId="0" borderId="94" xfId="290" applyNumberFormat="1" applyFont="1" applyFill="1" applyBorder="1"/>
    <xf numFmtId="0" fontId="90" fillId="0" borderId="0" xfId="0" applyFont="1" applyFill="1" applyAlignment="1">
      <alignment vertical="top"/>
    </xf>
    <xf numFmtId="9" fontId="12" fillId="0" borderId="126" xfId="0" applyNumberFormat="1" applyFont="1" applyFill="1" applyBorder="1" applyAlignment="1" applyProtection="1">
      <alignment horizontal="center" vertical="center" wrapText="1"/>
    </xf>
    <xf numFmtId="9" fontId="12" fillId="0" borderId="53" xfId="0" applyNumberFormat="1" applyFont="1" applyFill="1" applyBorder="1" applyAlignment="1" applyProtection="1">
      <alignment horizontal="center" vertical="center" wrapText="1"/>
    </xf>
    <xf numFmtId="9" fontId="12" fillId="0" borderId="109" xfId="0" applyNumberFormat="1" applyFont="1" applyFill="1" applyBorder="1" applyAlignment="1" applyProtection="1">
      <alignment horizontal="center" vertical="center" wrapText="1"/>
    </xf>
    <xf numFmtId="9" fontId="12" fillId="0" borderId="5" xfId="0" applyNumberFormat="1" applyFont="1" applyFill="1" applyBorder="1" applyAlignment="1" applyProtection="1">
      <alignment horizontal="center" vertical="center" wrapText="1"/>
    </xf>
    <xf numFmtId="0" fontId="12" fillId="0" borderId="99" xfId="0" applyFont="1" applyFill="1" applyBorder="1" applyAlignment="1" applyProtection="1">
      <alignment horizontal="center" vertical="center" wrapText="1"/>
    </xf>
    <xf numFmtId="179" fontId="12" fillId="0" borderId="220" xfId="0" applyNumberFormat="1" applyFont="1" applyFill="1" applyBorder="1" applyAlignment="1" applyProtection="1">
      <alignment horizontal="right"/>
    </xf>
    <xf numFmtId="179" fontId="12" fillId="0" borderId="223" xfId="0" applyNumberFormat="1" applyFont="1" applyFill="1" applyBorder="1" applyAlignment="1" applyProtection="1">
      <alignment horizontal="right"/>
    </xf>
    <xf numFmtId="179" fontId="12" fillId="0" borderId="224" xfId="0" applyNumberFormat="1" applyFont="1" applyFill="1" applyBorder="1" applyAlignment="1" applyProtection="1">
      <alignment horizontal="right"/>
    </xf>
    <xf numFmtId="179" fontId="12" fillId="0" borderId="190" xfId="0" applyNumberFormat="1" applyFont="1" applyFill="1" applyBorder="1" applyAlignment="1" applyProtection="1">
      <alignment horizontal="right"/>
    </xf>
    <xf numFmtId="9" fontId="12" fillId="0" borderId="57" xfId="0" quotePrefix="1" applyNumberFormat="1" applyFont="1" applyFill="1" applyBorder="1" applyAlignment="1" applyProtection="1">
      <alignment horizontal="center" vertical="center" wrapText="1"/>
    </xf>
    <xf numFmtId="9" fontId="12" fillId="0" borderId="110" xfId="0" applyNumberFormat="1" applyFont="1" applyFill="1" applyBorder="1" applyAlignment="1" applyProtection="1">
      <alignment horizontal="center" vertical="center" wrapText="1"/>
    </xf>
    <xf numFmtId="9" fontId="12" fillId="0" borderId="111" xfId="0" applyNumberFormat="1" applyFont="1" applyFill="1" applyBorder="1" applyAlignment="1" applyProtection="1">
      <alignment horizontal="center" vertical="center" wrapText="1"/>
    </xf>
    <xf numFmtId="9" fontId="12" fillId="0" borderId="138" xfId="0" applyNumberFormat="1" applyFont="1" applyFill="1" applyBorder="1" applyAlignment="1" applyProtection="1">
      <alignment horizontal="center" vertical="center" wrapText="1"/>
    </xf>
    <xf numFmtId="0" fontId="12" fillId="0" borderId="118" xfId="0" applyFont="1" applyFill="1" applyBorder="1" applyAlignment="1" applyProtection="1">
      <alignment horizontal="center" vertical="center" wrapText="1"/>
    </xf>
    <xf numFmtId="179" fontId="46" fillId="0" borderId="137" xfId="406" applyNumberFormat="1" applyFont="1" applyFill="1" applyBorder="1" applyAlignment="1" applyProtection="1">
      <alignment horizontal="right" vertical="center"/>
    </xf>
    <xf numFmtId="179" fontId="46" fillId="0" borderId="142" xfId="406" applyNumberFormat="1" applyFont="1" applyFill="1" applyBorder="1" applyAlignment="1" applyProtection="1">
      <alignment horizontal="right" vertical="center"/>
    </xf>
    <xf numFmtId="179" fontId="46" fillId="0" borderId="164" xfId="406" applyNumberFormat="1" applyFont="1" applyFill="1" applyBorder="1" applyAlignment="1" applyProtection="1">
      <alignment horizontal="right" vertical="center"/>
    </xf>
    <xf numFmtId="179" fontId="23" fillId="0" borderId="142" xfId="406" applyNumberFormat="1" applyFont="1" applyFill="1" applyBorder="1" applyAlignment="1" applyProtection="1">
      <alignment horizontal="right" vertical="center"/>
    </xf>
    <xf numFmtId="193" fontId="23" fillId="0" borderId="169" xfId="408" applyNumberFormat="1" applyFont="1" applyFill="1" applyBorder="1" applyAlignment="1" applyProtection="1">
      <alignment horizontal="right" vertical="center"/>
    </xf>
    <xf numFmtId="179" fontId="10" fillId="0" borderId="139" xfId="419" applyNumberFormat="1" applyFont="1" applyFill="1" applyBorder="1" applyProtection="1"/>
    <xf numFmtId="179" fontId="10" fillId="0" borderId="139" xfId="420" applyNumberFormat="1" applyFont="1" applyFill="1" applyBorder="1" applyProtection="1"/>
    <xf numFmtId="175" fontId="12" fillId="0" borderId="80" xfId="0" applyNumberFormat="1" applyFont="1" applyFill="1" applyBorder="1" applyProtection="1"/>
    <xf numFmtId="0" fontId="12" fillId="0" borderId="54" xfId="0" applyFont="1" applyFill="1" applyBorder="1"/>
    <xf numFmtId="0" fontId="12" fillId="0" borderId="87" xfId="0" applyFont="1" applyFill="1" applyBorder="1"/>
    <xf numFmtId="37" fontId="12" fillId="0" borderId="86" xfId="0" applyNumberFormat="1" applyFont="1" applyFill="1" applyBorder="1"/>
    <xf numFmtId="0" fontId="12" fillId="0" borderId="37" xfId="0" applyFont="1" applyFill="1" applyBorder="1" applyProtection="1"/>
    <xf numFmtId="0" fontId="12" fillId="0" borderId="55" xfId="0" applyFont="1" applyFill="1" applyBorder="1" applyProtection="1"/>
    <xf numFmtId="37" fontId="12" fillId="0" borderId="51" xfId="0" applyNumberFormat="1" applyFont="1" applyFill="1" applyBorder="1"/>
    <xf numFmtId="0" fontId="12" fillId="0" borderId="37" xfId="0" applyFont="1" applyFill="1" applyBorder="1"/>
    <xf numFmtId="0" fontId="12" fillId="0" borderId="55" xfId="0" applyFont="1" applyFill="1" applyBorder="1"/>
    <xf numFmtId="179" fontId="12" fillId="0" borderId="128" xfId="0" applyNumberFormat="1" applyFont="1" applyFill="1" applyBorder="1" applyProtection="1"/>
    <xf numFmtId="179" fontId="12" fillId="0" borderId="20" xfId="0" applyNumberFormat="1" applyFont="1" applyFill="1" applyBorder="1" applyProtection="1"/>
    <xf numFmtId="179" fontId="12" fillId="0" borderId="41" xfId="0" applyNumberFormat="1" applyFont="1" applyFill="1" applyBorder="1" applyProtection="1"/>
    <xf numFmtId="179" fontId="12" fillId="0" borderId="40" xfId="0" applyNumberFormat="1" applyFont="1" applyFill="1" applyBorder="1"/>
    <xf numFmtId="179" fontId="12" fillId="0" borderId="20" xfId="0" applyNumberFormat="1" applyFont="1" applyFill="1" applyBorder="1"/>
    <xf numFmtId="179" fontId="12" fillId="0" borderId="27" xfId="0" applyNumberFormat="1" applyFont="1" applyFill="1" applyBorder="1"/>
    <xf numFmtId="179" fontId="12" fillId="0" borderId="24" xfId="0" applyNumberFormat="1" applyFont="1" applyFill="1" applyBorder="1" applyProtection="1"/>
    <xf numFmtId="179" fontId="12" fillId="0" borderId="54" xfId="0" applyNumberFormat="1" applyFont="1" applyFill="1" applyBorder="1" applyProtection="1"/>
    <xf numFmtId="179" fontId="12" fillId="0" borderId="86" xfId="0" applyNumberFormat="1" applyFont="1" applyFill="1" applyBorder="1" applyProtection="1"/>
    <xf numFmtId="172" fontId="10" fillId="0" borderId="311" xfId="0" applyNumberFormat="1" applyFont="1" applyFill="1" applyBorder="1" applyAlignment="1" applyProtection="1">
      <alignment horizontal="right"/>
    </xf>
    <xf numFmtId="172" fontId="10" fillId="0" borderId="260" xfId="0" applyNumberFormat="1" applyFont="1" applyFill="1" applyBorder="1" applyAlignment="1" applyProtection="1">
      <alignment horizontal="right"/>
    </xf>
    <xf numFmtId="9" fontId="0" fillId="0" borderId="0" xfId="0" applyNumberFormat="1" applyBorder="1" applyAlignment="1" applyProtection="1"/>
    <xf numFmtId="179" fontId="10" fillId="0" borderId="127" xfId="0" applyNumberFormat="1" applyFont="1" applyFill="1" applyBorder="1" applyProtection="1"/>
    <xf numFmtId="172" fontId="10" fillId="0" borderId="110" xfId="304" applyNumberFormat="1" applyFont="1" applyBorder="1"/>
    <xf numFmtId="179" fontId="10" fillId="0" borderId="352" xfId="0" applyNumberFormat="1" applyFont="1" applyFill="1" applyBorder="1" applyProtection="1"/>
    <xf numFmtId="172" fontId="10" fillId="0" borderId="390" xfId="304" applyNumberFormat="1" applyFont="1" applyBorder="1"/>
    <xf numFmtId="172" fontId="10" fillId="0" borderId="110" xfId="0" applyNumberFormat="1" applyFont="1" applyBorder="1"/>
    <xf numFmtId="172" fontId="10" fillId="0" borderId="46" xfId="0" applyNumberFormat="1" applyFont="1" applyBorder="1"/>
    <xf numFmtId="179" fontId="10" fillId="0" borderId="127" xfId="304" applyNumberFormat="1" applyFont="1" applyFill="1" applyBorder="1" applyProtection="1"/>
    <xf numFmtId="172" fontId="10" fillId="0" borderId="110" xfId="304" applyNumberFormat="1" applyFont="1" applyFill="1" applyBorder="1"/>
    <xf numFmtId="179" fontId="10" fillId="0" borderId="56" xfId="442" applyNumberFormat="1" applyFont="1" applyFill="1" applyBorder="1"/>
    <xf numFmtId="179" fontId="10" fillId="30" borderId="96" xfId="304" applyNumberFormat="1" applyFont="1" applyFill="1" applyBorder="1" applyAlignment="1" applyProtection="1"/>
    <xf numFmtId="179" fontId="10" fillId="30" borderId="94" xfId="304" applyNumberFormat="1" applyFont="1" applyFill="1" applyBorder="1" applyAlignment="1" applyProtection="1"/>
    <xf numFmtId="9" fontId="12" fillId="0" borderId="69" xfId="0" applyNumberFormat="1" applyFont="1" applyBorder="1" applyAlignment="1" applyProtection="1"/>
    <xf numFmtId="9" fontId="0" fillId="0" borderId="72" xfId="0" applyNumberFormat="1" applyBorder="1" applyAlignment="1" applyProtection="1"/>
    <xf numFmtId="0" fontId="100" fillId="0" borderId="243" xfId="304" applyFont="1" applyBorder="1" applyAlignment="1">
      <alignment wrapText="1"/>
    </xf>
    <xf numFmtId="0" fontId="22" fillId="0" borderId="0" xfId="0" applyFont="1" applyBorder="1" applyAlignment="1" applyProtection="1">
      <alignment horizontal="center"/>
    </xf>
    <xf numFmtId="0" fontId="64" fillId="0" borderId="58" xfId="0" applyFont="1" applyFill="1" applyBorder="1" applyAlignment="1">
      <alignment horizontal="right" wrapText="1"/>
    </xf>
    <xf numFmtId="0" fontId="64" fillId="0" borderId="53" xfId="0" applyFont="1" applyFill="1" applyBorder="1" applyAlignment="1">
      <alignment horizontal="right" wrapText="1"/>
    </xf>
    <xf numFmtId="179" fontId="64" fillId="0" borderId="142" xfId="290" applyNumberFormat="1" applyFont="1" applyBorder="1" applyAlignment="1">
      <alignment horizontal="right" wrapText="1"/>
    </xf>
    <xf numFmtId="179" fontId="64" fillId="0" borderId="58" xfId="290" applyNumberFormat="1" applyFont="1" applyFill="1" applyBorder="1"/>
    <xf numFmtId="179" fontId="64" fillId="0" borderId="53" xfId="290" applyNumberFormat="1" applyFont="1" applyFill="1" applyBorder="1"/>
    <xf numFmtId="179" fontId="10" fillId="0" borderId="53" xfId="290" applyNumberFormat="1" applyFont="1" applyBorder="1"/>
    <xf numFmtId="179" fontId="10" fillId="0" borderId="48" xfId="290" applyNumberFormat="1" applyFont="1" applyBorder="1"/>
    <xf numFmtId="179" fontId="64" fillId="0" borderId="58" xfId="290" applyNumberFormat="1" applyFont="1" applyBorder="1"/>
    <xf numFmtId="179" fontId="64" fillId="0" borderId="53" xfId="290" applyNumberFormat="1" applyFont="1" applyBorder="1"/>
    <xf numFmtId="0" fontId="12" fillId="0" borderId="167" xfId="0" applyFont="1" applyBorder="1"/>
    <xf numFmtId="0" fontId="12" fillId="0" borderId="141" xfId="0" applyFont="1" applyBorder="1" applyProtection="1"/>
    <xf numFmtId="0" fontId="12" fillId="0" borderId="141" xfId="0" applyFont="1" applyBorder="1"/>
    <xf numFmtId="37" fontId="12" fillId="0" borderId="274" xfId="0" applyNumberFormat="1" applyFont="1" applyFill="1" applyBorder="1"/>
    <xf numFmtId="37" fontId="12" fillId="0" borderId="246" xfId="0" applyNumberFormat="1" applyFont="1" applyFill="1" applyBorder="1"/>
    <xf numFmtId="179" fontId="12" fillId="0" borderId="246" xfId="0" applyNumberFormat="1" applyFont="1" applyFill="1" applyBorder="1" applyProtection="1"/>
    <xf numFmtId="179" fontId="12" fillId="0" borderId="361" xfId="0" applyNumberFormat="1" applyFont="1" applyFill="1" applyBorder="1" applyProtection="1"/>
    <xf numFmtId="179" fontId="12" fillId="0" borderId="389" xfId="0" applyNumberFormat="1" applyFont="1" applyFill="1" applyBorder="1" applyProtection="1"/>
    <xf numFmtId="179" fontId="12" fillId="0" borderId="246" xfId="0" applyNumberFormat="1" applyFont="1" applyFill="1" applyBorder="1"/>
    <xf numFmtId="179" fontId="12" fillId="0" borderId="389" xfId="0" applyNumberFormat="1" applyFont="1" applyFill="1" applyBorder="1"/>
    <xf numFmtId="179" fontId="12" fillId="0" borderId="391" xfId="0" applyNumberFormat="1" applyFont="1" applyFill="1" applyBorder="1" applyProtection="1"/>
    <xf numFmtId="179" fontId="62" fillId="23" borderId="375" xfId="0" applyNumberFormat="1" applyFont="1" applyFill="1" applyBorder="1" applyProtection="1"/>
    <xf numFmtId="179" fontId="12" fillId="0" borderId="290" xfId="421" applyNumberFormat="1" applyFont="1" applyFill="1" applyBorder="1" applyProtection="1"/>
    <xf numFmtId="0" fontId="12" fillId="0" borderId="73" xfId="0" applyFont="1" applyFill="1" applyBorder="1"/>
    <xf numFmtId="0" fontId="12" fillId="0" borderId="36" xfId="0" applyFont="1" applyFill="1" applyBorder="1" applyProtection="1"/>
    <xf numFmtId="0" fontId="12" fillId="0" borderId="36" xfId="0" applyFont="1" applyFill="1" applyBorder="1"/>
    <xf numFmtId="179" fontId="12" fillId="0" borderId="50" xfId="0" applyNumberFormat="1" applyFont="1" applyFill="1" applyBorder="1" applyProtection="1"/>
    <xf numFmtId="179" fontId="12" fillId="0" borderId="50" xfId="0" applyNumberFormat="1" applyFont="1" applyFill="1" applyBorder="1"/>
    <xf numFmtId="179" fontId="62" fillId="23" borderId="38" xfId="0" applyNumberFormat="1" applyFont="1" applyFill="1" applyBorder="1" applyProtection="1"/>
    <xf numFmtId="179" fontId="12" fillId="0" borderId="50" xfId="421" applyNumberFormat="1" applyFont="1" applyFill="1" applyBorder="1" applyProtection="1"/>
    <xf numFmtId="182" fontId="72" fillId="0" borderId="311" xfId="442" applyNumberFormat="1" applyFont="1" applyFill="1" applyBorder="1"/>
    <xf numFmtId="179" fontId="12" fillId="0" borderId="392" xfId="0" applyNumberFormat="1" applyFont="1" applyFill="1" applyBorder="1" applyAlignment="1" applyProtection="1">
      <alignment horizontal="right"/>
    </xf>
    <xf numFmtId="0" fontId="23" fillId="0" borderId="354" xfId="430" applyFont="1" applyFill="1" applyBorder="1" applyAlignment="1">
      <alignment horizontal="right" wrapText="1"/>
    </xf>
    <xf numFmtId="0" fontId="23" fillId="0" borderId="336" xfId="430" applyFont="1" applyFill="1" applyBorder="1" applyAlignment="1">
      <alignment horizontal="right" wrapText="1"/>
    </xf>
    <xf numFmtId="0" fontId="64" fillId="0" borderId="311" xfId="304" applyFont="1" applyFill="1" applyBorder="1"/>
    <xf numFmtId="0" fontId="64" fillId="0" borderId="260" xfId="304" applyFont="1" applyFill="1" applyBorder="1"/>
    <xf numFmtId="0" fontId="64" fillId="0" borderId="0" xfId="304" applyFont="1" applyFill="1" applyBorder="1"/>
    <xf numFmtId="0" fontId="64" fillId="0" borderId="261" xfId="304" applyFont="1" applyFill="1" applyBorder="1"/>
    <xf numFmtId="0" fontId="64" fillId="0" borderId="251" xfId="304" applyFont="1" applyFill="1" applyBorder="1"/>
    <xf numFmtId="0" fontId="64" fillId="0" borderId="216" xfId="304" applyFont="1" applyFill="1" applyBorder="1"/>
    <xf numFmtId="0" fontId="72" fillId="0" borderId="266" xfId="304" applyFont="1" applyBorder="1"/>
    <xf numFmtId="179" fontId="12" fillId="0" borderId="266" xfId="526" applyNumberFormat="1" applyFont="1" applyFill="1" applyBorder="1"/>
    <xf numFmtId="179" fontId="12" fillId="0" borderId="300" xfId="446" applyNumberFormat="1" applyFont="1" applyFill="1" applyBorder="1"/>
    <xf numFmtId="179" fontId="12" fillId="0" borderId="221" xfId="446" applyNumberFormat="1" applyFont="1" applyFill="1" applyBorder="1"/>
    <xf numFmtId="179" fontId="12" fillId="0" borderId="233" xfId="446" applyNumberFormat="1" applyFont="1" applyFill="1" applyBorder="1"/>
    <xf numFmtId="179" fontId="10" fillId="0" borderId="301" xfId="446" applyNumberFormat="1" applyFont="1" applyFill="1" applyBorder="1"/>
    <xf numFmtId="179" fontId="12" fillId="0" borderId="243" xfId="526" applyNumberFormat="1" applyFont="1" applyFill="1" applyBorder="1"/>
    <xf numFmtId="179" fontId="12" fillId="0" borderId="0" xfId="446" applyNumberFormat="1" applyFont="1" applyFill="1" applyBorder="1"/>
    <xf numFmtId="179" fontId="12" fillId="0" borderId="261" xfId="446" applyNumberFormat="1" applyFont="1" applyFill="1" applyBorder="1"/>
    <xf numFmtId="179" fontId="10" fillId="0" borderId="216" xfId="446" applyNumberFormat="1" applyFont="1" applyFill="1" applyBorder="1"/>
    <xf numFmtId="0" fontId="72" fillId="0" borderId="243" xfId="304" applyFont="1" applyFill="1" applyBorder="1" applyAlignment="1">
      <alignment horizontal="left" indent="2"/>
    </xf>
    <xf numFmtId="0" fontId="72" fillId="0" borderId="257" xfId="304" applyFont="1" applyBorder="1" applyAlignment="1">
      <alignment horizontal="left" indent="2"/>
    </xf>
    <xf numFmtId="179" fontId="10" fillId="0" borderId="278" xfId="446" applyNumberFormat="1" applyFont="1" applyFill="1" applyBorder="1"/>
    <xf numFmtId="179" fontId="12" fillId="0" borderId="240" xfId="446" applyNumberFormat="1" applyFont="1" applyFill="1" applyBorder="1"/>
    <xf numFmtId="179" fontId="12" fillId="0" borderId="231" xfId="446" applyNumberFormat="1" applyFont="1" applyFill="1" applyBorder="1"/>
    <xf numFmtId="179" fontId="12" fillId="0" borderId="230" xfId="446" applyNumberFormat="1" applyFont="1" applyFill="1" applyBorder="1"/>
    <xf numFmtId="179" fontId="10" fillId="0" borderId="367" xfId="446" applyNumberFormat="1" applyFont="1" applyFill="1" applyBorder="1"/>
    <xf numFmtId="179" fontId="10" fillId="0" borderId="358" xfId="446" applyNumberFormat="1" applyFont="1" applyFill="1" applyBorder="1"/>
    <xf numFmtId="179" fontId="10" fillId="0" borderId="342" xfId="446" applyNumberFormat="1" applyFont="1" applyFill="1" applyBorder="1"/>
    <xf numFmtId="179" fontId="10" fillId="0" borderId="0" xfId="526" applyNumberFormat="1" applyFont="1" applyFill="1" applyBorder="1"/>
    <xf numFmtId="0" fontId="101" fillId="0" borderId="0" xfId="304" applyFont="1" applyFill="1" applyBorder="1" applyAlignment="1"/>
    <xf numFmtId="0" fontId="76" fillId="0" borderId="226" xfId="304" applyFont="1" applyFill="1" applyBorder="1"/>
    <xf numFmtId="0" fontId="84" fillId="0" borderId="0" xfId="304" applyFont="1" applyFill="1" applyBorder="1"/>
    <xf numFmtId="0" fontId="84" fillId="0" borderId="0" xfId="430" applyFont="1" applyFill="1" applyBorder="1" applyAlignment="1">
      <alignment horizontal="left" indent="2"/>
    </xf>
    <xf numFmtId="0" fontId="84" fillId="0" borderId="0" xfId="430" applyFont="1" applyFill="1" applyBorder="1"/>
    <xf numFmtId="0" fontId="84" fillId="0" borderId="0" xfId="304" applyFont="1" applyFill="1" applyBorder="1" applyAlignment="1">
      <alignment horizontal="left" indent="1"/>
    </xf>
    <xf numFmtId="0" fontId="84" fillId="0" borderId="226" xfId="304" applyFont="1" applyFill="1" applyBorder="1"/>
    <xf numFmtId="0" fontId="84" fillId="0" borderId="0" xfId="304" applyFont="1" applyFill="1"/>
    <xf numFmtId="0" fontId="72" fillId="0" borderId="266" xfId="304" applyFont="1" applyBorder="1" applyAlignment="1">
      <alignment wrapText="1"/>
    </xf>
    <xf numFmtId="9" fontId="8" fillId="0" borderId="0" xfId="0" quotePrefix="1" applyNumberFormat="1" applyFont="1" applyFill="1" applyBorder="1" applyAlignment="1" applyProtection="1"/>
    <xf numFmtId="9" fontId="12" fillId="0" borderId="47" xfId="0" applyNumberFormat="1" applyFont="1" applyFill="1" applyBorder="1" applyAlignment="1" applyProtection="1"/>
    <xf numFmtId="0" fontId="0" fillId="0" borderId="88" xfId="0" applyFill="1" applyBorder="1" applyProtection="1"/>
    <xf numFmtId="0" fontId="0" fillId="0" borderId="48" xfId="0" applyFill="1" applyBorder="1" applyAlignment="1" applyProtection="1">
      <alignment horizontal="left"/>
    </xf>
    <xf numFmtId="0" fontId="10" fillId="0" borderId="196" xfId="0" applyFont="1" applyFill="1" applyBorder="1" applyAlignment="1" applyProtection="1">
      <alignment horizontal="right" wrapText="1"/>
    </xf>
    <xf numFmtId="9" fontId="77" fillId="0" borderId="0" xfId="0" quotePrefix="1" applyNumberFormat="1" applyFont="1" applyFill="1" applyBorder="1" applyAlignment="1" applyProtection="1"/>
    <xf numFmtId="0" fontId="72" fillId="0" borderId="0" xfId="304" applyFont="1" applyFill="1"/>
    <xf numFmtId="0" fontId="77" fillId="0" borderId="0" xfId="0" applyFont="1" applyFill="1"/>
    <xf numFmtId="179" fontId="0" fillId="0" borderId="274" xfId="431" applyNumberFormat="1" applyFont="1" applyBorder="1"/>
    <xf numFmtId="179" fontId="0" fillId="0" borderId="241" xfId="431" applyNumberFormat="1" applyFont="1" applyBorder="1"/>
    <xf numFmtId="179" fontId="0" fillId="0" borderId="215" xfId="431" applyNumberFormat="1" applyFont="1" applyBorder="1"/>
    <xf numFmtId="179" fontId="0" fillId="0" borderId="246" xfId="431" applyNumberFormat="1" applyFont="1" applyBorder="1"/>
    <xf numFmtId="179" fontId="0" fillId="0" borderId="243" xfId="431" applyNumberFormat="1" applyFont="1" applyBorder="1"/>
    <xf numFmtId="179" fontId="0" fillId="0" borderId="216" xfId="431" applyNumberFormat="1" applyFont="1" applyBorder="1"/>
    <xf numFmtId="10" fontId="0" fillId="0" borderId="246" xfId="432" applyNumberFormat="1" applyFont="1" applyBorder="1"/>
    <xf numFmtId="10" fontId="0" fillId="0" borderId="243" xfId="432" applyNumberFormat="1" applyFont="1" applyBorder="1"/>
    <xf numFmtId="10" fontId="0" fillId="0" borderId="216" xfId="432" applyNumberFormat="1" applyFont="1" applyBorder="1"/>
    <xf numFmtId="179" fontId="12" fillId="0" borderId="0" xfId="304" applyNumberFormat="1"/>
    <xf numFmtId="0" fontId="72" fillId="0" borderId="332" xfId="304" applyFont="1" applyBorder="1"/>
    <xf numFmtId="0" fontId="72" fillId="0" borderId="266" xfId="304" applyFont="1" applyBorder="1" applyAlignment="1">
      <alignment horizontal="left" indent="2"/>
    </xf>
    <xf numFmtId="179" fontId="12" fillId="0" borderId="332" xfId="440" applyNumberFormat="1" applyFont="1" applyFill="1" applyBorder="1"/>
    <xf numFmtId="0" fontId="72" fillId="0" borderId="0" xfId="304" applyFont="1" applyFill="1" applyBorder="1" applyAlignment="1">
      <alignment horizontal="center" vertical="center"/>
    </xf>
    <xf numFmtId="0" fontId="72" fillId="0" borderId="243" xfId="304" applyFont="1" applyFill="1" applyBorder="1" applyAlignment="1">
      <alignment horizontal="center" vertical="center"/>
    </xf>
    <xf numFmtId="179" fontId="12" fillId="0" borderId="314" xfId="446" applyNumberFormat="1" applyFont="1" applyFill="1" applyBorder="1"/>
    <xf numFmtId="179" fontId="12" fillId="0" borderId="311" xfId="446" applyNumberFormat="1" applyFont="1" applyFill="1" applyBorder="1"/>
    <xf numFmtId="179" fontId="12" fillId="0" borderId="310" xfId="446" applyNumberFormat="1" applyFont="1" applyFill="1" applyBorder="1"/>
    <xf numFmtId="179" fontId="10" fillId="0" borderId="354" xfId="446" applyNumberFormat="1" applyFont="1" applyFill="1" applyBorder="1"/>
    <xf numFmtId="0" fontId="64" fillId="0" borderId="242" xfId="304" applyFont="1" applyFill="1" applyBorder="1" applyAlignment="1">
      <alignment horizontal="center" vertical="center"/>
    </xf>
    <xf numFmtId="0" fontId="8" fillId="0" borderId="0" xfId="304" quotePrefix="1" applyFont="1" applyAlignment="1">
      <alignment horizontal="left" vertical="center"/>
    </xf>
    <xf numFmtId="9" fontId="10" fillId="0" borderId="18" xfId="0" applyNumberFormat="1" applyFont="1" applyFill="1" applyBorder="1" applyAlignment="1" applyProtection="1">
      <alignment wrapText="1"/>
    </xf>
    <xf numFmtId="0" fontId="10" fillId="0" borderId="178" xfId="0" applyFont="1" applyFill="1" applyBorder="1" applyProtection="1"/>
    <xf numFmtId="0" fontId="10" fillId="0" borderId="395" xfId="0" applyFont="1" applyFill="1" applyBorder="1" applyProtection="1"/>
    <xf numFmtId="179" fontId="10" fillId="0" borderId="178" xfId="0" applyNumberFormat="1" applyFont="1" applyFill="1" applyBorder="1" applyAlignment="1" applyProtection="1">
      <alignment horizontal="right"/>
    </xf>
    <xf numFmtId="179" fontId="10" fillId="0" borderId="396" xfId="0" applyNumberFormat="1" applyFont="1" applyFill="1" applyBorder="1" applyAlignment="1" applyProtection="1">
      <alignment horizontal="right"/>
    </xf>
    <xf numFmtId="179" fontId="10" fillId="0" borderId="395" xfId="0" applyNumberFormat="1" applyFont="1" applyFill="1" applyBorder="1" applyAlignment="1" applyProtection="1">
      <alignment horizontal="right"/>
    </xf>
    <xf numFmtId="0" fontId="57" fillId="0" borderId="0" xfId="0" applyFont="1"/>
    <xf numFmtId="0" fontId="57" fillId="0" borderId="0" xfId="0" quotePrefix="1" applyFont="1"/>
    <xf numFmtId="0" fontId="57" fillId="0" borderId="0" xfId="0" applyFont="1" applyBorder="1"/>
    <xf numFmtId="0" fontId="57" fillId="0" borderId="0" xfId="0" applyFont="1" applyBorder="1" applyProtection="1"/>
    <xf numFmtId="37" fontId="57" fillId="0" borderId="0" xfId="0" applyNumberFormat="1" applyFont="1" applyBorder="1" applyProtection="1"/>
    <xf numFmtId="0" fontId="129" fillId="0" borderId="0" xfId="0" applyFont="1" applyFill="1"/>
    <xf numFmtId="0" fontId="57" fillId="0" borderId="0" xfId="0" applyFont="1" applyFill="1"/>
    <xf numFmtId="0" fontId="57" fillId="0" borderId="0" xfId="0" applyFont="1" applyFill="1" applyBorder="1"/>
    <xf numFmtId="0" fontId="57" fillId="0" borderId="0" xfId="304" applyFont="1"/>
    <xf numFmtId="0" fontId="57" fillId="0" borderId="0" xfId="304" applyFont="1" applyAlignment="1">
      <alignment vertical="center"/>
    </xf>
    <xf numFmtId="0" fontId="57" fillId="0" borderId="21" xfId="304" applyFont="1" applyBorder="1" applyAlignment="1">
      <alignment vertical="center"/>
    </xf>
    <xf numFmtId="0" fontId="57" fillId="0" borderId="0" xfId="304" applyFont="1" applyFill="1" applyBorder="1" applyProtection="1"/>
    <xf numFmtId="0" fontId="57" fillId="0" borderId="21" xfId="304" applyFont="1" applyFill="1" applyBorder="1" applyProtection="1"/>
    <xf numFmtId="0" fontId="57" fillId="0" borderId="246" xfId="304" applyFont="1" applyFill="1" applyBorder="1" applyProtection="1"/>
    <xf numFmtId="0" fontId="57" fillId="0" borderId="19" xfId="304" applyFont="1" applyBorder="1" applyProtection="1"/>
    <xf numFmtId="0" fontId="57" fillId="0" borderId="0" xfId="304" applyFont="1" applyBorder="1" applyProtection="1"/>
    <xf numFmtId="0" fontId="57" fillId="0" borderId="21" xfId="304" applyFont="1" applyBorder="1" applyProtection="1"/>
    <xf numFmtId="179" fontId="57" fillId="0" borderId="55" xfId="304" applyNumberFormat="1" applyFont="1" applyFill="1" applyBorder="1" applyAlignment="1" applyProtection="1">
      <alignment horizontal="right"/>
    </xf>
    <xf numFmtId="0" fontId="57" fillId="0" borderId="0" xfId="304" applyFont="1" applyFill="1"/>
    <xf numFmtId="0" fontId="129" fillId="0" borderId="19" xfId="304" applyFont="1" applyBorder="1" applyProtection="1"/>
    <xf numFmtId="179" fontId="57" fillId="0" borderId="55" xfId="304" applyNumberFormat="1" applyFont="1" applyFill="1" applyBorder="1" applyProtection="1"/>
    <xf numFmtId="179" fontId="57" fillId="0" borderId="75" xfId="304" applyNumberFormat="1" applyFont="1" applyFill="1" applyBorder="1" applyAlignment="1" applyProtection="1">
      <alignment horizontal="right"/>
    </xf>
    <xf numFmtId="0" fontId="129" fillId="0" borderId="23" xfId="304" applyFont="1" applyBorder="1" applyProtection="1"/>
    <xf numFmtId="0" fontId="129" fillId="0" borderId="15" xfId="304" applyFont="1" applyBorder="1" applyProtection="1"/>
    <xf numFmtId="0" fontId="129" fillId="0" borderId="25" xfId="304" applyFont="1" applyBorder="1" applyProtection="1"/>
    <xf numFmtId="179" fontId="129" fillId="0" borderId="52" xfId="304" applyNumberFormat="1" applyFont="1" applyFill="1" applyBorder="1" applyAlignment="1" applyProtection="1">
      <alignment horizontal="right"/>
    </xf>
    <xf numFmtId="179" fontId="129" fillId="0" borderId="25" xfId="304" applyNumberFormat="1" applyFont="1" applyFill="1" applyBorder="1" applyAlignment="1" applyProtection="1">
      <alignment horizontal="right"/>
    </xf>
    <xf numFmtId="0" fontId="129" fillId="0" borderId="30" xfId="304" applyFont="1" applyBorder="1" applyProtection="1"/>
    <xf numFmtId="0" fontId="129" fillId="0" borderId="31" xfId="304" applyFont="1" applyBorder="1" applyProtection="1"/>
    <xf numFmtId="0" fontId="129" fillId="0" borderId="84" xfId="304" applyFont="1" applyBorder="1" applyProtection="1"/>
    <xf numFmtId="179" fontId="129" fillId="0" borderId="131" xfId="304" applyNumberFormat="1" applyFont="1" applyFill="1" applyBorder="1" applyAlignment="1" applyProtection="1">
      <alignment horizontal="right"/>
    </xf>
    <xf numFmtId="179" fontId="129" fillId="0" borderId="84" xfId="304" applyNumberFormat="1" applyFont="1" applyFill="1" applyBorder="1" applyAlignment="1" applyProtection="1">
      <alignment horizontal="right"/>
    </xf>
    <xf numFmtId="0" fontId="129" fillId="0" borderId="0" xfId="304" applyFont="1" applyBorder="1" applyProtection="1"/>
    <xf numFmtId="0" fontId="129" fillId="0" borderId="21" xfId="304" applyFont="1" applyBorder="1" applyProtection="1"/>
    <xf numFmtId="179" fontId="129" fillId="0" borderId="55" xfId="304" applyNumberFormat="1" applyFont="1" applyFill="1" applyBorder="1" applyAlignment="1" applyProtection="1">
      <alignment horizontal="right"/>
    </xf>
    <xf numFmtId="0" fontId="129" fillId="0" borderId="23" xfId="304" applyFont="1" applyFill="1" applyBorder="1" applyProtection="1"/>
    <xf numFmtId="0" fontId="129" fillId="0" borderId="15" xfId="304" applyFont="1" applyFill="1" applyBorder="1" applyProtection="1"/>
    <xf numFmtId="0" fontId="129" fillId="0" borderId="25" xfId="304" applyFont="1" applyFill="1" applyBorder="1" applyProtection="1"/>
    <xf numFmtId="0" fontId="129" fillId="0" borderId="19" xfId="304" applyFont="1" applyFill="1" applyBorder="1" applyProtection="1"/>
    <xf numFmtId="0" fontId="129" fillId="0" borderId="0" xfId="304" applyFont="1" applyFill="1" applyBorder="1" applyProtection="1"/>
    <xf numFmtId="0" fontId="129" fillId="0" borderId="21" xfId="304" applyFont="1" applyFill="1" applyBorder="1" applyProtection="1"/>
    <xf numFmtId="0" fontId="57" fillId="0" borderId="15" xfId="304" applyFont="1" applyBorder="1" applyProtection="1"/>
    <xf numFmtId="0" fontId="57" fillId="0" borderId="25" xfId="304" applyFont="1" applyBorder="1" applyProtection="1"/>
    <xf numFmtId="172" fontId="57" fillId="0" borderId="55" xfId="304" applyNumberFormat="1" applyFont="1" applyFill="1" applyBorder="1" applyProtection="1"/>
    <xf numFmtId="0" fontId="57" fillId="0" borderId="172" xfId="304" applyFont="1" applyBorder="1" applyProtection="1"/>
    <xf numFmtId="0" fontId="57" fillId="0" borderId="397" xfId="304" applyFont="1" applyBorder="1" applyProtection="1"/>
    <xf numFmtId="0" fontId="57" fillId="0" borderId="17" xfId="304" applyFont="1" applyFill="1" applyBorder="1" applyProtection="1"/>
    <xf numFmtId="0" fontId="57" fillId="0" borderId="18" xfId="0" applyFont="1" applyFill="1" applyBorder="1" applyProtection="1"/>
    <xf numFmtId="0" fontId="57" fillId="0" borderId="0" xfId="304" applyFont="1" applyFill="1" applyBorder="1"/>
    <xf numFmtId="0" fontId="57" fillId="0" borderId="0" xfId="304" applyFont="1" applyBorder="1"/>
    <xf numFmtId="0" fontId="57" fillId="0" borderId="57" xfId="0" applyFont="1" applyFill="1" applyBorder="1" applyProtection="1"/>
    <xf numFmtId="0" fontId="57" fillId="0" borderId="56" xfId="304" applyFont="1" applyBorder="1"/>
    <xf numFmtId="0" fontId="57" fillId="0" borderId="0" xfId="304" quotePrefix="1" applyFont="1" applyFill="1" applyBorder="1"/>
    <xf numFmtId="175" fontId="137" fillId="0" borderId="0" xfId="304" applyNumberFormat="1" applyFont="1" applyFill="1" applyBorder="1"/>
    <xf numFmtId="0" fontId="138" fillId="0" borderId="0" xfId="304" applyFont="1"/>
    <xf numFmtId="0" fontId="132" fillId="0" borderId="0" xfId="304" applyFont="1" applyBorder="1" applyAlignment="1" applyProtection="1">
      <alignment horizontal="center"/>
    </xf>
    <xf numFmtId="0" fontId="57" fillId="0" borderId="0" xfId="304" applyFont="1" applyAlignment="1">
      <alignment horizontal="center" vertical="center"/>
    </xf>
    <xf numFmtId="0" fontId="133" fillId="23" borderId="205" xfId="304" applyFont="1" applyFill="1" applyBorder="1" applyAlignment="1" applyProtection="1">
      <alignment horizontal="center" vertical="center"/>
    </xf>
    <xf numFmtId="0" fontId="133" fillId="23" borderId="379" xfId="304" applyFont="1" applyFill="1" applyBorder="1" applyAlignment="1" applyProtection="1">
      <alignment horizontal="center" vertical="center"/>
    </xf>
    <xf numFmtId="0" fontId="57" fillId="0" borderId="0" xfId="304" applyFont="1" applyFill="1" applyBorder="1" applyAlignment="1" applyProtection="1">
      <alignment horizontal="left"/>
    </xf>
    <xf numFmtId="0" fontId="57" fillId="0" borderId="339" xfId="304" applyFont="1" applyFill="1" applyBorder="1" applyAlignment="1" applyProtection="1">
      <alignment horizontal="center" wrapText="1"/>
    </xf>
    <xf numFmtId="182" fontId="140" fillId="0" borderId="380" xfId="442" applyNumberFormat="1" applyFont="1" applyFill="1" applyBorder="1"/>
    <xf numFmtId="182" fontId="140" fillId="0" borderId="332" xfId="442" applyNumberFormat="1" applyFont="1" applyFill="1" applyBorder="1"/>
    <xf numFmtId="0" fontId="57" fillId="39" borderId="333" xfId="304" applyFont="1" applyFill="1" applyBorder="1" applyAlignment="1">
      <alignment horizontal="center"/>
    </xf>
    <xf numFmtId="182" fontId="140" fillId="0" borderId="333" xfId="442" applyNumberFormat="1" applyFont="1" applyFill="1" applyBorder="1" applyAlignment="1">
      <alignment horizontal="right"/>
    </xf>
    <xf numFmtId="0" fontId="57" fillId="0" borderId="340" xfId="304" applyFont="1" applyBorder="1" applyAlignment="1">
      <alignment horizontal="center"/>
    </xf>
    <xf numFmtId="172" fontId="141" fillId="0" borderId="340" xfId="401" applyNumberFormat="1" applyFont="1" applyFill="1" applyBorder="1" applyAlignment="1">
      <alignment horizontal="right"/>
    </xf>
    <xf numFmtId="0" fontId="57" fillId="0" borderId="332" xfId="304" applyFont="1" applyBorder="1" applyAlignment="1">
      <alignment horizontal="center"/>
    </xf>
    <xf numFmtId="172" fontId="141" fillId="0" borderId="246" xfId="401" applyNumberFormat="1" applyFont="1" applyFill="1" applyBorder="1"/>
    <xf numFmtId="172" fontId="141" fillId="0" borderId="332" xfId="401" applyNumberFormat="1" applyFont="1" applyFill="1" applyBorder="1" applyAlignment="1">
      <alignment horizontal="right"/>
    </xf>
    <xf numFmtId="0" fontId="57" fillId="0" borderId="332" xfId="304" applyFont="1" applyFill="1" applyBorder="1" applyAlignment="1">
      <alignment horizontal="center"/>
    </xf>
    <xf numFmtId="0" fontId="57" fillId="0" borderId="243" xfId="304" applyFont="1" applyFill="1" applyBorder="1" applyAlignment="1">
      <alignment horizontal="left" wrapText="1" indent="2"/>
    </xf>
    <xf numFmtId="172" fontId="141" fillId="0" borderId="341" xfId="401" applyNumberFormat="1" applyFont="1" applyFill="1" applyBorder="1" applyAlignment="1">
      <alignment horizontal="right"/>
    </xf>
    <xf numFmtId="0" fontId="57" fillId="0" borderId="243" xfId="304" applyFont="1" applyBorder="1" applyAlignment="1">
      <alignment wrapText="1"/>
    </xf>
    <xf numFmtId="182" fontId="140" fillId="0" borderId="333" xfId="442" applyNumberFormat="1" applyFont="1" applyFill="1" applyBorder="1" applyAlignment="1">
      <alignment horizontal="center"/>
    </xf>
    <xf numFmtId="182" fontId="141" fillId="0" borderId="246" xfId="442" applyNumberFormat="1" applyFont="1" applyFill="1" applyBorder="1"/>
    <xf numFmtId="179" fontId="141" fillId="0" borderId="311" xfId="442" applyNumberFormat="1" applyFont="1" applyFill="1" applyBorder="1"/>
    <xf numFmtId="179" fontId="141" fillId="0" borderId="332" xfId="442" applyNumberFormat="1" applyFont="1" applyFill="1" applyBorder="1"/>
    <xf numFmtId="182" fontId="141" fillId="0" borderId="332" xfId="442" applyNumberFormat="1" applyFont="1" applyFill="1" applyBorder="1"/>
    <xf numFmtId="0" fontId="57" fillId="0" borderId="340" xfId="304" applyFont="1" applyFill="1" applyBorder="1" applyAlignment="1">
      <alignment horizontal="center"/>
    </xf>
    <xf numFmtId="0" fontId="141" fillId="0" borderId="243" xfId="304" applyFont="1" applyBorder="1" applyAlignment="1">
      <alignment wrapText="1"/>
    </xf>
    <xf numFmtId="0" fontId="142" fillId="0" borderId="243" xfId="304" applyFont="1" applyBorder="1" applyAlignment="1">
      <alignment wrapText="1"/>
    </xf>
    <xf numFmtId="182" fontId="141" fillId="0" borderId="246" xfId="442" applyNumberFormat="1" applyFont="1" applyBorder="1"/>
    <xf numFmtId="182" fontId="141" fillId="0" borderId="332" xfId="442" applyNumberFormat="1" applyFont="1" applyBorder="1"/>
    <xf numFmtId="0" fontId="57" fillId="39" borderId="329" xfId="304" applyFont="1" applyFill="1" applyBorder="1" applyAlignment="1">
      <alignment horizontal="center"/>
    </xf>
    <xf numFmtId="0" fontId="129" fillId="39" borderId="329" xfId="304" applyFont="1" applyFill="1" applyBorder="1"/>
    <xf numFmtId="0" fontId="57" fillId="39" borderId="343" xfId="304" applyFont="1" applyFill="1" applyBorder="1"/>
    <xf numFmtId="0" fontId="57" fillId="39" borderId="380" xfId="304" applyFont="1" applyFill="1" applyBorder="1" applyAlignment="1">
      <alignment horizontal="center"/>
    </xf>
    <xf numFmtId="0" fontId="57" fillId="0" borderId="266" xfId="304" applyFont="1" applyBorder="1"/>
    <xf numFmtId="0" fontId="57" fillId="0" borderId="203" xfId="304" applyFont="1" applyBorder="1"/>
    <xf numFmtId="179" fontId="57" fillId="0" borderId="204" xfId="442" applyNumberFormat="1" applyFont="1" applyBorder="1"/>
    <xf numFmtId="179" fontId="57" fillId="0" borderId="205" xfId="442" applyNumberFormat="1" applyFont="1" applyBorder="1"/>
    <xf numFmtId="0" fontId="57" fillId="0" borderId="333" xfId="304" applyFont="1" applyFill="1" applyBorder="1" applyAlignment="1">
      <alignment horizontal="center" vertical="center"/>
    </xf>
    <xf numFmtId="0" fontId="57" fillId="0" borderId="221" xfId="304" applyFont="1" applyBorder="1"/>
    <xf numFmtId="179" fontId="57" fillId="0" borderId="327" xfId="442" applyNumberFormat="1" applyFont="1" applyBorder="1"/>
    <xf numFmtId="179" fontId="57" fillId="0" borderId="341" xfId="442" applyNumberFormat="1" applyFont="1" applyBorder="1"/>
    <xf numFmtId="0" fontId="57" fillId="0" borderId="333" xfId="304" applyFont="1" applyBorder="1" applyAlignment="1">
      <alignment horizontal="center" vertical="center"/>
    </xf>
    <xf numFmtId="10" fontId="57" fillId="0" borderId="327" xfId="432" applyNumberFormat="1" applyFont="1" applyBorder="1"/>
    <xf numFmtId="10" fontId="57" fillId="0" borderId="341" xfId="432" applyNumberFormat="1" applyFont="1" applyBorder="1"/>
    <xf numFmtId="0" fontId="57" fillId="0" borderId="226" xfId="304" applyFont="1" applyBorder="1"/>
    <xf numFmtId="10" fontId="57" fillId="0" borderId="290" xfId="432" applyNumberFormat="1" applyFont="1" applyBorder="1"/>
    <xf numFmtId="10" fontId="57" fillId="0" borderId="339" xfId="432" applyNumberFormat="1" applyFont="1" applyBorder="1"/>
    <xf numFmtId="0" fontId="57" fillId="0" borderId="0" xfId="304" applyFont="1" applyBorder="1" applyAlignment="1">
      <alignment horizontal="center"/>
    </xf>
    <xf numFmtId="0" fontId="57" fillId="0" borderId="0" xfId="304" applyFont="1" applyFill="1" applyBorder="1" applyAlignment="1">
      <alignment wrapText="1"/>
    </xf>
    <xf numFmtId="10" fontId="57" fillId="0" borderId="0" xfId="432" applyNumberFormat="1" applyFont="1" applyBorder="1"/>
    <xf numFmtId="0" fontId="57" fillId="0" borderId="0" xfId="304" applyFont="1" applyBorder="1" applyAlignment="1">
      <alignment horizontal="center" vertical="center"/>
    </xf>
    <xf numFmtId="0" fontId="129" fillId="0" borderId="0" xfId="304" applyFont="1" applyBorder="1"/>
    <xf numFmtId="182" fontId="140" fillId="0" borderId="0" xfId="442" applyNumberFormat="1" applyFont="1" applyFill="1" applyBorder="1" applyAlignment="1">
      <alignment horizontal="center"/>
    </xf>
    <xf numFmtId="182" fontId="140" fillId="0" borderId="0" xfId="442" applyNumberFormat="1" applyFont="1" applyFill="1" applyBorder="1"/>
    <xf numFmtId="0" fontId="133" fillId="0" borderId="246" xfId="304" applyFont="1" applyFill="1" applyBorder="1" applyAlignment="1" applyProtection="1">
      <alignment horizontal="center" vertical="center"/>
    </xf>
    <xf numFmtId="0" fontId="57" fillId="0" borderId="380" xfId="304" applyFont="1" applyFill="1" applyBorder="1" applyAlignment="1" applyProtection="1">
      <alignment horizontal="center" wrapText="1"/>
    </xf>
    <xf numFmtId="0" fontId="57" fillId="39" borderId="205" xfId="304" applyFont="1" applyFill="1" applyBorder="1" applyAlignment="1">
      <alignment horizontal="center" vertical="center"/>
    </xf>
    <xf numFmtId="0" fontId="57" fillId="0" borderId="340" xfId="304" applyFont="1" applyBorder="1" applyAlignment="1">
      <alignment horizontal="center" vertical="center"/>
    </xf>
    <xf numFmtId="0" fontId="57" fillId="0" borderId="246" xfId="304" applyFont="1" applyBorder="1" applyAlignment="1" applyProtection="1"/>
    <xf numFmtId="182" fontId="143" fillId="0" borderId="216" xfId="442" applyNumberFormat="1" applyFont="1" applyBorder="1" applyAlignment="1">
      <alignment horizontal="center"/>
    </xf>
    <xf numFmtId="0" fontId="57" fillId="0" borderId="332" xfId="304" applyFont="1" applyBorder="1" applyAlignment="1">
      <alignment horizontal="center" vertical="center"/>
    </xf>
    <xf numFmtId="0" fontId="57" fillId="0" borderId="341" xfId="304" applyFont="1" applyBorder="1" applyAlignment="1">
      <alignment horizontal="center" vertical="center"/>
    </xf>
    <xf numFmtId="182" fontId="143" fillId="0" borderId="301" xfId="442" applyNumberFormat="1" applyFont="1" applyBorder="1" applyAlignment="1">
      <alignment horizontal="center"/>
    </xf>
    <xf numFmtId="182" fontId="143" fillId="0" borderId="216" xfId="442" applyNumberFormat="1" applyFont="1" applyFill="1" applyBorder="1" applyAlignment="1">
      <alignment horizontal="center"/>
    </xf>
    <xf numFmtId="182" fontId="143" fillId="0" borderId="216" xfId="442" quotePrefix="1" applyNumberFormat="1" applyFont="1" applyFill="1" applyBorder="1" applyAlignment="1">
      <alignment horizontal="center"/>
    </xf>
    <xf numFmtId="0" fontId="129" fillId="0" borderId="246" xfId="304" applyFont="1" applyBorder="1" applyAlignment="1" applyProtection="1"/>
    <xf numFmtId="0" fontId="122" fillId="0" borderId="0" xfId="304" applyFont="1"/>
    <xf numFmtId="0" fontId="57" fillId="0" borderId="332" xfId="304" applyFont="1" applyFill="1" applyBorder="1" applyAlignment="1">
      <alignment horizontal="center" vertical="center"/>
    </xf>
    <xf numFmtId="0" fontId="57" fillId="0" borderId="246" xfId="304" applyFont="1" applyFill="1" applyBorder="1" applyAlignment="1" applyProtection="1"/>
    <xf numFmtId="0" fontId="57" fillId="0" borderId="328" xfId="304" applyFont="1" applyFill="1" applyBorder="1" applyAlignment="1" applyProtection="1"/>
    <xf numFmtId="182" fontId="143" fillId="0" borderId="278" xfId="442" applyNumberFormat="1" applyFont="1" applyFill="1" applyBorder="1" applyAlignment="1">
      <alignment horizontal="center"/>
    </xf>
    <xf numFmtId="0" fontId="129" fillId="0" borderId="257" xfId="304" applyFont="1" applyBorder="1"/>
    <xf numFmtId="0" fontId="57" fillId="0" borderId="328" xfId="304" applyFont="1" applyFill="1" applyBorder="1"/>
    <xf numFmtId="0" fontId="57" fillId="0" borderId="246" xfId="304" applyFont="1" applyFill="1" applyBorder="1" applyAlignment="1" applyProtection="1">
      <alignment vertical="center"/>
    </xf>
    <xf numFmtId="0" fontId="57" fillId="0" borderId="243" xfId="304" applyFont="1" applyBorder="1" applyAlignment="1">
      <alignment horizontal="left" wrapText="1" indent="2"/>
    </xf>
    <xf numFmtId="0" fontId="136" fillId="0" borderId="246" xfId="304" applyFont="1" applyFill="1" applyBorder="1" applyAlignment="1">
      <alignment vertical="top"/>
    </xf>
    <xf numFmtId="172" fontId="57" fillId="0" borderId="0" xfId="401" applyNumberFormat="1" applyFont="1"/>
    <xf numFmtId="0" fontId="136" fillId="0" borderId="246" xfId="304" applyFont="1" applyFill="1" applyBorder="1" applyAlignment="1">
      <alignment horizontal="center"/>
    </xf>
    <xf numFmtId="175" fontId="136" fillId="0" borderId="246" xfId="304" applyNumberFormat="1" applyFont="1" applyFill="1" applyBorder="1" applyAlignment="1"/>
    <xf numFmtId="175" fontId="137" fillId="0" borderId="246" xfId="304" applyNumberFormat="1" applyFont="1" applyFill="1" applyBorder="1"/>
    <xf numFmtId="0" fontId="57" fillId="0" borderId="340" xfId="304" applyFont="1" applyFill="1" applyBorder="1" applyAlignment="1">
      <alignment horizontal="center" vertical="center"/>
    </xf>
    <xf numFmtId="0" fontId="57" fillId="0" borderId="246" xfId="304" applyFont="1" applyBorder="1"/>
    <xf numFmtId="0" fontId="57" fillId="0" borderId="341" xfId="304" applyFont="1" applyFill="1" applyBorder="1" applyAlignment="1">
      <alignment horizontal="center" vertical="center"/>
    </xf>
    <xf numFmtId="0" fontId="57" fillId="0" borderId="328" xfId="304" applyFont="1" applyBorder="1"/>
    <xf numFmtId="182" fontId="140" fillId="0" borderId="216" xfId="442" applyNumberFormat="1" applyFont="1" applyFill="1" applyBorder="1" applyAlignment="1">
      <alignment horizontal="center"/>
    </xf>
    <xf numFmtId="182" fontId="140" fillId="0" borderId="278" xfId="442" applyNumberFormat="1" applyFont="1" applyFill="1" applyBorder="1" applyAlignment="1">
      <alignment horizontal="center"/>
    </xf>
    <xf numFmtId="0" fontId="129" fillId="0" borderId="335" xfId="304" applyFont="1" applyBorder="1"/>
    <xf numFmtId="0" fontId="57" fillId="0" borderId="337" xfId="304" applyFont="1" applyBorder="1"/>
    <xf numFmtId="182" fontId="140" fillId="0" borderId="342" xfId="442" applyNumberFormat="1" applyFont="1" applyFill="1" applyBorder="1" applyAlignment="1">
      <alignment horizontal="center"/>
    </xf>
    <xf numFmtId="171" fontId="136" fillId="0" borderId="0" xfId="304" applyNumberFormat="1" applyFont="1" applyBorder="1" applyProtection="1"/>
    <xf numFmtId="0" fontId="129" fillId="0" borderId="0" xfId="304" applyFont="1" applyFill="1" applyBorder="1" applyAlignment="1">
      <alignment horizontal="center"/>
    </xf>
    <xf numFmtId="0" fontId="144" fillId="0" borderId="0" xfId="311" applyFont="1" applyBorder="1" applyProtection="1"/>
    <xf numFmtId="0" fontId="57" fillId="0" borderId="389" xfId="304" applyFont="1" applyBorder="1"/>
    <xf numFmtId="0" fontId="129" fillId="0" borderId="29" xfId="304" applyFont="1" applyFill="1" applyBorder="1" applyAlignment="1" applyProtection="1">
      <alignment horizontal="center"/>
    </xf>
    <xf numFmtId="0" fontId="129" fillId="0" borderId="43" xfId="304" applyFont="1" applyFill="1" applyBorder="1" applyAlignment="1" applyProtection="1">
      <alignment horizontal="center"/>
    </xf>
    <xf numFmtId="0" fontId="129" fillId="0" borderId="44" xfId="304" applyFont="1" applyFill="1" applyBorder="1" applyAlignment="1" applyProtection="1">
      <alignment horizontal="center"/>
    </xf>
    <xf numFmtId="0" fontId="129" fillId="0" borderId="28" xfId="304" applyFont="1" applyFill="1" applyBorder="1" applyAlignment="1" applyProtection="1">
      <alignment horizontal="center"/>
    </xf>
    <xf numFmtId="0" fontId="129" fillId="0" borderId="28" xfId="304" applyFont="1" applyFill="1" applyBorder="1" applyAlignment="1">
      <alignment horizontal="center"/>
    </xf>
    <xf numFmtId="0" fontId="129" fillId="0" borderId="44" xfId="304" applyFont="1" applyFill="1" applyBorder="1" applyAlignment="1">
      <alignment horizontal="center"/>
    </xf>
    <xf numFmtId="0" fontId="57" fillId="0" borderId="0" xfId="304" applyFont="1" applyBorder="1" applyAlignment="1">
      <alignment horizontal="right"/>
    </xf>
    <xf numFmtId="0" fontId="60" fillId="0" borderId="26" xfId="311" quotePrefix="1" applyFont="1" applyBorder="1" applyAlignment="1" applyProtection="1">
      <alignment horizontal="left"/>
    </xf>
    <xf numFmtId="0" fontId="60" fillId="0" borderId="24" xfId="311" applyFont="1" applyBorder="1" applyProtection="1"/>
    <xf numFmtId="0" fontId="129" fillId="0" borderId="60" xfId="304" applyFont="1" applyBorder="1"/>
    <xf numFmtId="179" fontId="129" fillId="0" borderId="0" xfId="440" applyNumberFormat="1" applyFont="1" applyFill="1" applyBorder="1"/>
    <xf numFmtId="0" fontId="129" fillId="0" borderId="0" xfId="304" applyFont="1" applyFill="1"/>
    <xf numFmtId="0" fontId="129" fillId="0" borderId="0" xfId="304" applyFont="1"/>
    <xf numFmtId="0" fontId="144" fillId="0" borderId="19" xfId="311" applyFont="1" applyBorder="1" applyAlignment="1" applyProtection="1">
      <alignment horizontal="left"/>
    </xf>
    <xf numFmtId="0" fontId="60" fillId="0" borderId="0" xfId="311" applyFont="1" applyBorder="1" applyProtection="1"/>
    <xf numFmtId="0" fontId="129" fillId="0" borderId="21" xfId="304" applyFont="1" applyBorder="1"/>
    <xf numFmtId="179" fontId="129" fillId="0" borderId="36" xfId="304" applyNumberFormat="1" applyFont="1" applyFill="1" applyBorder="1"/>
    <xf numFmtId="0" fontId="57" fillId="0" borderId="19" xfId="304" applyFont="1" applyBorder="1" applyAlignment="1" applyProtection="1">
      <alignment horizontal="left" indent="1"/>
    </xf>
    <xf numFmtId="37" fontId="144" fillId="0" borderId="0" xfId="311" applyNumberFormat="1" applyFont="1" applyBorder="1" applyProtection="1"/>
    <xf numFmtId="0" fontId="57" fillId="0" borderId="21" xfId="304" applyFont="1" applyBorder="1"/>
    <xf numFmtId="179" fontId="57" fillId="0" borderId="0" xfId="440" applyNumberFormat="1" applyFont="1" applyFill="1" applyBorder="1"/>
    <xf numFmtId="0" fontId="129" fillId="0" borderId="23" xfId="304" applyFont="1" applyBorder="1" applyAlignment="1" applyProtection="1">
      <alignment horizontal="left"/>
    </xf>
    <xf numFmtId="37" fontId="60" fillId="0" borderId="15" xfId="311" applyNumberFormat="1" applyFont="1" applyBorder="1" applyProtection="1"/>
    <xf numFmtId="0" fontId="129" fillId="0" borderId="25" xfId="304" applyFont="1" applyBorder="1"/>
    <xf numFmtId="0" fontId="144" fillId="0" borderId="19" xfId="311" applyFont="1" applyBorder="1" applyProtection="1"/>
    <xf numFmtId="0" fontId="60" fillId="0" borderId="15" xfId="311" applyFont="1" applyBorder="1" applyProtection="1"/>
    <xf numFmtId="0" fontId="60" fillId="0" borderId="42" xfId="311" applyFont="1" applyBorder="1" applyProtection="1"/>
    <xf numFmtId="0" fontId="60" fillId="0" borderId="20" xfId="311" applyFont="1" applyBorder="1" applyProtection="1"/>
    <xf numFmtId="0" fontId="129" fillId="0" borderId="41" xfId="304" applyFont="1" applyBorder="1"/>
    <xf numFmtId="179" fontId="129" fillId="0" borderId="24" xfId="304" applyNumberFormat="1" applyFont="1" applyFill="1" applyBorder="1"/>
    <xf numFmtId="179" fontId="129" fillId="0" borderId="0" xfId="304" applyNumberFormat="1" applyFont="1" applyFill="1" applyBorder="1"/>
    <xf numFmtId="0" fontId="129" fillId="0" borderId="241" xfId="304" quotePrefix="1" applyFont="1" applyBorder="1"/>
    <xf numFmtId="0" fontId="60" fillId="0" borderId="242" xfId="311" applyFont="1" applyBorder="1" applyProtection="1"/>
    <xf numFmtId="0" fontId="129" fillId="0" borderId="274" xfId="304" applyFont="1" applyBorder="1"/>
    <xf numFmtId="179" fontId="129" fillId="0" borderId="242" xfId="304" applyNumberFormat="1" applyFont="1" applyFill="1" applyBorder="1"/>
    <xf numFmtId="0" fontId="144" fillId="0" borderId="243" xfId="311" applyFont="1" applyBorder="1" applyAlignment="1" applyProtection="1">
      <alignment horizontal="left"/>
    </xf>
    <xf numFmtId="0" fontId="129" fillId="0" borderId="246" xfId="304" applyFont="1" applyBorder="1"/>
    <xf numFmtId="179" fontId="57" fillId="0" borderId="0" xfId="304" applyNumberFormat="1" applyFont="1" applyFill="1" applyBorder="1"/>
    <xf numFmtId="0" fontId="144" fillId="0" borderId="266" xfId="311" applyFont="1" applyBorder="1" applyAlignment="1" applyProtection="1">
      <alignment horizontal="left"/>
    </xf>
    <xf numFmtId="37" fontId="144" fillId="0" borderId="221" xfId="311" applyNumberFormat="1" applyFont="1" applyBorder="1" applyProtection="1"/>
    <xf numFmtId="0" fontId="57" fillId="0" borderId="327" xfId="304" applyFont="1" applyBorder="1"/>
    <xf numFmtId="0" fontId="129" fillId="0" borderId="247" xfId="304" applyFont="1" applyBorder="1"/>
    <xf numFmtId="0" fontId="60" fillId="0" borderId="226" xfId="311" applyFont="1" applyBorder="1" applyProtection="1"/>
    <xf numFmtId="0" fontId="129" fillId="0" borderId="290" xfId="304" applyFont="1" applyBorder="1"/>
    <xf numFmtId="179" fontId="129" fillId="0" borderId="226" xfId="304" applyNumberFormat="1" applyFont="1" applyFill="1" applyBorder="1"/>
    <xf numFmtId="179" fontId="57" fillId="0" borderId="0" xfId="304" applyNumberFormat="1" applyFont="1" applyFill="1"/>
    <xf numFmtId="0" fontId="133" fillId="0" borderId="0" xfId="304" applyFont="1" applyFill="1" applyBorder="1" applyAlignment="1">
      <alignment horizontal="center" vertical="center"/>
    </xf>
    <xf numFmtId="0" fontId="60" fillId="0" borderId="26" xfId="311" applyFont="1" applyBorder="1" applyAlignment="1" applyProtection="1">
      <alignment horizontal="left"/>
    </xf>
    <xf numFmtId="0" fontId="57" fillId="0" borderId="19" xfId="304" applyFont="1" applyBorder="1"/>
    <xf numFmtId="0" fontId="60" fillId="0" borderId="28" xfId="311" applyFont="1" applyBorder="1" applyProtection="1"/>
    <xf numFmtId="0" fontId="60" fillId="0" borderId="29" xfId="311" applyFont="1" applyBorder="1" applyProtection="1"/>
    <xf numFmtId="0" fontId="129" fillId="0" borderId="63" xfId="304" applyFont="1" applyBorder="1"/>
    <xf numFmtId="0" fontId="57" fillId="37" borderId="0" xfId="304" applyFont="1" applyFill="1"/>
    <xf numFmtId="0" fontId="129" fillId="0" borderId="0" xfId="304" applyFont="1" applyFill="1" applyBorder="1" applyAlignment="1" applyProtection="1">
      <alignment horizontal="center"/>
    </xf>
    <xf numFmtId="179" fontId="57" fillId="0" borderId="0" xfId="440" applyNumberFormat="1" applyFont="1" applyFill="1"/>
    <xf numFmtId="179" fontId="60" fillId="0" borderId="0" xfId="311" applyNumberFormat="1" applyFont="1" applyFill="1" applyBorder="1" applyProtection="1"/>
    <xf numFmtId="0" fontId="144" fillId="0" borderId="0" xfId="311" applyFont="1" applyBorder="1" applyAlignment="1" applyProtection="1">
      <alignment horizontal="left"/>
    </xf>
    <xf numFmtId="179" fontId="145" fillId="0" borderId="0" xfId="304" applyNumberFormat="1" applyFont="1" applyFill="1" applyBorder="1" applyAlignment="1">
      <alignment horizontal="right"/>
    </xf>
    <xf numFmtId="179" fontId="144" fillId="0" borderId="0" xfId="311" applyNumberFormat="1" applyFont="1" applyFill="1" applyBorder="1" applyProtection="1"/>
    <xf numFmtId="179" fontId="141" fillId="0" borderId="0" xfId="304" applyNumberFormat="1" applyFont="1" applyFill="1" applyBorder="1"/>
    <xf numFmtId="0" fontId="132" fillId="0" borderId="0" xfId="0" applyFont="1" applyBorder="1" applyAlignment="1" applyProtection="1">
      <alignment horizontal="center"/>
    </xf>
    <xf numFmtId="171" fontId="136" fillId="0" borderId="0" xfId="0" applyNumberFormat="1" applyFont="1" applyBorder="1" applyProtection="1"/>
    <xf numFmtId="0" fontId="57" fillId="0" borderId="0" xfId="0" applyFont="1" applyFill="1" applyBorder="1" applyProtection="1"/>
    <xf numFmtId="0" fontId="57" fillId="0" borderId="21" xfId="0" applyFont="1" applyFill="1" applyBorder="1" applyProtection="1"/>
    <xf numFmtId="0" fontId="129" fillId="0" borderId="0" xfId="0" applyFont="1" applyFill="1" applyBorder="1" applyAlignment="1" applyProtection="1">
      <alignment horizontal="center"/>
    </xf>
    <xf numFmtId="0" fontId="57" fillId="0" borderId="41" xfId="0" applyFont="1" applyBorder="1" applyProtection="1"/>
    <xf numFmtId="0" fontId="129" fillId="0" borderId="29" xfId="0" applyFont="1" applyFill="1" applyBorder="1" applyAlignment="1" applyProtection="1">
      <alignment horizontal="center"/>
    </xf>
    <xf numFmtId="0" fontId="129" fillId="0" borderId="43" xfId="0" applyFont="1" applyFill="1" applyBorder="1" applyAlignment="1" applyProtection="1">
      <alignment horizontal="center"/>
    </xf>
    <xf numFmtId="0" fontId="129" fillId="0" borderId="366" xfId="0" applyFont="1" applyFill="1" applyBorder="1" applyAlignment="1" applyProtection="1">
      <alignment horizontal="center"/>
    </xf>
    <xf numFmtId="0" fontId="129" fillId="0" borderId="284" xfId="0" applyFont="1" applyFill="1" applyBorder="1" applyAlignment="1" applyProtection="1">
      <alignment horizontal="center"/>
    </xf>
    <xf numFmtId="0" fontId="129" fillId="0" borderId="285" xfId="0" applyFont="1" applyFill="1" applyBorder="1" applyAlignment="1" applyProtection="1">
      <alignment horizontal="center"/>
    </xf>
    <xf numFmtId="0" fontId="129" fillId="0" borderId="286" xfId="0" applyFont="1" applyFill="1" applyBorder="1" applyAlignment="1" applyProtection="1">
      <alignment horizontal="center"/>
    </xf>
    <xf numFmtId="0" fontId="129" fillId="0" borderId="287" xfId="0" applyFont="1" applyFill="1" applyBorder="1" applyAlignment="1" applyProtection="1">
      <alignment horizontal="center"/>
    </xf>
    <xf numFmtId="0" fontId="129" fillId="0" borderId="44" xfId="0" applyFont="1" applyFill="1" applyBorder="1" applyAlignment="1" applyProtection="1">
      <alignment horizontal="center"/>
    </xf>
    <xf numFmtId="0" fontId="57" fillId="0" borderId="26" xfId="0" applyFont="1" applyBorder="1" applyProtection="1"/>
    <xf numFmtId="0" fontId="57" fillId="0" borderId="24" xfId="0" applyFont="1" applyBorder="1" applyProtection="1"/>
    <xf numFmtId="0" fontId="57" fillId="0" borderId="60" xfId="0" applyFont="1" applyBorder="1" applyProtection="1"/>
    <xf numFmtId="0" fontId="57" fillId="0" borderId="19" xfId="0" applyFont="1" applyBorder="1" applyProtection="1"/>
    <xf numFmtId="0" fontId="57" fillId="0" borderId="21" xfId="0" applyFont="1" applyBorder="1" applyProtection="1"/>
    <xf numFmtId="179" fontId="57" fillId="0" borderId="55" xfId="0" applyNumberFormat="1" applyFont="1" applyFill="1" applyBorder="1" applyProtection="1"/>
    <xf numFmtId="179" fontId="57" fillId="0" borderId="37" xfId="0" applyNumberFormat="1" applyFont="1" applyFill="1" applyBorder="1" applyProtection="1"/>
    <xf numFmtId="179" fontId="57" fillId="0" borderId="51" xfId="0" applyNumberFormat="1" applyFont="1" applyFill="1" applyBorder="1" applyProtection="1"/>
    <xf numFmtId="0" fontId="129" fillId="0" borderId="23" xfId="0" applyFont="1" applyBorder="1" applyProtection="1"/>
    <xf numFmtId="0" fontId="129" fillId="0" borderId="15" xfId="0" applyFont="1" applyBorder="1" applyProtection="1"/>
    <xf numFmtId="0" fontId="129" fillId="0" borderId="25" xfId="0" applyFont="1" applyBorder="1" applyProtection="1"/>
    <xf numFmtId="0" fontId="129" fillId="0" borderId="30" xfId="0" applyFont="1" applyBorder="1" applyProtection="1"/>
    <xf numFmtId="0" fontId="57" fillId="0" borderId="30" xfId="0" applyFont="1" applyFill="1" applyBorder="1" applyProtection="1"/>
    <xf numFmtId="0" fontId="57" fillId="0" borderId="55" xfId="0" applyFont="1" applyFill="1" applyBorder="1" applyProtection="1"/>
    <xf numFmtId="0" fontId="57" fillId="0" borderId="37" xfId="0" applyFont="1" applyFill="1" applyBorder="1" applyProtection="1"/>
    <xf numFmtId="0" fontId="57" fillId="0" borderId="51" xfId="0" applyFont="1" applyFill="1" applyBorder="1" applyProtection="1"/>
    <xf numFmtId="0" fontId="129" fillId="0" borderId="42" xfId="0" applyFont="1" applyBorder="1" applyProtection="1"/>
    <xf numFmtId="0" fontId="57" fillId="0" borderId="20" xfId="0" applyFont="1" applyBorder="1" applyProtection="1"/>
    <xf numFmtId="0" fontId="57" fillId="0" borderId="24" xfId="0" applyFont="1" applyFill="1" applyBorder="1"/>
    <xf numFmtId="0" fontId="57" fillId="0" borderId="20" xfId="0" applyFont="1" applyFill="1" applyBorder="1" applyProtection="1"/>
    <xf numFmtId="179" fontId="57" fillId="0" borderId="36" xfId="0" applyNumberFormat="1" applyFont="1" applyFill="1" applyBorder="1" applyProtection="1"/>
    <xf numFmtId="0" fontId="57" fillId="0" borderId="22" xfId="0" applyFont="1" applyBorder="1" applyProtection="1"/>
    <xf numFmtId="0" fontId="57" fillId="0" borderId="16" xfId="0" applyFont="1" applyBorder="1" applyProtection="1"/>
    <xf numFmtId="0" fontId="57" fillId="0" borderId="75" xfId="0" applyFont="1" applyBorder="1" applyProtection="1"/>
    <xf numFmtId="0" fontId="129" fillId="0" borderId="19" xfId="0" applyFont="1" applyFill="1" applyBorder="1" applyProtection="1"/>
    <xf numFmtId="0" fontId="129" fillId="0" borderId="22" xfId="0" applyFont="1" applyFill="1" applyBorder="1" applyProtection="1"/>
    <xf numFmtId="0" fontId="129" fillId="0" borderId="16" xfId="0" applyFont="1" applyFill="1" applyBorder="1" applyProtection="1"/>
    <xf numFmtId="0" fontId="129" fillId="0" borderId="75" xfId="0" applyFont="1" applyFill="1" applyBorder="1" applyProtection="1"/>
    <xf numFmtId="179" fontId="129" fillId="0" borderId="89" xfId="0" applyNumberFormat="1" applyFont="1" applyFill="1" applyBorder="1" applyProtection="1"/>
    <xf numFmtId="179" fontId="129" fillId="0" borderId="90" xfId="0" applyNumberFormat="1" applyFont="1" applyFill="1" applyBorder="1" applyProtection="1"/>
    <xf numFmtId="179" fontId="129" fillId="0" borderId="92" xfId="0" applyNumberFormat="1" applyFont="1" applyFill="1" applyBorder="1" applyProtection="1"/>
    <xf numFmtId="179" fontId="129" fillId="0" borderId="112" xfId="0" applyNumberFormat="1" applyFont="1" applyFill="1" applyBorder="1" applyProtection="1"/>
    <xf numFmtId="0" fontId="129" fillId="0" borderId="19" xfId="0" applyFont="1" applyBorder="1" applyProtection="1"/>
    <xf numFmtId="0" fontId="57" fillId="0" borderId="36" xfId="0" applyFont="1" applyFill="1" applyBorder="1" applyProtection="1"/>
    <xf numFmtId="172" fontId="129" fillId="0" borderId="50" xfId="324" applyNumberFormat="1" applyFont="1" applyFill="1" applyBorder="1" applyProtection="1"/>
    <xf numFmtId="172" fontId="129" fillId="0" borderId="125" xfId="324" applyNumberFormat="1" applyFont="1" applyFill="1" applyBorder="1" applyProtection="1"/>
    <xf numFmtId="0" fontId="57" fillId="37" borderId="0" xfId="0" applyFont="1" applyFill="1"/>
    <xf numFmtId="37" fontId="136" fillId="37" borderId="0" xfId="0" quotePrefix="1" applyNumberFormat="1" applyFont="1" applyFill="1"/>
    <xf numFmtId="187" fontId="57" fillId="0" borderId="0" xfId="0" applyNumberFormat="1" applyFont="1" applyFill="1"/>
    <xf numFmtId="175" fontId="137" fillId="0" borderId="0" xfId="0" applyNumberFormat="1" applyFont="1" applyFill="1" applyBorder="1"/>
    <xf numFmtId="0" fontId="132" fillId="0" borderId="0" xfId="0" applyFont="1" applyBorder="1" applyAlignment="1" applyProtection="1"/>
    <xf numFmtId="0" fontId="133" fillId="0" borderId="0" xfId="0" applyFont="1" applyFill="1" applyBorder="1" applyAlignment="1" applyProtection="1">
      <alignment vertical="center"/>
    </xf>
    <xf numFmtId="0" fontId="57" fillId="0" borderId="0" xfId="0" applyFont="1" applyAlignment="1">
      <alignment vertical="center"/>
    </xf>
    <xf numFmtId="0" fontId="147" fillId="0" borderId="0" xfId="0" applyFont="1" applyAlignment="1">
      <alignment horizontal="left" vertical="center" wrapText="1"/>
    </xf>
    <xf numFmtId="0" fontId="147" fillId="0" borderId="0" xfId="0" applyFont="1" applyBorder="1" applyAlignment="1">
      <alignment horizontal="left" vertical="center" wrapText="1"/>
    </xf>
    <xf numFmtId="0" fontId="129" fillId="0" borderId="0" xfId="0" applyFont="1" applyFill="1" applyBorder="1" applyAlignment="1">
      <alignment horizontal="right" wrapText="1"/>
    </xf>
    <xf numFmtId="0" fontId="129" fillId="0" borderId="0" xfId="0" applyFont="1" applyFill="1" applyBorder="1" applyAlignment="1" applyProtection="1">
      <alignment horizontal="right" wrapText="1"/>
    </xf>
    <xf numFmtId="0" fontId="129" fillId="0" borderId="0" xfId="0" applyFont="1" applyFill="1" applyBorder="1" applyAlignment="1">
      <alignment horizontal="center" vertical="center" wrapText="1"/>
    </xf>
    <xf numFmtId="0" fontId="129" fillId="0" borderId="0" xfId="0" applyFont="1" applyFill="1" applyBorder="1" applyAlignment="1" applyProtection="1">
      <alignment horizontal="center" vertical="center" wrapText="1"/>
    </xf>
    <xf numFmtId="0" fontId="129" fillId="0" borderId="183" xfId="0" applyFont="1" applyFill="1" applyBorder="1"/>
    <xf numFmtId="0" fontId="57" fillId="0" borderId="17" xfId="0" applyFont="1" applyFill="1" applyBorder="1"/>
    <xf numFmtId="179" fontId="57" fillId="0" borderId="47" xfId="404" applyNumberFormat="1" applyFont="1" applyFill="1" applyBorder="1"/>
    <xf numFmtId="179" fontId="57" fillId="0" borderId="132" xfId="404" applyNumberFormat="1" applyFont="1" applyFill="1" applyBorder="1"/>
    <xf numFmtId="0" fontId="57" fillId="0" borderId="88" xfId="0" applyFont="1" applyFill="1" applyBorder="1" applyAlignment="1">
      <alignment horizontal="center" wrapText="1"/>
    </xf>
    <xf numFmtId="179" fontId="57" fillId="0" borderId="0" xfId="404" applyNumberFormat="1" applyFont="1" applyFill="1" applyBorder="1"/>
    <xf numFmtId="0" fontId="57" fillId="0" borderId="0" xfId="0" applyFont="1" applyFill="1" applyBorder="1" applyAlignment="1">
      <alignment horizontal="center" wrapText="1"/>
    </xf>
    <xf numFmtId="0" fontId="57" fillId="0" borderId="19" xfId="0" applyFont="1" applyFill="1" applyBorder="1"/>
    <xf numFmtId="0" fontId="141" fillId="0" borderId="0" xfId="0" applyFont="1" applyFill="1" applyBorder="1"/>
    <xf numFmtId="179" fontId="57" fillId="0" borderId="0" xfId="404" applyNumberFormat="1" applyFont="1" applyFill="1" applyBorder="1" applyAlignment="1">
      <alignment horizontal="right"/>
    </xf>
    <xf numFmtId="188" fontId="57" fillId="0" borderId="0" xfId="404" applyNumberFormat="1" applyFont="1" applyFill="1" applyBorder="1" applyAlignment="1">
      <alignment horizontal="right"/>
    </xf>
    <xf numFmtId="0" fontId="129" fillId="0" borderId="184" xfId="0" applyFont="1" applyFill="1" applyBorder="1"/>
    <xf numFmtId="0" fontId="129" fillId="0" borderId="67" xfId="0" applyFont="1" applyFill="1" applyBorder="1"/>
    <xf numFmtId="179" fontId="129" fillId="0" borderId="0" xfId="404" applyNumberFormat="1" applyFont="1" applyFill="1" applyBorder="1"/>
    <xf numFmtId="179" fontId="129" fillId="0" borderId="0" xfId="404" applyNumberFormat="1" applyFont="1" applyFill="1" applyBorder="1" applyAlignment="1">
      <alignment horizontal="right"/>
    </xf>
    <xf numFmtId="188" fontId="129" fillId="0" borderId="0" xfId="404" applyNumberFormat="1" applyFont="1" applyFill="1" applyBorder="1" applyAlignment="1">
      <alignment horizontal="right"/>
    </xf>
    <xf numFmtId="0" fontId="129" fillId="0" borderId="19" xfId="0" applyFont="1" applyFill="1" applyBorder="1"/>
    <xf numFmtId="179" fontId="57" fillId="0" borderId="0" xfId="405" applyNumberFormat="1" applyFont="1" applyFill="1" applyBorder="1"/>
    <xf numFmtId="0" fontId="129" fillId="0" borderId="56" xfId="0" applyFont="1" applyFill="1" applyBorder="1"/>
    <xf numFmtId="179" fontId="57" fillId="0" borderId="17" xfId="404" applyNumberFormat="1" applyFont="1" applyFill="1" applyBorder="1"/>
    <xf numFmtId="0" fontId="57" fillId="0" borderId="21" xfId="0" applyFont="1" applyFill="1" applyBorder="1"/>
    <xf numFmtId="0" fontId="57" fillId="0" borderId="17" xfId="0" applyFont="1" applyFill="1" applyBorder="1" applyAlignment="1">
      <alignment horizontal="center" wrapText="1"/>
    </xf>
    <xf numFmtId="0" fontId="141" fillId="0" borderId="0" xfId="0" applyFont="1" applyFill="1"/>
    <xf numFmtId="0" fontId="132" fillId="0" borderId="0" xfId="426" applyFont="1" applyBorder="1" applyAlignment="1" applyProtection="1"/>
    <xf numFmtId="0" fontId="136" fillId="0" borderId="0" xfId="426" applyFont="1"/>
    <xf numFmtId="0" fontId="57" fillId="0" borderId="0" xfId="304" applyFont="1" applyBorder="1" applyAlignment="1">
      <alignment wrapText="1"/>
    </xf>
    <xf numFmtId="0" fontId="136" fillId="0" borderId="18" xfId="426" applyFont="1" applyFill="1" applyBorder="1"/>
    <xf numFmtId="0" fontId="136" fillId="0" borderId="0" xfId="426" applyFont="1" applyFill="1" applyBorder="1"/>
    <xf numFmtId="0" fontId="57" fillId="0" borderId="18" xfId="426" applyFont="1" applyFill="1" applyBorder="1"/>
    <xf numFmtId="0" fontId="57" fillId="0" borderId="0" xfId="426" applyFont="1" applyFill="1" applyBorder="1"/>
    <xf numFmtId="3" fontId="57" fillId="0" borderId="58" xfId="426" applyNumberFormat="1" applyFont="1" applyFill="1" applyBorder="1"/>
    <xf numFmtId="172" fontId="57" fillId="0" borderId="53" xfId="401" applyNumberFormat="1" applyFont="1" applyFill="1" applyBorder="1" applyAlignment="1"/>
    <xf numFmtId="3" fontId="57" fillId="0" borderId="53" xfId="426" applyNumberFormat="1" applyFont="1" applyFill="1" applyBorder="1"/>
    <xf numFmtId="3" fontId="57" fillId="0" borderId="53" xfId="401" applyNumberFormat="1" applyFont="1" applyFill="1" applyBorder="1"/>
    <xf numFmtId="172" fontId="57" fillId="0" borderId="5" xfId="401" applyNumberFormat="1" applyFont="1" applyFill="1" applyBorder="1" applyAlignment="1"/>
    <xf numFmtId="179" fontId="57" fillId="0" borderId="58" xfId="425" applyNumberFormat="1" applyFont="1" applyFill="1" applyBorder="1" applyAlignment="1"/>
    <xf numFmtId="172" fontId="57" fillId="0" borderId="142" xfId="401" applyNumberFormat="1" applyFont="1" applyFill="1" applyBorder="1" applyAlignment="1"/>
    <xf numFmtId="9" fontId="57" fillId="0" borderId="18" xfId="441" applyNumberFormat="1" applyFont="1" applyFill="1" applyBorder="1" applyAlignment="1"/>
    <xf numFmtId="9" fontId="57" fillId="0" borderId="142" xfId="441" applyNumberFormat="1" applyFont="1" applyFill="1" applyBorder="1" applyAlignment="1"/>
    <xf numFmtId="3" fontId="57" fillId="0" borderId="0" xfId="426" applyNumberFormat="1" applyFont="1" applyFill="1" applyBorder="1"/>
    <xf numFmtId="172" fontId="57" fillId="0" borderId="120" xfId="441" applyNumberFormat="1" applyFont="1" applyFill="1" applyBorder="1"/>
    <xf numFmtId="172" fontId="57" fillId="0" borderId="0" xfId="401" applyNumberFormat="1" applyFont="1" applyFill="1" applyBorder="1" applyAlignment="1"/>
    <xf numFmtId="0" fontId="129" fillId="0" borderId="58" xfId="426" applyFont="1" applyBorder="1" applyAlignment="1">
      <alignment horizontal="left" wrapText="1"/>
    </xf>
    <xf numFmtId="172" fontId="57" fillId="0" borderId="142" xfId="441" applyNumberFormat="1" applyFont="1" applyFill="1" applyBorder="1"/>
    <xf numFmtId="0" fontId="129" fillId="0" borderId="58" xfId="426" quotePrefix="1" applyFont="1" applyFill="1" applyBorder="1" applyAlignment="1">
      <alignment horizontal="left" wrapText="1"/>
    </xf>
    <xf numFmtId="0" fontId="129" fillId="0" borderId="80" xfId="426" applyFont="1" applyBorder="1" applyAlignment="1">
      <alignment horizontal="left" wrapText="1"/>
    </xf>
    <xf numFmtId="172" fontId="57" fillId="0" borderId="164" xfId="441" applyNumberFormat="1" applyFont="1" applyFill="1" applyBorder="1"/>
    <xf numFmtId="172" fontId="57" fillId="0" borderId="53" xfId="401" applyNumberFormat="1" applyFont="1" applyFill="1" applyBorder="1"/>
    <xf numFmtId="0" fontId="129" fillId="0" borderId="57" xfId="426" applyFont="1" applyBorder="1" applyAlignment="1">
      <alignment horizontal="left" wrapText="1"/>
    </xf>
    <xf numFmtId="0" fontId="129" fillId="0" borderId="17" xfId="426" quotePrefix="1" applyFont="1" applyFill="1" applyBorder="1" applyAlignment="1">
      <alignment horizontal="left" wrapText="1"/>
    </xf>
    <xf numFmtId="172" fontId="57" fillId="0" borderId="17" xfId="441" applyNumberFormat="1" applyFont="1" applyFill="1" applyBorder="1"/>
    <xf numFmtId="0" fontId="57" fillId="0" borderId="22" xfId="426" applyFont="1" applyFill="1" applyBorder="1"/>
    <xf numFmtId="0" fontId="57" fillId="0" borderId="16" xfId="426" applyFont="1" applyFill="1" applyBorder="1"/>
    <xf numFmtId="3" fontId="57" fillId="0" borderId="211" xfId="426" applyNumberFormat="1" applyFont="1" applyFill="1" applyBorder="1"/>
    <xf numFmtId="172" fontId="57" fillId="0" borderId="192" xfId="401" applyNumberFormat="1" applyFont="1" applyFill="1" applyBorder="1" applyAlignment="1"/>
    <xf numFmtId="3" fontId="57" fillId="0" borderId="192" xfId="426" applyNumberFormat="1" applyFont="1" applyFill="1" applyBorder="1"/>
    <xf numFmtId="172" fontId="57" fillId="0" borderId="192" xfId="401" applyNumberFormat="1" applyFont="1" applyFill="1" applyBorder="1"/>
    <xf numFmtId="3" fontId="57" fillId="0" borderId="192" xfId="401" applyNumberFormat="1" applyFont="1" applyFill="1" applyBorder="1"/>
    <xf numFmtId="172" fontId="57" fillId="0" borderId="225" xfId="401" applyNumberFormat="1" applyFont="1" applyFill="1" applyBorder="1" applyAlignment="1"/>
    <xf numFmtId="179" fontId="57" fillId="0" borderId="211" xfId="425" applyNumberFormat="1" applyFont="1" applyFill="1" applyBorder="1" applyAlignment="1"/>
    <xf numFmtId="172" fontId="57" fillId="0" borderId="213" xfId="401" applyNumberFormat="1" applyFont="1" applyFill="1" applyBorder="1" applyAlignment="1"/>
    <xf numFmtId="9" fontId="57" fillId="0" borderId="191" xfId="441" applyNumberFormat="1" applyFont="1" applyFill="1" applyBorder="1" applyAlignment="1"/>
    <xf numFmtId="9" fontId="57" fillId="0" borderId="213" xfId="441" applyNumberFormat="1" applyFont="1" applyFill="1" applyBorder="1" applyAlignment="1"/>
    <xf numFmtId="0" fontId="129" fillId="0" borderId="0" xfId="426" quotePrefix="1" applyFont="1" applyFill="1" applyBorder="1" applyAlignment="1">
      <alignment horizontal="left" wrapText="1"/>
    </xf>
    <xf numFmtId="172" fontId="57" fillId="0" borderId="0" xfId="441" applyNumberFormat="1" applyFont="1" applyFill="1" applyBorder="1"/>
    <xf numFmtId="0" fontId="129" fillId="0" borderId="80" xfId="426" quotePrefix="1" applyFont="1" applyFill="1" applyBorder="1" applyAlignment="1">
      <alignment horizontal="left" wrapText="1"/>
    </xf>
    <xf numFmtId="0" fontId="129" fillId="0" borderId="30" xfId="426" applyFont="1" applyFill="1" applyBorder="1"/>
    <xf numFmtId="0" fontId="129" fillId="0" borderId="31" xfId="426" applyFont="1" applyFill="1" applyBorder="1"/>
    <xf numFmtId="3" fontId="129" fillId="0" borderId="296" xfId="426" applyNumberFormat="1" applyFont="1" applyFill="1" applyBorder="1" applyAlignment="1"/>
    <xf numFmtId="172" fontId="129" fillId="0" borderId="227" xfId="401" applyNumberFormat="1" applyFont="1" applyFill="1" applyBorder="1" applyAlignment="1"/>
    <xf numFmtId="3" fontId="129" fillId="0" borderId="279" xfId="426" applyNumberFormat="1" applyFont="1" applyFill="1" applyBorder="1" applyAlignment="1"/>
    <xf numFmtId="3" fontId="129" fillId="0" borderId="31" xfId="426" applyNumberFormat="1" applyFont="1" applyFill="1" applyBorder="1" applyAlignment="1"/>
    <xf numFmtId="179" fontId="129" fillId="0" borderId="297" xfId="425" applyNumberFormat="1" applyFont="1" applyFill="1" applyBorder="1"/>
    <xf numFmtId="172" fontId="129" fillId="0" borderId="298" xfId="401" applyNumberFormat="1" applyFont="1" applyFill="1" applyBorder="1"/>
    <xf numFmtId="9" fontId="129" fillId="0" borderId="185" xfId="441" applyNumberFormat="1" applyFont="1" applyFill="1" applyBorder="1" applyAlignment="1"/>
    <xf numFmtId="9" fontId="129" fillId="0" borderId="350" xfId="441" applyNumberFormat="1" applyFont="1" applyFill="1" applyBorder="1" applyAlignment="1"/>
    <xf numFmtId="3" fontId="129" fillId="0" borderId="0" xfId="426" applyNumberFormat="1" applyFont="1" applyFill="1" applyBorder="1" applyAlignment="1"/>
    <xf numFmtId="0" fontId="129" fillId="0" borderId="0" xfId="426" applyFont="1" applyFill="1" applyBorder="1" applyAlignment="1">
      <alignment horizontal="left" wrapText="1"/>
    </xf>
    <xf numFmtId="172" fontId="57" fillId="0" borderId="0" xfId="441" applyNumberFormat="1" applyFont="1" applyFill="1" applyBorder="1" applyAlignment="1"/>
    <xf numFmtId="172" fontId="129" fillId="0" borderId="0" xfId="401" applyNumberFormat="1" applyFont="1" applyFill="1" applyBorder="1" applyAlignment="1"/>
    <xf numFmtId="0" fontId="129" fillId="0" borderId="57" xfId="426" applyFont="1" applyFill="1" applyBorder="1" applyAlignment="1">
      <alignment horizontal="left" wrapText="1"/>
    </xf>
    <xf numFmtId="0" fontId="57" fillId="0" borderId="161" xfId="426" applyFont="1" applyFill="1" applyBorder="1"/>
    <xf numFmtId="0" fontId="129" fillId="0" borderId="70" xfId="426" applyFont="1" applyFill="1" applyBorder="1"/>
    <xf numFmtId="3" fontId="57" fillId="0" borderId="161" xfId="426" applyNumberFormat="1" applyFont="1" applyFill="1" applyBorder="1" applyAlignment="1"/>
    <xf numFmtId="172" fontId="57" fillId="0" borderId="163" xfId="428" applyNumberFormat="1" applyFont="1" applyFill="1" applyBorder="1" applyAlignment="1"/>
    <xf numFmtId="3" fontId="57" fillId="0" borderId="163" xfId="426" applyNumberFormat="1" applyFont="1" applyFill="1" applyBorder="1" applyAlignment="1"/>
    <xf numFmtId="179" fontId="57" fillId="0" borderId="90" xfId="400" applyNumberFormat="1" applyFont="1" applyFill="1" applyBorder="1" applyAlignment="1"/>
    <xf numFmtId="172" fontId="57" fillId="0" borderId="147" xfId="428" applyNumberFormat="1" applyFont="1" applyFill="1" applyBorder="1" applyAlignment="1"/>
    <xf numFmtId="179" fontId="57" fillId="0" borderId="162" xfId="429" applyNumberFormat="1" applyFont="1" applyFill="1" applyBorder="1"/>
    <xf numFmtId="9" fontId="129" fillId="0" borderId="0" xfId="441" applyNumberFormat="1" applyFont="1" applyFill="1" applyBorder="1" applyAlignment="1"/>
    <xf numFmtId="0" fontId="136" fillId="0" borderId="17" xfId="426" applyFont="1" applyFill="1" applyBorder="1"/>
    <xf numFmtId="3" fontId="57" fillId="0" borderId="0" xfId="426" applyNumberFormat="1" applyFont="1" applyFill="1" applyBorder="1" applyAlignment="1"/>
    <xf numFmtId="172" fontId="57" fillId="0" borderId="0" xfId="428" applyNumberFormat="1" applyFont="1" applyFill="1" applyBorder="1" applyAlignment="1"/>
    <xf numFmtId="179" fontId="57" fillId="0" borderId="0" xfId="429" applyNumberFormat="1" applyFont="1" applyFill="1" applyBorder="1"/>
    <xf numFmtId="0" fontId="129" fillId="0" borderId="42" xfId="426" applyFont="1" applyFill="1" applyBorder="1"/>
    <xf numFmtId="0" fontId="129" fillId="0" borderId="20" xfId="426" applyFont="1" applyFill="1" applyBorder="1"/>
    <xf numFmtId="3" fontId="129" fillId="0" borderId="42" xfId="426" applyNumberFormat="1" applyFont="1" applyFill="1" applyBorder="1" applyAlignment="1"/>
    <xf numFmtId="172" fontId="129" fillId="0" borderId="125" xfId="428" applyNumberFormat="1" applyFont="1" applyFill="1" applyBorder="1" applyAlignment="1"/>
    <xf numFmtId="3" fontId="129" fillId="0" borderId="125" xfId="426" applyNumberFormat="1" applyFont="1" applyFill="1" applyBorder="1" applyAlignment="1"/>
    <xf numFmtId="172" fontId="129" fillId="0" borderId="41" xfId="428" applyNumberFormat="1" applyFont="1" applyFill="1" applyBorder="1" applyAlignment="1"/>
    <xf numFmtId="179" fontId="129" fillId="0" borderId="50" xfId="429" applyNumberFormat="1" applyFont="1" applyFill="1" applyBorder="1"/>
    <xf numFmtId="172" fontId="129" fillId="0" borderId="0" xfId="428" applyNumberFormat="1" applyFont="1" applyFill="1" applyBorder="1" applyAlignment="1"/>
    <xf numFmtId="179" fontId="129" fillId="0" borderId="0" xfId="429" applyNumberFormat="1" applyFont="1" applyFill="1" applyBorder="1"/>
    <xf numFmtId="179" fontId="129" fillId="0" borderId="0" xfId="425" applyNumberFormat="1" applyFont="1" applyFill="1" applyBorder="1"/>
    <xf numFmtId="172" fontId="129" fillId="0" borderId="0" xfId="401" applyNumberFormat="1" applyFont="1" applyFill="1" applyBorder="1"/>
    <xf numFmtId="0" fontId="129" fillId="0" borderId="0" xfId="426" applyFont="1" applyFill="1" applyBorder="1"/>
    <xf numFmtId="0" fontId="136" fillId="0" borderId="0" xfId="426" applyFont="1" applyBorder="1"/>
    <xf numFmtId="175" fontId="129" fillId="0" borderId="0" xfId="425" applyNumberFormat="1" applyFont="1" applyFill="1" applyBorder="1" applyAlignment="1">
      <alignment wrapText="1"/>
    </xf>
    <xf numFmtId="0" fontId="129" fillId="0" borderId="0" xfId="426" applyFont="1" applyBorder="1" applyAlignment="1">
      <alignment horizontal="center"/>
    </xf>
    <xf numFmtId="0" fontId="129" fillId="0" borderId="0" xfId="426" applyFont="1" applyBorder="1" applyAlignment="1">
      <alignment horizontal="left" wrapText="1"/>
    </xf>
    <xf numFmtId="0" fontId="147" fillId="0" borderId="0" xfId="426" applyFont="1" applyFill="1" applyBorder="1"/>
    <xf numFmtId="3" fontId="147" fillId="0" borderId="0" xfId="426" applyNumberFormat="1" applyFont="1" applyFill="1" applyBorder="1" applyAlignment="1"/>
    <xf numFmtId="172" fontId="147" fillId="0" borderId="0" xfId="401" applyNumberFormat="1" applyFont="1" applyFill="1" applyBorder="1" applyAlignment="1"/>
    <xf numFmtId="179" fontId="147" fillId="0" borderId="0" xfId="425" applyNumberFormat="1" applyFont="1" applyFill="1" applyBorder="1"/>
    <xf numFmtId="172" fontId="147" fillId="0" borderId="0" xfId="401" applyNumberFormat="1" applyFont="1" applyFill="1" applyBorder="1"/>
    <xf numFmtId="0" fontId="129" fillId="0" borderId="0" xfId="0" applyFont="1" applyFill="1" applyBorder="1"/>
    <xf numFmtId="0" fontId="129" fillId="0" borderId="21" xfId="0" applyFont="1" applyFill="1" applyBorder="1"/>
    <xf numFmtId="0" fontId="57" fillId="0" borderId="18" xfId="0" applyFont="1" applyFill="1" applyBorder="1"/>
    <xf numFmtId="0" fontId="129" fillId="0" borderId="0" xfId="0" applyFont="1" applyFill="1" applyBorder="1" applyProtection="1"/>
    <xf numFmtId="0" fontId="57" fillId="0" borderId="47" xfId="0" applyFont="1" applyFill="1" applyBorder="1"/>
    <xf numFmtId="0" fontId="129" fillId="0" borderId="39" xfId="0" applyFont="1" applyFill="1" applyBorder="1" applyAlignment="1" applyProtection="1">
      <alignment horizontal="center"/>
    </xf>
    <xf numFmtId="0" fontId="129" fillId="0" borderId="28" xfId="0" applyFont="1" applyFill="1" applyBorder="1" applyAlignment="1" applyProtection="1">
      <alignment horizontal="center"/>
    </xf>
    <xf numFmtId="0" fontId="129" fillId="0" borderId="20" xfId="0" applyFont="1" applyFill="1" applyBorder="1" applyAlignment="1" applyProtection="1">
      <alignment horizontal="center"/>
    </xf>
    <xf numFmtId="0" fontId="57" fillId="0" borderId="103" xfId="0" applyFont="1" applyFill="1" applyBorder="1" applyProtection="1"/>
    <xf numFmtId="0" fontId="57" fillId="0" borderId="93" xfId="0" applyFont="1" applyFill="1" applyBorder="1" applyProtection="1"/>
    <xf numFmtId="0" fontId="57" fillId="0" borderId="19" xfId="0" applyFont="1" applyFill="1" applyBorder="1" applyProtection="1"/>
    <xf numFmtId="179" fontId="57" fillId="0" borderId="36" xfId="0" applyNumberFormat="1" applyFont="1" applyFill="1" applyBorder="1"/>
    <xf numFmtId="179" fontId="57" fillId="0" borderId="21" xfId="0" applyNumberFormat="1" applyFont="1" applyFill="1" applyBorder="1"/>
    <xf numFmtId="179" fontId="57" fillId="0" borderId="0" xfId="290" applyNumberFormat="1" applyFont="1" applyFill="1" applyBorder="1" applyProtection="1"/>
    <xf numFmtId="0" fontId="129" fillId="0" borderId="21" xfId="0" applyFont="1" applyFill="1" applyBorder="1" applyProtection="1"/>
    <xf numFmtId="179" fontId="129" fillId="0" borderId="55" xfId="290" applyNumberFormat="1" applyFont="1" applyFill="1" applyBorder="1" applyProtection="1"/>
    <xf numFmtId="179" fontId="129" fillId="0" borderId="51" xfId="290" applyNumberFormat="1" applyFont="1" applyFill="1" applyBorder="1" applyProtection="1"/>
    <xf numFmtId="179" fontId="129" fillId="0" borderId="21" xfId="0" applyNumberFormat="1" applyFont="1" applyFill="1" applyBorder="1"/>
    <xf numFmtId="0" fontId="129" fillId="0" borderId="28" xfId="0" applyFont="1" applyFill="1" applyBorder="1" applyProtection="1"/>
    <xf numFmtId="0" fontId="129" fillId="0" borderId="29" xfId="0" applyFont="1" applyFill="1" applyBorder="1" applyProtection="1"/>
    <xf numFmtId="0" fontId="129" fillId="0" borderId="63" xfId="0" applyFont="1" applyFill="1" applyBorder="1" applyProtection="1"/>
    <xf numFmtId="0" fontId="57" fillId="0" borderId="61" xfId="0" applyFont="1" applyFill="1" applyBorder="1"/>
    <xf numFmtId="0" fontId="129" fillId="0" borderId="26" xfId="0" applyFont="1" applyFill="1" applyBorder="1" applyProtection="1"/>
    <xf numFmtId="0" fontId="129" fillId="0" borderId="24" xfId="0" applyFont="1" applyFill="1" applyBorder="1" applyProtection="1"/>
    <xf numFmtId="0" fontId="149" fillId="0" borderId="0" xfId="0" applyFont="1" applyFill="1" applyBorder="1"/>
    <xf numFmtId="0" fontId="129" fillId="0" borderId="42" xfId="0" applyFont="1" applyFill="1" applyBorder="1" applyProtection="1"/>
    <xf numFmtId="0" fontId="57" fillId="0" borderId="20" xfId="0" applyFont="1" applyBorder="1"/>
    <xf numFmtId="0" fontId="149" fillId="0" borderId="0" xfId="0" applyFont="1" applyFill="1"/>
    <xf numFmtId="0" fontId="57" fillId="0" borderId="21" xfId="0" applyFont="1" applyBorder="1"/>
    <xf numFmtId="0" fontId="129" fillId="0" borderId="60" xfId="0" applyFont="1" applyBorder="1"/>
    <xf numFmtId="0" fontId="129" fillId="0" borderId="0" xfId="0" applyFont="1"/>
    <xf numFmtId="0" fontId="57" fillId="0" borderId="19" xfId="0" applyFont="1" applyBorder="1"/>
    <xf numFmtId="179" fontId="57" fillId="0" borderId="55" xfId="0" applyNumberFormat="1" applyFont="1" applyFill="1" applyBorder="1"/>
    <xf numFmtId="179" fontId="57" fillId="0" borderId="37" xfId="0" applyNumberFormat="1" applyFont="1" applyFill="1" applyBorder="1"/>
    <xf numFmtId="179" fontId="57" fillId="0" borderId="51" xfId="0" applyNumberFormat="1" applyFont="1" applyFill="1" applyBorder="1"/>
    <xf numFmtId="179" fontId="57" fillId="0" borderId="36" xfId="290" applyNumberFormat="1" applyFont="1" applyFill="1" applyBorder="1"/>
    <xf numFmtId="179" fontId="57" fillId="0" borderId="51" xfId="290" applyNumberFormat="1" applyFont="1" applyFill="1" applyBorder="1"/>
    <xf numFmtId="179" fontId="57" fillId="0" borderId="21" xfId="290" applyNumberFormat="1" applyFont="1" applyFill="1" applyBorder="1"/>
    <xf numFmtId="0" fontId="57" fillId="0" borderId="19" xfId="0" quotePrefix="1" applyFont="1" applyFill="1" applyBorder="1" applyAlignment="1">
      <alignment horizontal="left"/>
    </xf>
    <xf numFmtId="0" fontId="57" fillId="0" borderId="19" xfId="0" applyFont="1" applyFill="1" applyBorder="1" applyAlignment="1">
      <alignment horizontal="left"/>
    </xf>
    <xf numFmtId="0" fontId="129" fillId="0" borderId="23" xfId="0" applyFont="1" applyFill="1" applyBorder="1"/>
    <xf numFmtId="0" fontId="129" fillId="0" borderId="15" xfId="0" applyFont="1" applyFill="1" applyBorder="1"/>
    <xf numFmtId="0" fontId="129" fillId="0" borderId="25" xfId="0" applyFont="1" applyFill="1" applyBorder="1"/>
    <xf numFmtId="179" fontId="129" fillId="0" borderId="36" xfId="290" applyNumberFormat="1" applyFont="1" applyFill="1" applyBorder="1" applyProtection="1"/>
    <xf numFmtId="179" fontId="129" fillId="0" borderId="37" xfId="290" applyNumberFormat="1" applyFont="1" applyFill="1" applyBorder="1" applyProtection="1"/>
    <xf numFmtId="0" fontId="129" fillId="0" borderId="28" xfId="0" applyFont="1" applyFill="1" applyBorder="1"/>
    <xf numFmtId="0" fontId="129" fillId="0" borderId="29" xfId="0" applyFont="1" applyFill="1" applyBorder="1"/>
    <xf numFmtId="0" fontId="129" fillId="0" borderId="63" xfId="0" applyFont="1" applyFill="1" applyBorder="1"/>
    <xf numFmtId="188" fontId="151" fillId="0" borderId="0" xfId="290" applyNumberFormat="1" applyFont="1" applyFill="1" applyBorder="1" applyAlignment="1">
      <alignment horizontal="right"/>
    </xf>
    <xf numFmtId="0" fontId="57" fillId="0" borderId="0" xfId="0" applyFont="1" applyFill="1" applyBorder="1" applyAlignment="1" applyProtection="1">
      <alignment vertical="center"/>
    </xf>
    <xf numFmtId="0" fontId="57" fillId="0" borderId="21" xfId="0" applyFont="1" applyFill="1" applyBorder="1" applyAlignment="1" applyProtection="1">
      <alignment vertical="center"/>
    </xf>
    <xf numFmtId="0" fontId="57" fillId="0" borderId="243" xfId="0" applyFont="1" applyBorder="1" applyAlignment="1">
      <alignment vertical="center"/>
    </xf>
    <xf numFmtId="0" fontId="57" fillId="0" borderId="0" xfId="0" applyFont="1" applyBorder="1" applyAlignment="1">
      <alignment vertical="center"/>
    </xf>
    <xf numFmtId="0" fontId="129" fillId="0" borderId="64" xfId="0" applyFont="1" applyFill="1" applyBorder="1" applyAlignment="1" applyProtection="1">
      <alignment horizontal="center"/>
    </xf>
    <xf numFmtId="0" fontId="129" fillId="0" borderId="241" xfId="0" applyFont="1" applyBorder="1" applyProtection="1"/>
    <xf numFmtId="0" fontId="57" fillId="0" borderId="242" xfId="0" applyFont="1" applyBorder="1" applyProtection="1"/>
    <xf numFmtId="0" fontId="57" fillId="0" borderId="369" xfId="0" applyFont="1" applyBorder="1" applyProtection="1"/>
    <xf numFmtId="0" fontId="57" fillId="0" borderId="370" xfId="0" applyFont="1" applyFill="1" applyBorder="1" applyProtection="1"/>
    <xf numFmtId="0" fontId="57" fillId="0" borderId="371" xfId="0" applyFont="1" applyFill="1" applyBorder="1" applyProtection="1"/>
    <xf numFmtId="0" fontId="57" fillId="0" borderId="372" xfId="0" applyFont="1" applyFill="1" applyBorder="1" applyProtection="1"/>
    <xf numFmtId="0" fontId="57" fillId="0" borderId="373" xfId="0" applyFont="1" applyFill="1" applyBorder="1" applyProtection="1"/>
    <xf numFmtId="0" fontId="57" fillId="0" borderId="243" xfId="0" applyFont="1" applyBorder="1" applyProtection="1"/>
    <xf numFmtId="0" fontId="129" fillId="0" borderId="243" xfId="0" applyFont="1" applyBorder="1" applyProtection="1"/>
    <xf numFmtId="0" fontId="57" fillId="0" borderId="0" xfId="0" quotePrefix="1" applyFont="1" applyBorder="1" applyProtection="1"/>
    <xf numFmtId="0" fontId="57" fillId="0" borderId="243" xfId="0" applyFont="1" applyFill="1" applyBorder="1" applyProtection="1"/>
    <xf numFmtId="0" fontId="129" fillId="0" borderId="374" xfId="0" applyFont="1" applyFill="1" applyBorder="1" applyProtection="1"/>
    <xf numFmtId="0" fontId="129" fillId="0" borderId="15" xfId="0" applyFont="1" applyFill="1" applyBorder="1" applyProtection="1"/>
    <xf numFmtId="0" fontId="129" fillId="0" borderId="25" xfId="0" applyFont="1" applyFill="1" applyBorder="1" applyProtection="1"/>
    <xf numFmtId="0" fontId="129" fillId="0" borderId="243" xfId="0" applyFont="1" applyFill="1" applyBorder="1" applyProtection="1"/>
    <xf numFmtId="179" fontId="57" fillId="0" borderId="141" xfId="0" applyNumberFormat="1" applyFont="1" applyFill="1" applyBorder="1" applyProtection="1"/>
    <xf numFmtId="0" fontId="57" fillId="0" borderId="243" xfId="0" applyFont="1" applyFill="1" applyBorder="1" applyAlignment="1" applyProtection="1">
      <alignment horizontal="left"/>
    </xf>
    <xf numFmtId="0" fontId="149" fillId="37" borderId="0" xfId="0" applyFont="1" applyFill="1"/>
    <xf numFmtId="0" fontId="149" fillId="0" borderId="0" xfId="0" applyFont="1"/>
    <xf numFmtId="0" fontId="129" fillId="0" borderId="284" xfId="0" applyFont="1" applyFill="1" applyBorder="1" applyProtection="1"/>
    <xf numFmtId="0" fontId="129" fillId="0" borderId="286" xfId="0" applyFont="1" applyFill="1" applyBorder="1" applyProtection="1"/>
    <xf numFmtId="0" fontId="129" fillId="0" borderId="376" xfId="0" applyFont="1" applyFill="1" applyBorder="1" applyProtection="1"/>
    <xf numFmtId="0" fontId="57" fillId="0" borderId="241" xfId="0" applyFont="1" applyFill="1" applyBorder="1" applyProtection="1"/>
    <xf numFmtId="0" fontId="57" fillId="0" borderId="242" xfId="0" applyFont="1" applyFill="1" applyBorder="1" applyProtection="1"/>
    <xf numFmtId="0" fontId="57" fillId="0" borderId="274" xfId="0" applyFont="1" applyFill="1" applyBorder="1" applyProtection="1"/>
    <xf numFmtId="0" fontId="57" fillId="0" borderId="246" xfId="0" applyFont="1" applyFill="1" applyBorder="1" applyProtection="1"/>
    <xf numFmtId="0" fontId="57" fillId="0" borderId="0" xfId="0" applyFont="1" applyFill="1" applyProtection="1"/>
    <xf numFmtId="0" fontId="57" fillId="0" borderId="85" xfId="0" applyFont="1" applyFill="1" applyBorder="1" applyProtection="1"/>
    <xf numFmtId="0" fontId="57" fillId="0" borderId="61" xfId="0" applyFont="1" applyFill="1" applyBorder="1" applyProtection="1"/>
    <xf numFmtId="0" fontId="57" fillId="0" borderId="62" xfId="0" applyFont="1" applyFill="1" applyBorder="1" applyProtection="1"/>
    <xf numFmtId="0" fontId="57" fillId="0" borderId="0" xfId="0" quotePrefix="1" applyFont="1" applyFill="1" applyBorder="1"/>
    <xf numFmtId="0" fontId="57" fillId="37" borderId="0" xfId="0" applyFont="1" applyFill="1" applyBorder="1"/>
    <xf numFmtId="0" fontId="137" fillId="0" borderId="0" xfId="0" applyFont="1" applyFill="1" applyBorder="1"/>
    <xf numFmtId="37" fontId="129" fillId="0" borderId="43" xfId="0" applyNumberFormat="1" applyFont="1" applyFill="1" applyBorder="1" applyAlignment="1" applyProtection="1">
      <alignment horizontal="center"/>
    </xf>
    <xf numFmtId="0" fontId="129" fillId="0" borderId="71" xfId="0" applyFont="1" applyFill="1" applyBorder="1" applyAlignment="1" applyProtection="1">
      <alignment horizontal="center"/>
    </xf>
    <xf numFmtId="184" fontId="137" fillId="0" borderId="0" xfId="0" applyNumberFormat="1" applyFont="1" applyFill="1" applyBorder="1"/>
    <xf numFmtId="37" fontId="129" fillId="0" borderId="64" xfId="0" applyNumberFormat="1" applyFont="1" applyFill="1" applyBorder="1" applyAlignment="1" applyProtection="1">
      <alignment horizontal="center"/>
    </xf>
    <xf numFmtId="0" fontId="129" fillId="0" borderId="30" xfId="0" applyFont="1" applyFill="1" applyBorder="1" applyProtection="1"/>
    <xf numFmtId="0" fontId="57" fillId="0" borderId="73" xfId="0" applyFont="1" applyBorder="1" applyProtection="1"/>
    <xf numFmtId="0" fontId="57" fillId="0" borderId="87" xfId="0" applyFont="1" applyFill="1" applyBorder="1" applyProtection="1"/>
    <xf numFmtId="0" fontId="57" fillId="0" borderId="24" xfId="0" applyFont="1" applyFill="1" applyBorder="1" applyProtection="1"/>
    <xf numFmtId="0" fontId="57" fillId="0" borderId="86" xfId="0" applyFont="1" applyFill="1" applyBorder="1" applyProtection="1"/>
    <xf numFmtId="0" fontId="57" fillId="0" borderId="73" xfId="0" applyFont="1" applyFill="1" applyBorder="1" applyProtection="1"/>
    <xf numFmtId="0" fontId="129" fillId="0" borderId="31" xfId="0" applyFont="1" applyFill="1" applyBorder="1" applyProtection="1"/>
    <xf numFmtId="0" fontId="129" fillId="0" borderId="84" xfId="0" applyFont="1" applyFill="1" applyBorder="1" applyProtection="1"/>
    <xf numFmtId="0" fontId="57" fillId="0" borderId="31" xfId="0" applyFont="1" applyBorder="1" applyProtection="1"/>
    <xf numFmtId="0" fontId="57" fillId="0" borderId="84" xfId="0" applyFont="1" applyBorder="1" applyProtection="1"/>
    <xf numFmtId="0" fontId="129" fillId="0" borderId="23" xfId="0" applyFont="1" applyFill="1" applyBorder="1" applyProtection="1"/>
    <xf numFmtId="0" fontId="136" fillId="0" borderId="0" xfId="0" applyFont="1" applyAlignment="1">
      <alignment horizontal="left"/>
    </xf>
    <xf numFmtId="0" fontId="136" fillId="37" borderId="0" xfId="0" applyFont="1" applyFill="1" applyAlignment="1">
      <alignment horizontal="left"/>
    </xf>
    <xf numFmtId="0" fontId="136" fillId="0" borderId="0" xfId="0" applyFont="1" applyFill="1" applyAlignment="1">
      <alignment horizontal="left"/>
    </xf>
    <xf numFmtId="37" fontId="57" fillId="0" borderId="24" xfId="0" applyNumberFormat="1" applyFont="1" applyBorder="1" applyProtection="1"/>
    <xf numFmtId="37" fontId="57" fillId="0" borderId="60" xfId="0" applyNumberFormat="1" applyFont="1" applyBorder="1" applyProtection="1"/>
    <xf numFmtId="37" fontId="57" fillId="0" borderId="60" xfId="0" applyNumberFormat="1" applyFont="1" applyFill="1" applyBorder="1" applyProtection="1"/>
    <xf numFmtId="37" fontId="57" fillId="0" borderId="19" xfId="0" applyNumberFormat="1" applyFont="1" applyBorder="1" applyProtection="1"/>
    <xf numFmtId="37" fontId="57" fillId="0" borderId="21" xfId="0" applyNumberFormat="1" applyFont="1" applyBorder="1" applyProtection="1"/>
    <xf numFmtId="174" fontId="57" fillId="0" borderId="0" xfId="0" applyNumberFormat="1" applyFont="1" applyFill="1"/>
    <xf numFmtId="37" fontId="57" fillId="0" borderId="30" xfId="0" applyNumberFormat="1" applyFont="1" applyFill="1" applyBorder="1" applyProtection="1"/>
    <xf numFmtId="37" fontId="57" fillId="0" borderId="31" xfId="0" applyNumberFormat="1" applyFont="1" applyFill="1" applyBorder="1" applyProtection="1"/>
    <xf numFmtId="37" fontId="57" fillId="0" borderId="84" xfId="0" applyNumberFormat="1" applyFont="1" applyFill="1" applyBorder="1" applyProtection="1"/>
    <xf numFmtId="37" fontId="57" fillId="0" borderId="19" xfId="0" applyNumberFormat="1" applyFont="1" applyFill="1" applyBorder="1" applyProtection="1"/>
    <xf numFmtId="37" fontId="57" fillId="0" borderId="0" xfId="0" applyNumberFormat="1" applyFont="1" applyFill="1" applyBorder="1" applyProtection="1"/>
    <xf numFmtId="37" fontId="57" fillId="0" borderId="21" xfId="0" applyNumberFormat="1" applyFont="1" applyFill="1" applyBorder="1" applyProtection="1"/>
    <xf numFmtId="0" fontId="122" fillId="0" borderId="26" xfId="0" applyFont="1" applyFill="1" applyBorder="1"/>
    <xf numFmtId="0" fontId="57" fillId="0" borderId="22" xfId="0" applyFont="1" applyBorder="1"/>
    <xf numFmtId="0" fontId="57" fillId="0" borderId="16" xfId="0" applyFont="1" applyBorder="1"/>
    <xf numFmtId="0" fontId="132" fillId="0" borderId="0" xfId="0" applyFont="1" applyFill="1" applyBorder="1" applyAlignment="1" applyProtection="1">
      <alignment horizontal="center"/>
    </xf>
    <xf numFmtId="0" fontId="57" fillId="0" borderId="0" xfId="0" applyFont="1" applyFill="1" applyBorder="1" applyAlignment="1" applyProtection="1">
      <alignment horizontal="centerContinuous"/>
    </xf>
    <xf numFmtId="0" fontId="133" fillId="0" borderId="48" xfId="290" applyNumberFormat="1" applyFont="1" applyFill="1" applyBorder="1" applyAlignment="1" applyProtection="1">
      <alignment horizontal="center"/>
    </xf>
    <xf numFmtId="37" fontId="133" fillId="0" borderId="0" xfId="0" applyNumberFormat="1" applyFont="1" applyFill="1" applyBorder="1" applyAlignment="1" applyProtection="1">
      <alignment horizontal="center" vertical="center"/>
    </xf>
    <xf numFmtId="37" fontId="129" fillId="0" borderId="96" xfId="0" applyNumberFormat="1" applyFont="1" applyFill="1" applyBorder="1" applyAlignment="1" applyProtection="1">
      <alignment horizontal="center"/>
    </xf>
    <xf numFmtId="37" fontId="129" fillId="0" borderId="116" xfId="0" applyNumberFormat="1" applyFont="1" applyFill="1" applyBorder="1" applyAlignment="1" applyProtection="1">
      <alignment horizontal="center"/>
    </xf>
    <xf numFmtId="37" fontId="129" fillId="0" borderId="172" xfId="0" applyNumberFormat="1" applyFont="1" applyFill="1" applyBorder="1" applyAlignment="1" applyProtection="1">
      <alignment horizontal="center"/>
    </xf>
    <xf numFmtId="37" fontId="129" fillId="0" borderId="169" xfId="0" applyNumberFormat="1" applyFont="1" applyFill="1" applyBorder="1" applyAlignment="1" applyProtection="1">
      <alignment horizontal="center"/>
    </xf>
    <xf numFmtId="0" fontId="57" fillId="0" borderId="0" xfId="0" applyFont="1" applyFill="1" applyBorder="1" applyAlignment="1">
      <alignment vertical="top"/>
    </xf>
    <xf numFmtId="37" fontId="129" fillId="0" borderId="0" xfId="0" applyNumberFormat="1" applyFont="1" applyFill="1" applyBorder="1" applyAlignment="1" applyProtection="1">
      <alignment horizontal="center"/>
    </xf>
    <xf numFmtId="0" fontId="57" fillId="0" borderId="56" xfId="0" applyFont="1" applyFill="1" applyBorder="1"/>
    <xf numFmtId="179" fontId="57" fillId="0" borderId="76" xfId="0" applyNumberFormat="1" applyFont="1" applyFill="1" applyBorder="1"/>
    <xf numFmtId="0" fontId="57" fillId="0" borderId="69" xfId="0" applyFont="1" applyFill="1" applyBorder="1"/>
    <xf numFmtId="0" fontId="57" fillId="0" borderId="70" xfId="0" applyFont="1" applyFill="1" applyBorder="1"/>
    <xf numFmtId="179" fontId="57" fillId="0" borderId="0" xfId="290" applyNumberFormat="1" applyFont="1" applyFill="1" applyBorder="1"/>
    <xf numFmtId="0" fontId="129" fillId="0" borderId="18" xfId="0" applyFont="1" applyFill="1" applyBorder="1"/>
    <xf numFmtId="179" fontId="129" fillId="0" borderId="77" xfId="0" applyNumberFormat="1" applyFont="1" applyFill="1" applyBorder="1"/>
    <xf numFmtId="0" fontId="57" fillId="0" borderId="65" xfId="0" applyFont="1" applyFill="1" applyBorder="1"/>
    <xf numFmtId="0" fontId="57" fillId="0" borderId="66" xfId="0" applyFont="1" applyFill="1" applyBorder="1"/>
    <xf numFmtId="179" fontId="57" fillId="0" borderId="77" xfId="0" applyNumberFormat="1" applyFont="1" applyFill="1" applyBorder="1"/>
    <xf numFmtId="179" fontId="57" fillId="0" borderId="147" xfId="0" applyNumberFormat="1" applyFont="1" applyFill="1" applyBorder="1"/>
    <xf numFmtId="37" fontId="129" fillId="0" borderId="19" xfId="0" applyNumberFormat="1" applyFont="1" applyFill="1" applyBorder="1" applyProtection="1"/>
    <xf numFmtId="37" fontId="57" fillId="0" borderId="22" xfId="0" applyNumberFormat="1" applyFont="1" applyBorder="1" applyProtection="1"/>
    <xf numFmtId="179" fontId="57" fillId="0" borderId="72" xfId="0" applyNumberFormat="1" applyFont="1" applyFill="1" applyBorder="1" applyAlignment="1">
      <alignment horizontal="center"/>
    </xf>
    <xf numFmtId="37" fontId="129" fillId="0" borderId="23" xfId="0" applyNumberFormat="1" applyFont="1" applyFill="1" applyBorder="1" applyProtection="1"/>
    <xf numFmtId="37" fontId="129" fillId="0" borderId="21" xfId="0" applyNumberFormat="1" applyFont="1" applyFill="1" applyBorder="1" applyAlignment="1" applyProtection="1">
      <alignment horizontal="center"/>
    </xf>
    <xf numFmtId="0" fontId="57" fillId="0" borderId="57" xfId="0" applyFont="1" applyFill="1" applyBorder="1"/>
    <xf numFmtId="179" fontId="57" fillId="0" borderId="79" xfId="290" applyNumberFormat="1" applyFont="1" applyFill="1" applyBorder="1"/>
    <xf numFmtId="179" fontId="57" fillId="0" borderId="0" xfId="290" applyNumberFormat="1" applyFont="1" applyFill="1" applyBorder="1" applyAlignment="1">
      <alignment horizontal="center"/>
    </xf>
    <xf numFmtId="37" fontId="136" fillId="0" borderId="0" xfId="0" quotePrefix="1" applyNumberFormat="1" applyFont="1" applyFill="1"/>
    <xf numFmtId="0" fontId="129" fillId="0" borderId="0" xfId="0" applyFont="1" applyFill="1" applyBorder="1" applyAlignment="1">
      <alignment horizontal="center"/>
    </xf>
    <xf numFmtId="0" fontId="57" fillId="0" borderId="56" xfId="0" applyFont="1" applyFill="1" applyBorder="1" applyProtection="1"/>
    <xf numFmtId="49" fontId="129" fillId="0" borderId="18" xfId="0" applyNumberFormat="1" applyFont="1" applyFill="1" applyBorder="1" applyAlignment="1" applyProtection="1">
      <alignment horizontal="left"/>
    </xf>
    <xf numFmtId="0" fontId="57" fillId="0" borderId="18" xfId="0" applyFont="1" applyFill="1" applyBorder="1" applyAlignment="1">
      <alignment horizontal="left"/>
    </xf>
    <xf numFmtId="0" fontId="122" fillId="0" borderId="0" xfId="0" applyFont="1" applyFill="1" applyBorder="1" applyProtection="1"/>
    <xf numFmtId="0" fontId="122" fillId="0" borderId="48" xfId="0" applyFont="1" applyFill="1" applyBorder="1" applyProtection="1"/>
    <xf numFmtId="0" fontId="57" fillId="0" borderId="69" xfId="0" applyFont="1" applyFill="1" applyBorder="1" applyAlignment="1">
      <alignment horizontal="left"/>
    </xf>
    <xf numFmtId="0" fontId="57" fillId="0" borderId="70" xfId="0" applyFont="1" applyFill="1" applyBorder="1" applyProtection="1"/>
    <xf numFmtId="0" fontId="122" fillId="0" borderId="221" xfId="0" applyFont="1" applyFill="1" applyBorder="1" applyProtection="1"/>
    <xf numFmtId="49" fontId="129" fillId="0" borderId="18" xfId="0" quotePrefix="1" applyNumberFormat="1" applyFont="1" applyFill="1" applyBorder="1" applyAlignment="1" applyProtection="1">
      <alignment horizontal="left"/>
    </xf>
    <xf numFmtId="0" fontId="57" fillId="0" borderId="220" xfId="0" applyFont="1" applyFill="1" applyBorder="1" applyAlignment="1">
      <alignment horizontal="left"/>
    </xf>
    <xf numFmtId="0" fontId="57" fillId="0" borderId="53" xfId="0" applyFont="1" applyFill="1" applyBorder="1" applyProtection="1"/>
    <xf numFmtId="0" fontId="57" fillId="0" borderId="48" xfId="0" applyFont="1" applyFill="1" applyBorder="1" applyProtection="1"/>
    <xf numFmtId="179" fontId="57" fillId="0" borderId="109" xfId="290" applyNumberFormat="1" applyFont="1" applyFill="1" applyBorder="1"/>
    <xf numFmtId="0" fontId="122" fillId="0" borderId="70" xfId="0" applyFont="1" applyFill="1" applyBorder="1" applyProtection="1"/>
    <xf numFmtId="0" fontId="129" fillId="0" borderId="95" xfId="0" applyFont="1" applyFill="1" applyBorder="1" applyAlignment="1" applyProtection="1">
      <alignment horizontal="center"/>
    </xf>
    <xf numFmtId="179" fontId="57" fillId="0" borderId="18" xfId="290" applyNumberFormat="1" applyFont="1" applyFill="1" applyBorder="1"/>
    <xf numFmtId="179" fontId="57" fillId="0" borderId="47" xfId="290" applyNumberFormat="1" applyFont="1" applyFill="1" applyBorder="1"/>
    <xf numFmtId="179" fontId="57" fillId="0" borderId="57" xfId="290" applyNumberFormat="1" applyFont="1" applyFill="1" applyBorder="1"/>
    <xf numFmtId="179" fontId="57" fillId="0" borderId="111" xfId="290" applyNumberFormat="1" applyFont="1" applyFill="1" applyBorder="1"/>
    <xf numFmtId="10" fontId="57" fillId="0" borderId="0" xfId="0" applyNumberFormat="1" applyFont="1" applyProtection="1"/>
    <xf numFmtId="10" fontId="57" fillId="0" borderId="0" xfId="0" quotePrefix="1" applyNumberFormat="1" applyFont="1" applyProtection="1"/>
    <xf numFmtId="10" fontId="57" fillId="0" borderId="0" xfId="0" applyNumberFormat="1" applyFont="1" applyFill="1" applyBorder="1" applyAlignment="1" applyProtection="1">
      <alignment vertical="center"/>
    </xf>
    <xf numFmtId="10" fontId="57" fillId="0" borderId="21" xfId="0" applyNumberFormat="1" applyFont="1" applyFill="1" applyBorder="1" applyAlignment="1" applyProtection="1">
      <alignment vertical="center"/>
    </xf>
    <xf numFmtId="10" fontId="57" fillId="0" borderId="0" xfId="0" applyNumberFormat="1" applyFont="1" applyFill="1" applyBorder="1" applyProtection="1"/>
    <xf numFmtId="10" fontId="57" fillId="0" borderId="21" xfId="0" applyNumberFormat="1" applyFont="1" applyFill="1" applyBorder="1" applyProtection="1"/>
    <xf numFmtId="0" fontId="129" fillId="0" borderId="212" xfId="0" applyFont="1" applyFill="1" applyBorder="1" applyAlignment="1" applyProtection="1">
      <alignment horizontal="center"/>
    </xf>
    <xf numFmtId="170" fontId="57" fillId="0" borderId="0" xfId="290" applyFont="1" applyFill="1" applyBorder="1" applyProtection="1"/>
    <xf numFmtId="170" fontId="57" fillId="0" borderId="0" xfId="290" applyNumberFormat="1" applyFont="1" applyFill="1" applyBorder="1" applyProtection="1"/>
    <xf numFmtId="10" fontId="129" fillId="0" borderId="0" xfId="0" applyNumberFormat="1" applyFont="1" applyFill="1" applyBorder="1" applyProtection="1"/>
    <xf numFmtId="10" fontId="57" fillId="0" borderId="19" xfId="0" applyNumberFormat="1" applyFont="1" applyFill="1" applyBorder="1" applyProtection="1"/>
    <xf numFmtId="10" fontId="57" fillId="0" borderId="42" xfId="0" applyNumberFormat="1" applyFont="1" applyFill="1" applyBorder="1" applyProtection="1"/>
    <xf numFmtId="10" fontId="57" fillId="0" borderId="20" xfId="0" applyNumberFormat="1" applyFont="1" applyFill="1" applyBorder="1" applyProtection="1"/>
    <xf numFmtId="10" fontId="57" fillId="0" borderId="26" xfId="0" applyNumberFormat="1" applyFont="1" applyFill="1" applyBorder="1" applyProtection="1"/>
    <xf numFmtId="10" fontId="57" fillId="0" borderId="24" xfId="0" applyNumberFormat="1" applyFont="1" applyFill="1" applyBorder="1" applyProtection="1"/>
    <xf numFmtId="10" fontId="57" fillId="0" borderId="60" xfId="0" applyNumberFormat="1" applyFont="1" applyFill="1" applyBorder="1" applyProtection="1"/>
    <xf numFmtId="10" fontId="57" fillId="0" borderId="30" xfId="0" applyNumberFormat="1" applyFont="1" applyFill="1" applyBorder="1" applyProtection="1"/>
    <xf numFmtId="10" fontId="57" fillId="0" borderId="31" xfId="0" applyNumberFormat="1" applyFont="1" applyFill="1" applyBorder="1" applyProtection="1"/>
    <xf numFmtId="10" fontId="57" fillId="0" borderId="84" xfId="0" applyNumberFormat="1" applyFont="1" applyFill="1" applyBorder="1" applyProtection="1"/>
    <xf numFmtId="10" fontId="57" fillId="0" borderId="41" xfId="0" applyNumberFormat="1" applyFont="1" applyFill="1" applyBorder="1" applyProtection="1"/>
    <xf numFmtId="10" fontId="57" fillId="0" borderId="125" xfId="0" applyNumberFormat="1" applyFont="1" applyFill="1" applyBorder="1" applyProtection="1"/>
    <xf numFmtId="10" fontId="57" fillId="0" borderId="0" xfId="0" applyNumberFormat="1" applyFont="1" applyFill="1" applyProtection="1"/>
    <xf numFmtId="0" fontId="57" fillId="37" borderId="19" xfId="0" applyFont="1" applyFill="1" applyBorder="1"/>
    <xf numFmtId="178" fontId="57" fillId="0" borderId="21" xfId="290" applyNumberFormat="1" applyFont="1" applyFill="1" applyBorder="1" applyProtection="1"/>
    <xf numFmtId="175" fontId="57" fillId="0" borderId="19" xfId="0" applyNumberFormat="1" applyFont="1" applyFill="1" applyBorder="1"/>
    <xf numFmtId="175" fontId="57" fillId="0" borderId="0" xfId="0" applyNumberFormat="1" applyFont="1" applyFill="1" applyBorder="1"/>
    <xf numFmtId="175" fontId="57" fillId="0" borderId="19" xfId="0" applyNumberFormat="1" applyFont="1" applyFill="1" applyBorder="1" applyProtection="1"/>
    <xf numFmtId="175" fontId="57" fillId="0" borderId="0" xfId="0" applyNumberFormat="1" applyFont="1" applyFill="1" applyBorder="1" applyProtection="1"/>
    <xf numFmtId="0" fontId="57" fillId="0" borderId="29" xfId="0" applyFont="1" applyFill="1" applyBorder="1" applyProtection="1"/>
    <xf numFmtId="37" fontId="57" fillId="0" borderId="0" xfId="0" applyNumberFormat="1" applyFont="1" applyProtection="1"/>
    <xf numFmtId="37" fontId="57" fillId="0" borderId="0" xfId="0" applyNumberFormat="1" applyFont="1" applyFill="1" applyBorder="1" applyAlignment="1" applyProtection="1">
      <alignment vertical="center"/>
    </xf>
    <xf numFmtId="37" fontId="57" fillId="0" borderId="246" xfId="0" applyNumberFormat="1" applyFont="1" applyFill="1" applyBorder="1" applyAlignment="1" applyProtection="1">
      <alignment vertical="center"/>
    </xf>
    <xf numFmtId="0" fontId="129" fillId="0" borderId="237" xfId="0" applyFont="1" applyFill="1" applyBorder="1" applyAlignment="1" applyProtection="1">
      <alignment horizontal="center"/>
    </xf>
    <xf numFmtId="0" fontId="129" fillId="0" borderId="236" xfId="0" applyFont="1" applyFill="1" applyBorder="1" applyAlignment="1" applyProtection="1">
      <alignment horizontal="center"/>
    </xf>
    <xf numFmtId="0" fontId="129" fillId="0" borderId="235" xfId="0" applyFont="1" applyFill="1" applyBorder="1" applyAlignment="1" applyProtection="1">
      <alignment horizontal="center"/>
    </xf>
    <xf numFmtId="37" fontId="57" fillId="0" borderId="20" xfId="0" applyNumberFormat="1" applyFont="1" applyFill="1" applyBorder="1" applyProtection="1"/>
    <xf numFmtId="37" fontId="57" fillId="0" borderId="16" xfId="0" applyNumberFormat="1" applyFont="1" applyBorder="1" applyProtection="1"/>
    <xf numFmtId="37" fontId="57" fillId="0" borderId="75" xfId="0" applyNumberFormat="1" applyFont="1" applyBorder="1" applyProtection="1"/>
    <xf numFmtId="37" fontId="129" fillId="0" borderId="16" xfId="0" applyNumberFormat="1" applyFont="1" applyFill="1" applyBorder="1" applyProtection="1"/>
    <xf numFmtId="37" fontId="129" fillId="0" borderId="75" xfId="0" applyNumberFormat="1" applyFont="1" applyFill="1" applyBorder="1" applyProtection="1"/>
    <xf numFmtId="37" fontId="129" fillId="0" borderId="0" xfId="0" applyNumberFormat="1" applyFont="1" applyFill="1" applyBorder="1" applyProtection="1"/>
    <xf numFmtId="37" fontId="129" fillId="0" borderId="21" xfId="0" applyNumberFormat="1" applyFont="1" applyFill="1" applyBorder="1" applyProtection="1"/>
    <xf numFmtId="37" fontId="129" fillId="0" borderId="55" xfId="0" applyNumberFormat="1" applyFont="1" applyFill="1" applyBorder="1" applyProtection="1"/>
    <xf numFmtId="37" fontId="57" fillId="0" borderId="42" xfId="0" applyNumberFormat="1" applyFont="1" applyBorder="1" applyProtection="1"/>
    <xf numFmtId="37" fontId="57" fillId="0" borderId="20" xfId="0" applyNumberFormat="1" applyFont="1" applyBorder="1" applyProtection="1"/>
    <xf numFmtId="37" fontId="57" fillId="0" borderId="41" xfId="0" applyNumberFormat="1" applyFont="1" applyBorder="1" applyProtection="1"/>
    <xf numFmtId="182" fontId="57" fillId="0" borderId="0" xfId="290" applyNumberFormat="1" applyFont="1" applyFill="1" applyBorder="1" applyProtection="1"/>
    <xf numFmtId="37" fontId="57" fillId="0" borderId="0" xfId="0" applyNumberFormat="1" applyFont="1" applyBorder="1" applyAlignment="1" applyProtection="1">
      <alignment vertical="top"/>
    </xf>
    <xf numFmtId="37" fontId="57" fillId="0" borderId="26" xfId="0" applyNumberFormat="1" applyFont="1" applyBorder="1" applyProtection="1"/>
    <xf numFmtId="0" fontId="57" fillId="0" borderId="26" xfId="0" applyFont="1" applyFill="1" applyBorder="1"/>
    <xf numFmtId="0" fontId="57" fillId="0" borderId="42" xfId="0" applyFont="1" applyFill="1" applyBorder="1"/>
    <xf numFmtId="37" fontId="57" fillId="0" borderId="41" xfId="0" applyNumberFormat="1" applyFont="1" applyFill="1" applyBorder="1" applyProtection="1"/>
    <xf numFmtId="0" fontId="153" fillId="0" borderId="0" xfId="0" applyFont="1"/>
    <xf numFmtId="0" fontId="129" fillId="0" borderId="33" xfId="0" applyFont="1" applyFill="1" applyBorder="1" applyAlignment="1" applyProtection="1">
      <alignment horizontal="center"/>
    </xf>
    <xf numFmtId="0" fontId="129" fillId="0" borderId="35" xfId="0" applyFont="1" applyFill="1" applyBorder="1" applyAlignment="1" applyProtection="1">
      <alignment horizontal="center"/>
    </xf>
    <xf numFmtId="0" fontId="129" fillId="0" borderId="171" xfId="0" applyFont="1" applyFill="1" applyBorder="1" applyAlignment="1" applyProtection="1">
      <alignment horizontal="center"/>
    </xf>
    <xf numFmtId="0" fontId="129" fillId="0" borderId="169" xfId="0" applyFont="1" applyFill="1" applyBorder="1" applyAlignment="1" applyProtection="1">
      <alignment horizontal="center"/>
    </xf>
    <xf numFmtId="0" fontId="57" fillId="0" borderId="17" xfId="0" applyFont="1" applyFill="1" applyBorder="1" applyProtection="1"/>
    <xf numFmtId="0" fontId="57" fillId="0" borderId="47" xfId="0" applyFont="1" applyBorder="1" applyProtection="1"/>
    <xf numFmtId="0" fontId="57" fillId="0" borderId="17" xfId="0" applyFont="1" applyBorder="1" applyProtection="1"/>
    <xf numFmtId="0" fontId="57" fillId="0" borderId="76" xfId="0" applyFont="1" applyBorder="1" applyProtection="1"/>
    <xf numFmtId="194" fontId="57" fillId="0" borderId="54" xfId="0" applyNumberFormat="1" applyFont="1" applyFill="1" applyBorder="1" applyAlignment="1" applyProtection="1">
      <alignment horizontal="center"/>
    </xf>
    <xf numFmtId="194" fontId="57" fillId="0" borderId="24" xfId="0" applyNumberFormat="1" applyFont="1" applyFill="1" applyBorder="1" applyAlignment="1" applyProtection="1">
      <alignment horizontal="center"/>
    </xf>
    <xf numFmtId="194" fontId="57" fillId="0" borderId="86" xfId="0" applyNumberFormat="1" applyFont="1" applyFill="1" applyBorder="1" applyAlignment="1" applyProtection="1">
      <alignment horizontal="center"/>
    </xf>
    <xf numFmtId="0" fontId="57" fillId="0" borderId="18" xfId="0" applyFont="1" applyBorder="1" applyProtection="1"/>
    <xf numFmtId="167" fontId="57" fillId="0" borderId="37" xfId="0" applyNumberFormat="1" applyFont="1" applyFill="1" applyBorder="1" applyAlignment="1" applyProtection="1">
      <alignment horizontal="center"/>
    </xf>
    <xf numFmtId="167" fontId="57" fillId="0" borderId="0" xfId="0" applyNumberFormat="1" applyFont="1" applyFill="1" applyBorder="1" applyAlignment="1" applyProtection="1">
      <alignment horizontal="center"/>
    </xf>
    <xf numFmtId="167" fontId="57" fillId="0" borderId="51" xfId="0" applyNumberFormat="1" applyFont="1" applyFill="1" applyBorder="1" applyAlignment="1" applyProtection="1">
      <alignment horizontal="center"/>
    </xf>
    <xf numFmtId="0" fontId="57" fillId="0" borderId="0" xfId="0" quotePrefix="1" applyFont="1" applyFill="1" applyBorder="1" applyProtection="1"/>
    <xf numFmtId="0" fontId="57" fillId="0" borderId="57" xfId="0" applyFont="1" applyBorder="1"/>
    <xf numFmtId="0" fontId="57" fillId="0" borderId="56" xfId="0" applyFont="1" applyBorder="1" applyProtection="1"/>
    <xf numFmtId="0" fontId="57" fillId="0" borderId="56" xfId="0" quotePrefix="1" applyFont="1" applyBorder="1" applyProtection="1"/>
    <xf numFmtId="0" fontId="57" fillId="0" borderId="79" xfId="0" applyFont="1" applyBorder="1" applyProtection="1"/>
    <xf numFmtId="167" fontId="57" fillId="0" borderId="40" xfId="0" applyNumberFormat="1" applyFont="1" applyFill="1" applyBorder="1" applyAlignment="1" applyProtection="1">
      <alignment horizontal="center"/>
    </xf>
    <xf numFmtId="167" fontId="57" fillId="0" borderId="20" xfId="0" applyNumberFormat="1" applyFont="1" applyFill="1" applyBorder="1" applyAlignment="1" applyProtection="1">
      <alignment horizontal="center"/>
    </xf>
    <xf numFmtId="167" fontId="57" fillId="0" borderId="27" xfId="0" applyNumberFormat="1" applyFont="1" applyFill="1" applyBorder="1" applyAlignment="1" applyProtection="1">
      <alignment horizontal="center"/>
    </xf>
    <xf numFmtId="172" fontId="57" fillId="0" borderId="0" xfId="0" applyNumberFormat="1" applyFont="1" applyFill="1" applyBorder="1" applyProtection="1"/>
    <xf numFmtId="170" fontId="57" fillId="0" borderId="251" xfId="0" applyNumberFormat="1" applyFont="1" applyFill="1" applyBorder="1" applyProtection="1"/>
    <xf numFmtId="0" fontId="57" fillId="0" borderId="47" xfId="0" quotePrefix="1" applyFont="1" applyBorder="1" applyAlignment="1" applyProtection="1">
      <alignment horizontal="left"/>
    </xf>
    <xf numFmtId="170" fontId="57" fillId="0" borderId="0" xfId="423" applyNumberFormat="1" applyFont="1" applyFill="1" applyBorder="1" applyProtection="1"/>
    <xf numFmtId="170" fontId="57" fillId="0" borderId="216" xfId="0" applyNumberFormat="1" applyFont="1" applyFill="1" applyBorder="1" applyProtection="1"/>
    <xf numFmtId="172" fontId="57" fillId="0" borderId="251" xfId="401" applyNumberFormat="1" applyFont="1" applyFill="1" applyBorder="1" applyProtection="1"/>
    <xf numFmtId="172" fontId="57" fillId="0" borderId="216" xfId="401" applyNumberFormat="1" applyFont="1" applyFill="1" applyBorder="1" applyProtection="1"/>
    <xf numFmtId="172" fontId="57" fillId="0" borderId="0" xfId="401" applyNumberFormat="1" applyFont="1" applyFill="1" applyBorder="1" applyProtection="1"/>
    <xf numFmtId="0" fontId="57" fillId="0" borderId="57" xfId="0" applyFont="1" applyBorder="1" applyProtection="1"/>
    <xf numFmtId="10" fontId="57" fillId="0" borderId="20" xfId="401" applyNumberFormat="1" applyFont="1" applyFill="1" applyBorder="1" applyProtection="1"/>
    <xf numFmtId="10" fontId="57" fillId="0" borderId="254" xfId="401" applyNumberFormat="1" applyFont="1" applyFill="1" applyBorder="1" applyProtection="1"/>
    <xf numFmtId="10" fontId="57" fillId="0" borderId="348" xfId="401" applyNumberFormat="1" applyFont="1" applyFill="1" applyBorder="1" applyProtection="1"/>
    <xf numFmtId="179" fontId="57" fillId="0" borderId="0" xfId="423" applyNumberFormat="1" applyFont="1" applyFill="1" applyBorder="1" applyProtection="1"/>
    <xf numFmtId="0" fontId="57" fillId="0" borderId="47" xfId="0" applyFont="1" applyBorder="1" applyAlignment="1" applyProtection="1">
      <alignment horizontal="left"/>
    </xf>
    <xf numFmtId="179" fontId="57" fillId="0" borderId="359" xfId="290" applyNumberFormat="1" applyFont="1" applyFill="1" applyBorder="1"/>
    <xf numFmtId="179" fontId="57" fillId="0" borderId="351" xfId="290" applyNumberFormat="1" applyFont="1" applyFill="1" applyBorder="1"/>
    <xf numFmtId="179" fontId="57" fillId="0" borderId="251" xfId="290" applyNumberFormat="1" applyFont="1" applyFill="1" applyBorder="1"/>
    <xf numFmtId="179" fontId="57" fillId="0" borderId="216" xfId="290" applyNumberFormat="1" applyFont="1" applyFill="1" applyBorder="1"/>
    <xf numFmtId="179" fontId="57" fillId="0" borderId="352" xfId="290" applyNumberFormat="1" applyFont="1" applyFill="1" applyBorder="1"/>
    <xf numFmtId="179" fontId="57" fillId="0" borderId="349" xfId="290" applyNumberFormat="1" applyFont="1" applyFill="1" applyBorder="1"/>
    <xf numFmtId="179" fontId="57" fillId="0" borderId="360" xfId="290" applyNumberFormat="1" applyFont="1" applyFill="1" applyBorder="1"/>
    <xf numFmtId="0" fontId="57" fillId="0" borderId="0" xfId="0" applyFont="1" applyFill="1" applyBorder="1" applyAlignment="1">
      <alignment horizontal="center"/>
    </xf>
    <xf numFmtId="0" fontId="129" fillId="0" borderId="173" xfId="0" applyFont="1" applyFill="1" applyBorder="1"/>
    <xf numFmtId="0" fontId="57" fillId="0" borderId="48" xfId="0" applyFont="1" applyFill="1" applyBorder="1" applyAlignment="1" applyProtection="1">
      <alignment vertical="center"/>
    </xf>
    <xf numFmtId="0" fontId="129" fillId="0" borderId="34" xfId="0" applyFont="1" applyFill="1" applyBorder="1" applyAlignment="1" applyProtection="1">
      <alignment horizontal="center"/>
    </xf>
    <xf numFmtId="0" fontId="57" fillId="0" borderId="47" xfId="0" applyFont="1" applyFill="1" applyBorder="1" applyProtection="1"/>
    <xf numFmtId="178" fontId="57" fillId="0" borderId="18" xfId="0" applyNumberFormat="1" applyFont="1" applyFill="1" applyBorder="1" applyProtection="1"/>
    <xf numFmtId="178" fontId="57" fillId="0" borderId="109" xfId="0" applyNumberFormat="1" applyFont="1" applyFill="1" applyBorder="1" applyProtection="1"/>
    <xf numFmtId="178" fontId="57" fillId="0" borderId="48" xfId="0" applyNumberFormat="1" applyFont="1" applyFill="1" applyBorder="1" applyProtection="1"/>
    <xf numFmtId="178" fontId="57" fillId="0" borderId="53" xfId="0" applyNumberFormat="1" applyFont="1" applyFill="1" applyBorder="1" applyProtection="1"/>
    <xf numFmtId="0" fontId="57" fillId="0" borderId="109" xfId="0" applyFont="1" applyFill="1" applyBorder="1" applyProtection="1"/>
    <xf numFmtId="167" fontId="57" fillId="0" borderId="0" xfId="0" applyNumberFormat="1" applyFont="1" applyFill="1" applyBorder="1" applyProtection="1"/>
    <xf numFmtId="178" fontId="57" fillId="0" borderId="0" xfId="0" applyNumberFormat="1" applyFont="1" applyFill="1" applyBorder="1" applyProtection="1"/>
    <xf numFmtId="0" fontId="57" fillId="0" borderId="18" xfId="0" applyFont="1" applyBorder="1"/>
    <xf numFmtId="10" fontId="144" fillId="0" borderId="0" xfId="0" applyNumberFormat="1" applyFont="1" applyFill="1" applyBorder="1" applyProtection="1"/>
    <xf numFmtId="0" fontId="132" fillId="0" borderId="0" xfId="0" applyFont="1" applyFill="1" applyBorder="1" applyAlignment="1">
      <alignment horizontal="center"/>
    </xf>
    <xf numFmtId="37" fontId="129" fillId="0" borderId="0" xfId="0" applyNumberFormat="1" applyFont="1" applyFill="1"/>
    <xf numFmtId="0" fontId="122" fillId="0" borderId="0" xfId="0" applyFont="1" applyFill="1"/>
    <xf numFmtId="0" fontId="146" fillId="0" borderId="0" xfId="0" applyFont="1" applyBorder="1" applyAlignment="1" applyProtection="1"/>
    <xf numFmtId="0" fontId="57" fillId="0" borderId="411" xfId="304" applyFont="1" applyFill="1" applyBorder="1" applyProtection="1"/>
    <xf numFmtId="0" fontId="129" fillId="0" borderId="42" xfId="304" applyFont="1" applyBorder="1" applyProtection="1"/>
    <xf numFmtId="0" fontId="57" fillId="0" borderId="226" xfId="304" applyFont="1" applyBorder="1" applyAlignment="1">
      <alignment horizontal="left" vertical="center"/>
    </xf>
    <xf numFmtId="0" fontId="144" fillId="0" borderId="226" xfId="311" applyFont="1" applyBorder="1" applyProtection="1"/>
    <xf numFmtId="0" fontId="57" fillId="0" borderId="290" xfId="304" applyFont="1" applyBorder="1"/>
    <xf numFmtId="0" fontId="129" fillId="0" borderId="241" xfId="304" applyFont="1" applyBorder="1" applyProtection="1"/>
    <xf numFmtId="0" fontId="144" fillId="0" borderId="242" xfId="311" applyFont="1" applyBorder="1" applyProtection="1"/>
    <xf numFmtId="0" fontId="57" fillId="0" borderId="274" xfId="304" applyFont="1" applyBorder="1"/>
    <xf numFmtId="0" fontId="129" fillId="0" borderId="85" xfId="304" applyFont="1" applyBorder="1" applyProtection="1"/>
    <xf numFmtId="0" fontId="144" fillId="0" borderId="24" xfId="311" applyFont="1" applyBorder="1" applyProtection="1"/>
    <xf numFmtId="0" fontId="57" fillId="0" borderId="60" xfId="304" applyFont="1" applyBorder="1"/>
    <xf numFmtId="0" fontId="57" fillId="0" borderId="332" xfId="304" applyFont="1" applyFill="1" applyBorder="1" applyAlignment="1">
      <alignment horizontal="center" vertical="top"/>
    </xf>
    <xf numFmtId="0" fontId="129" fillId="0" borderId="257" xfId="304" applyFont="1" applyFill="1" applyBorder="1" applyAlignment="1">
      <alignment vertical="center"/>
    </xf>
    <xf numFmtId="0" fontId="138" fillId="0" borderId="328" xfId="304" applyFont="1" applyFill="1" applyBorder="1"/>
    <xf numFmtId="0" fontId="129" fillId="0" borderId="257" xfId="304" applyFont="1" applyFill="1" applyBorder="1"/>
    <xf numFmtId="0" fontId="57" fillId="0" borderId="0" xfId="304" applyFont="1" applyFill="1" applyAlignment="1">
      <alignment vertical="center"/>
    </xf>
    <xf numFmtId="0" fontId="129" fillId="0" borderId="328" xfId="304" applyFont="1" applyFill="1" applyBorder="1" applyAlignment="1" applyProtection="1"/>
    <xf numFmtId="182" fontId="140" fillId="0" borderId="379" xfId="442" applyNumberFormat="1" applyFont="1" applyFill="1" applyBorder="1"/>
    <xf numFmtId="182" fontId="140" fillId="0" borderId="341" xfId="442" applyNumberFormat="1" applyFont="1" applyFill="1" applyBorder="1"/>
    <xf numFmtId="0" fontId="57" fillId="0" borderId="340" xfId="304" applyFont="1" applyFill="1" applyBorder="1" applyAlignment="1">
      <alignment horizontal="center" vertical="top"/>
    </xf>
    <xf numFmtId="0" fontId="57" fillId="0" borderId="332" xfId="304" applyFont="1" applyBorder="1" applyAlignment="1">
      <alignment horizontal="center" vertical="top"/>
    </xf>
    <xf numFmtId="0" fontId="57" fillId="0" borderId="0" xfId="304" applyFont="1" applyFill="1" applyAlignment="1">
      <alignment horizontal="center" vertical="center"/>
    </xf>
    <xf numFmtId="0" fontId="57" fillId="0" borderId="380" xfId="304" applyFont="1" applyFill="1" applyBorder="1" applyAlignment="1">
      <alignment horizontal="center" vertical="center"/>
    </xf>
    <xf numFmtId="0" fontId="129" fillId="0" borderId="329" xfId="304" applyFont="1" applyFill="1" applyBorder="1"/>
    <xf numFmtId="0" fontId="57" fillId="0" borderId="343" xfId="304" applyFont="1" applyFill="1" applyBorder="1"/>
    <xf numFmtId="182" fontId="140" fillId="0" borderId="326" xfId="442" applyNumberFormat="1" applyFont="1" applyFill="1" applyBorder="1" applyAlignment="1">
      <alignment horizontal="center"/>
    </xf>
    <xf numFmtId="179" fontId="140" fillId="0" borderId="408" xfId="442" applyNumberFormat="1" applyFont="1" applyFill="1" applyBorder="1"/>
    <xf numFmtId="179" fontId="140" fillId="0" borderId="380" xfId="442" applyNumberFormat="1" applyFont="1" applyFill="1" applyBorder="1"/>
    <xf numFmtId="0" fontId="57" fillId="0" borderId="242" xfId="304" applyFont="1" applyFill="1" applyBorder="1"/>
    <xf numFmtId="182" fontId="140" fillId="0" borderId="274" xfId="442" applyNumberFormat="1" applyFont="1" applyFill="1" applyBorder="1" applyAlignment="1">
      <alignment horizontal="center"/>
    </xf>
    <xf numFmtId="179" fontId="140" fillId="0" borderId="241" xfId="442" applyNumberFormat="1" applyFont="1" applyFill="1" applyBorder="1"/>
    <xf numFmtId="0" fontId="57" fillId="0" borderId="243" xfId="304" applyFont="1" applyFill="1" applyBorder="1"/>
    <xf numFmtId="182" fontId="140" fillId="0" borderId="246" xfId="442" applyNumberFormat="1" applyFont="1" applyFill="1" applyBorder="1" applyAlignment="1">
      <alignment horizontal="center"/>
    </xf>
    <xf numFmtId="179" fontId="140" fillId="0" borderId="243" xfId="442" applyNumberFormat="1" applyFont="1" applyFill="1" applyBorder="1"/>
    <xf numFmtId="0" fontId="57" fillId="0" borderId="221" xfId="304" applyFont="1" applyFill="1" applyBorder="1"/>
    <xf numFmtId="182" fontId="140" fillId="0" borderId="327" xfId="442" applyNumberFormat="1" applyFont="1" applyFill="1" applyBorder="1" applyAlignment="1">
      <alignment horizontal="center"/>
    </xf>
    <xf numFmtId="179" fontId="140" fillId="0" borderId="266" xfId="442" applyNumberFormat="1" applyFont="1" applyFill="1" applyBorder="1"/>
    <xf numFmtId="0" fontId="57" fillId="0" borderId="341" xfId="304" applyFont="1" applyFill="1" applyBorder="1" applyAlignment="1">
      <alignment horizontal="center"/>
    </xf>
    <xf numFmtId="0" fontId="129" fillId="0" borderId="354" xfId="304" applyFont="1" applyFill="1" applyBorder="1" applyAlignment="1" applyProtection="1">
      <alignment horizontal="center" vertical="center"/>
    </xf>
    <xf numFmtId="0" fontId="129" fillId="0" borderId="336" xfId="304" applyFont="1" applyFill="1" applyBorder="1" applyAlignment="1" applyProtection="1">
      <alignment horizontal="center" vertical="center"/>
    </xf>
    <xf numFmtId="0" fontId="129" fillId="0" borderId="342" xfId="304" applyFont="1" applyFill="1" applyBorder="1" applyAlignment="1" applyProtection="1">
      <alignment horizontal="center" vertical="center"/>
    </xf>
    <xf numFmtId="0" fontId="129" fillId="0" borderId="339" xfId="304" applyFont="1" applyFill="1" applyBorder="1" applyAlignment="1" applyProtection="1">
      <alignment horizontal="center" vertical="center"/>
    </xf>
    <xf numFmtId="0" fontId="129" fillId="0" borderId="85" xfId="0" applyFont="1" applyBorder="1" applyProtection="1"/>
    <xf numFmtId="0" fontId="57" fillId="0" borderId="61" xfId="0" applyFont="1" applyBorder="1" applyAlignment="1">
      <alignment vertical="center"/>
    </xf>
    <xf numFmtId="37" fontId="57" fillId="37" borderId="55" xfId="0" applyNumberFormat="1" applyFont="1" applyFill="1" applyBorder="1" applyProtection="1"/>
    <xf numFmtId="0" fontId="57" fillId="0" borderId="62" xfId="0" applyFont="1" applyBorder="1" applyProtection="1"/>
    <xf numFmtId="37" fontId="57" fillId="0" borderId="280" xfId="0" applyNumberFormat="1" applyFont="1" applyFill="1" applyBorder="1" applyProtection="1"/>
    <xf numFmtId="0" fontId="57" fillId="0" borderId="74" xfId="0" applyFont="1" applyBorder="1" applyAlignment="1">
      <alignment vertical="center"/>
    </xf>
    <xf numFmtId="37" fontId="129" fillId="0" borderId="123" xfId="0" applyNumberFormat="1" applyFont="1" applyFill="1" applyBorder="1" applyAlignment="1" applyProtection="1">
      <alignment horizontal="center"/>
    </xf>
    <xf numFmtId="0" fontId="57" fillId="0" borderId="66" xfId="0" applyFont="1" applyFill="1" applyBorder="1" applyProtection="1"/>
    <xf numFmtId="0" fontId="57" fillId="0" borderId="74" xfId="0" applyFont="1" applyFill="1" applyBorder="1" applyProtection="1"/>
    <xf numFmtId="0" fontId="129" fillId="0" borderId="65" xfId="0" applyFont="1" applyFill="1" applyBorder="1" applyAlignment="1">
      <alignment horizontal="left" vertical="center"/>
    </xf>
    <xf numFmtId="0" fontId="57" fillId="0" borderId="123" xfId="0" applyFont="1" applyFill="1" applyBorder="1" applyProtection="1"/>
    <xf numFmtId="0" fontId="57" fillId="0" borderId="99" xfId="0" applyFont="1" applyFill="1" applyBorder="1"/>
    <xf numFmtId="0" fontId="129" fillId="0" borderId="173" xfId="0" applyFont="1" applyBorder="1"/>
    <xf numFmtId="0" fontId="129" fillId="0" borderId="173" xfId="0" applyFont="1" applyBorder="1" applyProtection="1"/>
    <xf numFmtId="0" fontId="57" fillId="0" borderId="74" xfId="0" applyFont="1" applyBorder="1" applyProtection="1"/>
    <xf numFmtId="0" fontId="57" fillId="0" borderId="123" xfId="0" applyFont="1" applyBorder="1" applyProtection="1"/>
    <xf numFmtId="192" fontId="57" fillId="0" borderId="55" xfId="304" applyNumberFormat="1" applyFont="1" applyFill="1" applyBorder="1" applyProtection="1"/>
    <xf numFmtId="192" fontId="57" fillId="0" borderId="141" xfId="304" applyNumberFormat="1" applyFont="1" applyFill="1" applyBorder="1" applyProtection="1"/>
    <xf numFmtId="0" fontId="57" fillId="0" borderId="24" xfId="304" applyFont="1" applyFill="1" applyBorder="1" applyProtection="1"/>
    <xf numFmtId="0" fontId="139" fillId="0" borderId="246" xfId="562" applyFont="1" applyBorder="1"/>
    <xf numFmtId="0" fontId="139" fillId="0" borderId="290" xfId="562" applyFont="1" applyFill="1" applyBorder="1"/>
    <xf numFmtId="37" fontId="57" fillId="0" borderId="62" xfId="0" applyNumberFormat="1" applyFont="1" applyFill="1" applyBorder="1" applyProtection="1"/>
    <xf numFmtId="37" fontId="129" fillId="0" borderId="26" xfId="0" applyNumberFormat="1" applyFont="1" applyBorder="1" applyProtection="1"/>
    <xf numFmtId="0" fontId="57" fillId="0" borderId="61" xfId="0" applyFont="1" applyBorder="1" applyProtection="1"/>
    <xf numFmtId="0" fontId="57" fillId="0" borderId="19" xfId="0" applyFont="1" applyFill="1" applyBorder="1" applyAlignment="1"/>
    <xf numFmtId="37" fontId="122" fillId="0" borderId="26" xfId="0" applyNumberFormat="1" applyFont="1" applyBorder="1" applyProtection="1"/>
    <xf numFmtId="37" fontId="122" fillId="0" borderId="19" xfId="0" applyNumberFormat="1" applyFont="1" applyBorder="1" applyProtection="1"/>
    <xf numFmtId="37" fontId="129" fillId="0" borderId="28" xfId="0" applyNumberFormat="1" applyFont="1" applyFill="1" applyBorder="1" applyProtection="1"/>
    <xf numFmtId="37" fontId="129" fillId="0" borderId="63" xfId="0" applyNumberFormat="1" applyFont="1" applyBorder="1" applyProtection="1"/>
    <xf numFmtId="0" fontId="57" fillId="0" borderId="26" xfId="0" applyFont="1" applyFill="1" applyBorder="1" applyProtection="1"/>
    <xf numFmtId="0" fontId="57" fillId="0" borderId="85" xfId="0" applyFont="1" applyBorder="1"/>
    <xf numFmtId="0" fontId="57" fillId="0" borderId="62" xfId="0" applyFont="1" applyBorder="1"/>
    <xf numFmtId="0" fontId="155" fillId="0" borderId="0" xfId="0" applyFont="1"/>
    <xf numFmtId="0" fontId="156" fillId="0" borderId="0" xfId="0" applyFont="1" applyBorder="1" applyAlignment="1" applyProtection="1">
      <alignment horizontal="center" vertical="center"/>
    </xf>
    <xf numFmtId="0" fontId="157" fillId="0" borderId="0" xfId="0" applyFont="1" applyAlignment="1">
      <alignment horizontal="left" vertical="center"/>
    </xf>
    <xf numFmtId="0" fontId="157" fillId="0" borderId="0" xfId="0" applyFont="1" applyBorder="1" applyAlignment="1">
      <alignment horizontal="left" vertical="center"/>
    </xf>
    <xf numFmtId="0" fontId="155" fillId="0" borderId="0" xfId="0" applyFont="1" applyFill="1"/>
    <xf numFmtId="0" fontId="158" fillId="0" borderId="17" xfId="0" applyFont="1" applyFill="1" applyBorder="1"/>
    <xf numFmtId="0" fontId="158" fillId="0" borderId="0" xfId="0" applyFont="1" applyFill="1" applyBorder="1"/>
    <xf numFmtId="0" fontId="155" fillId="0" borderId="0" xfId="0" applyFont="1" applyFill="1" applyBorder="1"/>
    <xf numFmtId="0" fontId="155" fillId="0" borderId="139" xfId="0" applyFont="1" applyFill="1" applyBorder="1"/>
    <xf numFmtId="0" fontId="155" fillId="0" borderId="67" xfId="0" applyFont="1" applyFill="1" applyBorder="1"/>
    <xf numFmtId="0" fontId="155" fillId="0" borderId="18" xfId="0" applyFont="1" applyFill="1" applyBorder="1"/>
    <xf numFmtId="0" fontId="155" fillId="0" borderId="19" xfId="0" applyFont="1" applyFill="1" applyBorder="1"/>
    <xf numFmtId="0" fontId="155" fillId="0" borderId="177" xfId="0" applyFont="1" applyFill="1" applyBorder="1"/>
    <xf numFmtId="0" fontId="158" fillId="0" borderId="177" xfId="0" applyFont="1" applyFill="1" applyBorder="1"/>
    <xf numFmtId="0" fontId="158" fillId="0" borderId="57" xfId="0" applyFont="1" applyFill="1" applyBorder="1"/>
    <xf numFmtId="0" fontId="158" fillId="0" borderId="56" xfId="0" applyFont="1" applyFill="1" applyBorder="1"/>
    <xf numFmtId="0" fontId="155" fillId="0" borderId="0" xfId="0" applyFont="1" applyBorder="1" applyProtection="1"/>
    <xf numFmtId="0" fontId="155" fillId="0" borderId="0" xfId="0" applyFont="1" applyFill="1" applyBorder="1" applyProtection="1"/>
    <xf numFmtId="179" fontId="158" fillId="0" borderId="0" xfId="400" applyNumberFormat="1" applyFont="1" applyFill="1" applyBorder="1"/>
    <xf numFmtId="0" fontId="159" fillId="0" borderId="0" xfId="0" applyFont="1" applyFill="1"/>
    <xf numFmtId="0" fontId="160" fillId="0" borderId="0" xfId="0" applyFont="1" applyFill="1" applyBorder="1" applyAlignment="1">
      <alignment horizontal="left" vertical="center"/>
    </xf>
    <xf numFmtId="0" fontId="160" fillId="0" borderId="0" xfId="0" applyFont="1" applyBorder="1" applyAlignment="1">
      <alignment horizontal="left" vertical="center"/>
    </xf>
    <xf numFmtId="179" fontId="155" fillId="0" borderId="0" xfId="0" applyNumberFormat="1" applyFont="1" applyFill="1"/>
    <xf numFmtId="0" fontId="57" fillId="0" borderId="41" xfId="0" applyFont="1" applyBorder="1"/>
    <xf numFmtId="0" fontId="57" fillId="0" borderId="243" xfId="304" applyFont="1" applyFill="1" applyBorder="1" applyAlignment="1">
      <alignment wrapText="1"/>
    </xf>
    <xf numFmtId="0" fontId="140" fillId="39" borderId="257" xfId="304" applyFont="1" applyFill="1" applyBorder="1" applyAlignment="1"/>
    <xf numFmtId="0" fontId="129" fillId="0" borderId="417" xfId="304" applyFont="1" applyFill="1" applyBorder="1" applyAlignment="1" applyProtection="1">
      <alignment horizontal="center"/>
    </xf>
    <xf numFmtId="0" fontId="129" fillId="0" borderId="125" xfId="304" applyFont="1" applyFill="1" applyBorder="1" applyAlignment="1" applyProtection="1">
      <alignment horizontal="center"/>
    </xf>
    <xf numFmtId="0" fontId="129" fillId="0" borderId="20" xfId="304" applyFont="1" applyFill="1" applyBorder="1" applyAlignment="1" applyProtection="1">
      <alignment horizontal="center"/>
    </xf>
    <xf numFmtId="0" fontId="129" fillId="0" borderId="49" xfId="304" applyFont="1" applyFill="1" applyBorder="1" applyAlignment="1" applyProtection="1">
      <alignment horizontal="center"/>
    </xf>
    <xf numFmtId="0" fontId="129" fillId="0" borderId="42" xfId="304" applyFont="1" applyFill="1" applyBorder="1" applyAlignment="1" applyProtection="1">
      <alignment horizontal="center"/>
    </xf>
    <xf numFmtId="0" fontId="129" fillId="0" borderId="27" xfId="304" applyFont="1" applyFill="1" applyBorder="1" applyAlignment="1" applyProtection="1">
      <alignment horizontal="center"/>
    </xf>
    <xf numFmtId="0" fontId="139" fillId="42" borderId="231" xfId="562" applyFont="1" applyFill="1" applyBorder="1" applyAlignment="1"/>
    <xf numFmtId="0" fontId="139" fillId="42" borderId="328" xfId="562" applyFont="1" applyFill="1" applyBorder="1" applyAlignment="1"/>
    <xf numFmtId="0" fontId="139" fillId="39" borderId="203" xfId="562" applyFont="1" applyFill="1" applyBorder="1" applyAlignment="1">
      <alignment wrapText="1"/>
    </xf>
    <xf numFmtId="0" fontId="139" fillId="39" borderId="204" xfId="562" applyFont="1" applyFill="1" applyBorder="1" applyAlignment="1">
      <alignment wrapText="1"/>
    </xf>
    <xf numFmtId="0" fontId="139" fillId="39" borderId="231" xfId="562" applyFont="1" applyFill="1" applyBorder="1" applyAlignment="1"/>
    <xf numFmtId="0" fontId="139" fillId="39" borderId="328" xfId="562" applyFont="1" applyFill="1" applyBorder="1" applyAlignment="1"/>
    <xf numFmtId="0" fontId="57" fillId="0" borderId="243" xfId="304" applyFont="1" applyBorder="1" applyAlignment="1">
      <alignment horizontal="left"/>
    </xf>
    <xf numFmtId="0" fontId="129" fillId="0" borderId="257" xfId="304" applyFont="1" applyBorder="1" applyAlignment="1">
      <alignment wrapText="1"/>
    </xf>
    <xf numFmtId="0" fontId="57" fillId="0" borderId="333" xfId="304" applyFont="1" applyFill="1" applyBorder="1" applyAlignment="1">
      <alignment horizontal="center" vertical="top"/>
    </xf>
    <xf numFmtId="0" fontId="57" fillId="0" borderId="341" xfId="304" applyFont="1" applyFill="1" applyBorder="1" applyAlignment="1">
      <alignment horizontal="center" vertical="top"/>
    </xf>
    <xf numFmtId="0" fontId="142" fillId="41" borderId="243" xfId="304" applyFont="1" applyFill="1" applyBorder="1" applyAlignment="1">
      <alignment wrapText="1"/>
    </xf>
    <xf numFmtId="0" fontId="129" fillId="42" borderId="257" xfId="304" applyFont="1" applyFill="1" applyBorder="1" applyAlignment="1"/>
    <xf numFmtId="192" fontId="57" fillId="0" borderId="5" xfId="304" applyNumberFormat="1" applyFont="1" applyFill="1" applyBorder="1" applyProtection="1"/>
    <xf numFmtId="192" fontId="57" fillId="0" borderId="133" xfId="304" applyNumberFormat="1" applyFont="1" applyFill="1" applyBorder="1" applyProtection="1"/>
    <xf numFmtId="192" fontId="57" fillId="0" borderId="0" xfId="304" applyNumberFormat="1" applyFont="1" applyFill="1" applyBorder="1" applyProtection="1"/>
    <xf numFmtId="0" fontId="57" fillId="0" borderId="18" xfId="304" applyFont="1" applyFill="1" applyBorder="1" applyProtection="1"/>
    <xf numFmtId="0" fontId="129" fillId="0" borderId="96" xfId="304" applyFont="1" applyFill="1" applyBorder="1" applyProtection="1"/>
    <xf numFmtId="0" fontId="129" fillId="0" borderId="47" xfId="304" applyFont="1" applyBorder="1" applyAlignment="1" applyProtection="1"/>
    <xf numFmtId="0" fontId="57" fillId="0" borderId="18" xfId="304" applyFont="1" applyFill="1" applyBorder="1" applyAlignment="1" applyProtection="1"/>
    <xf numFmtId="0" fontId="129" fillId="0" borderId="291" xfId="304" applyFont="1" applyFill="1" applyBorder="1" applyAlignment="1" applyProtection="1">
      <alignment horizontal="center"/>
    </xf>
    <xf numFmtId="179" fontId="155" fillId="0" borderId="55" xfId="304" applyNumberFormat="1" applyFont="1" applyFill="1" applyBorder="1" applyAlignment="1" applyProtection="1">
      <alignment horizontal="right"/>
    </xf>
    <xf numFmtId="0" fontId="57" fillId="0" borderId="243" xfId="304" applyFont="1" applyBorder="1" applyAlignment="1"/>
    <xf numFmtId="0" fontId="161" fillId="0" borderId="19" xfId="304" applyFont="1" applyBorder="1" applyProtection="1"/>
    <xf numFmtId="0" fontId="57" fillId="0" borderId="334" xfId="304" applyFont="1" applyBorder="1" applyAlignment="1">
      <alignment horizontal="center"/>
    </xf>
    <xf numFmtId="179" fontId="141" fillId="0" borderId="243" xfId="442" applyNumberFormat="1" applyFont="1" applyBorder="1"/>
    <xf numFmtId="179" fontId="140" fillId="0" borderId="257" xfId="442" applyNumberFormat="1" applyFont="1" applyFill="1" applyBorder="1"/>
    <xf numFmtId="179" fontId="140" fillId="0" borderId="234" xfId="442" applyNumberFormat="1" applyFont="1" applyFill="1" applyBorder="1"/>
    <xf numFmtId="179" fontId="141" fillId="0" borderId="250" xfId="442" applyNumberFormat="1" applyFont="1" applyBorder="1"/>
    <xf numFmtId="179" fontId="141" fillId="0" borderId="251" xfId="442" applyNumberFormat="1" applyFont="1" applyBorder="1"/>
    <xf numFmtId="179" fontId="140" fillId="0" borderId="240" xfId="442" applyNumberFormat="1" applyFont="1" applyFill="1" applyBorder="1"/>
    <xf numFmtId="179" fontId="141" fillId="0" borderId="243" xfId="442" applyNumberFormat="1" applyFont="1" applyFill="1" applyBorder="1"/>
    <xf numFmtId="179" fontId="141" fillId="0" borderId="250" xfId="442" applyNumberFormat="1" applyFont="1" applyFill="1" applyBorder="1"/>
    <xf numFmtId="179" fontId="141" fillId="0" borderId="251" xfId="442" applyNumberFormat="1" applyFont="1" applyFill="1" applyBorder="1"/>
    <xf numFmtId="179" fontId="140" fillId="0" borderId="251" xfId="442" applyNumberFormat="1" applyFont="1" applyFill="1" applyBorder="1"/>
    <xf numFmtId="179" fontId="140" fillId="0" borderId="335" xfId="442" applyNumberFormat="1" applyFont="1" applyFill="1" applyBorder="1"/>
    <xf numFmtId="179" fontId="140" fillId="0" borderId="336" xfId="442" applyNumberFormat="1" applyFont="1" applyFill="1" applyBorder="1"/>
    <xf numFmtId="179" fontId="140" fillId="0" borderId="274" xfId="442" applyNumberFormat="1" applyFont="1" applyFill="1" applyBorder="1"/>
    <xf numFmtId="179" fontId="140" fillId="0" borderId="347" xfId="442" applyNumberFormat="1" applyFont="1" applyFill="1" applyBorder="1"/>
    <xf numFmtId="172" fontId="141" fillId="0" borderId="324" xfId="401" applyNumberFormat="1" applyFont="1" applyFill="1" applyBorder="1" applyAlignment="1">
      <alignment horizontal="right"/>
    </xf>
    <xf numFmtId="172" fontId="141" fillId="0" borderId="243" xfId="401" applyNumberFormat="1" applyFont="1" applyFill="1" applyBorder="1" applyAlignment="1">
      <alignment horizontal="right"/>
    </xf>
    <xf numFmtId="172" fontId="141" fillId="0" borderId="266" xfId="401" applyNumberFormat="1" applyFont="1" applyFill="1" applyBorder="1" applyAlignment="1">
      <alignment horizontal="right"/>
    </xf>
    <xf numFmtId="172" fontId="141" fillId="0" borderId="331" xfId="401" applyNumberFormat="1" applyFont="1" applyFill="1" applyBorder="1" applyAlignment="1">
      <alignment horizontal="right"/>
    </xf>
    <xf numFmtId="172" fontId="141" fillId="0" borderId="246" xfId="401" applyNumberFormat="1" applyFont="1" applyFill="1" applyBorder="1" applyAlignment="1">
      <alignment horizontal="right"/>
    </xf>
    <xf numFmtId="172" fontId="141" fillId="0" borderId="327" xfId="401" applyNumberFormat="1" applyFont="1" applyFill="1" applyBorder="1" applyAlignment="1">
      <alignment horizontal="right"/>
    </xf>
    <xf numFmtId="172" fontId="141" fillId="0" borderId="250" xfId="401" applyNumberFormat="1" applyFont="1" applyFill="1" applyBorder="1" applyAlignment="1">
      <alignment horizontal="right"/>
    </xf>
    <xf numFmtId="172" fontId="141" fillId="0" borderId="251" xfId="401" applyNumberFormat="1" applyFont="1" applyFill="1" applyBorder="1" applyAlignment="1">
      <alignment horizontal="right"/>
    </xf>
    <xf numFmtId="172" fontId="141" fillId="0" borderId="300" xfId="401" applyNumberFormat="1" applyFont="1" applyFill="1" applyBorder="1" applyAlignment="1">
      <alignment horizontal="right"/>
    </xf>
    <xf numFmtId="179" fontId="141" fillId="0" borderId="246" xfId="442" applyNumberFormat="1" applyFont="1" applyFill="1" applyBorder="1"/>
    <xf numFmtId="179" fontId="141" fillId="0" borderId="300" xfId="442" applyNumberFormat="1" applyFont="1" applyFill="1" applyBorder="1"/>
    <xf numFmtId="179" fontId="141" fillId="0" borderId="246" xfId="442" applyNumberFormat="1" applyFont="1" applyBorder="1"/>
    <xf numFmtId="179" fontId="57" fillId="0" borderId="202" xfId="442" applyNumberFormat="1" applyFont="1" applyBorder="1"/>
    <xf numFmtId="179" fontId="57" fillId="0" borderId="266" xfId="442" applyNumberFormat="1" applyFont="1" applyBorder="1"/>
    <xf numFmtId="179" fontId="57" fillId="0" borderId="362" xfId="442" applyNumberFormat="1" applyFont="1" applyBorder="1"/>
    <xf numFmtId="179" fontId="57" fillId="0" borderId="300" xfId="442" applyNumberFormat="1" applyFont="1" applyBorder="1"/>
    <xf numFmtId="0" fontId="129" fillId="0" borderId="0" xfId="0" applyFont="1" applyFill="1" applyBorder="1" applyAlignment="1" applyProtection="1">
      <alignment horizontal="center"/>
    </xf>
    <xf numFmtId="0" fontId="141" fillId="0" borderId="47" xfId="0" applyFont="1" applyFill="1" applyBorder="1"/>
    <xf numFmtId="0" fontId="141" fillId="0" borderId="18" xfId="0" applyFont="1" applyFill="1" applyBorder="1"/>
    <xf numFmtId="0" fontId="141" fillId="0" borderId="179" xfId="0" applyFont="1" applyFill="1" applyBorder="1"/>
    <xf numFmtId="0" fontId="162" fillId="0" borderId="19" xfId="0" applyFont="1" applyFill="1" applyBorder="1"/>
    <xf numFmtId="0" fontId="163" fillId="0" borderId="0" xfId="0" applyFont="1" applyFill="1" applyBorder="1"/>
    <xf numFmtId="0" fontId="163" fillId="0" borderId="21" xfId="0" applyFont="1" applyFill="1" applyBorder="1"/>
    <xf numFmtId="0" fontId="163" fillId="0" borderId="0" xfId="0" applyFont="1" applyFill="1"/>
    <xf numFmtId="0" fontId="163" fillId="0" borderId="161" xfId="0" applyFont="1" applyFill="1" applyBorder="1"/>
    <xf numFmtId="0" fontId="163" fillId="0" borderId="147" xfId="0" applyFont="1" applyFill="1" applyBorder="1"/>
    <xf numFmtId="0" fontId="162" fillId="0" borderId="185" xfId="0" applyFont="1" applyFill="1" applyBorder="1"/>
    <xf numFmtId="0" fontId="162" fillId="0" borderId="56" xfId="0" applyFont="1" applyFill="1" applyBorder="1"/>
    <xf numFmtId="0" fontId="162" fillId="0" borderId="79" xfId="0" applyFont="1" applyFill="1" applyBorder="1"/>
    <xf numFmtId="179" fontId="163" fillId="0" borderId="0" xfId="442" applyNumberFormat="1" applyFont="1" applyFill="1" applyBorder="1"/>
    <xf numFmtId="179" fontId="163" fillId="0" borderId="0" xfId="480" applyNumberFormat="1" applyFont="1" applyFill="1" applyBorder="1"/>
    <xf numFmtId="179" fontId="163" fillId="0" borderId="0" xfId="401" applyNumberFormat="1" applyFont="1" applyFill="1" applyBorder="1"/>
    <xf numFmtId="179" fontId="162" fillId="0" borderId="18" xfId="442" applyNumberFormat="1" applyFont="1" applyFill="1" applyBorder="1"/>
    <xf numFmtId="179" fontId="162" fillId="0" borderId="0" xfId="442" applyNumberFormat="1" applyFont="1" applyFill="1" applyBorder="1"/>
    <xf numFmtId="179" fontId="162" fillId="0" borderId="0" xfId="442" applyNumberFormat="1" applyFont="1" applyFill="1" applyBorder="1" applyAlignment="1">
      <alignment horizontal="right"/>
    </xf>
    <xf numFmtId="0" fontId="141" fillId="0" borderId="70" xfId="0" applyFont="1" applyFill="1" applyBorder="1"/>
    <xf numFmtId="0" fontId="129" fillId="0" borderId="143" xfId="0" applyFont="1" applyFill="1" applyBorder="1" applyAlignment="1" applyProtection="1">
      <alignment horizontal="center"/>
    </xf>
    <xf numFmtId="0" fontId="129" fillId="0" borderId="292" xfId="0" applyFont="1" applyFill="1" applyBorder="1" applyAlignment="1" applyProtection="1">
      <alignment horizontal="center"/>
    </xf>
    <xf numFmtId="0" fontId="129" fillId="0" borderId="26" xfId="0" applyFont="1" applyBorder="1"/>
    <xf numFmtId="0" fontId="129" fillId="0" borderId="24" xfId="0" applyFont="1" applyBorder="1"/>
    <xf numFmtId="0" fontId="129" fillId="0" borderId="129" xfId="304" applyFont="1" applyFill="1" applyBorder="1" applyAlignment="1">
      <alignment horizontal="center"/>
    </xf>
    <xf numFmtId="179" fontId="129" fillId="0" borderId="215" xfId="304" applyNumberFormat="1" applyFont="1" applyFill="1" applyBorder="1"/>
    <xf numFmtId="179" fontId="57" fillId="0" borderId="216" xfId="304" applyNumberFormat="1" applyFont="1" applyFill="1" applyBorder="1"/>
    <xf numFmtId="179" fontId="57" fillId="0" borderId="216" xfId="440" applyNumberFormat="1" applyFont="1" applyFill="1" applyBorder="1"/>
    <xf numFmtId="179" fontId="129" fillId="0" borderId="219" xfId="304" applyNumberFormat="1" applyFont="1" applyFill="1" applyBorder="1"/>
    <xf numFmtId="0" fontId="139" fillId="0" borderId="0" xfId="0" applyFont="1" applyFill="1" applyAlignment="1">
      <alignment horizontal="left" vertical="top"/>
    </xf>
    <xf numFmtId="0" fontId="139" fillId="0" borderId="0" xfId="0" quotePrefix="1" applyFont="1" applyFill="1" applyBorder="1" applyAlignment="1">
      <alignment horizontal="left" vertical="top"/>
    </xf>
    <xf numFmtId="220" fontId="141" fillId="0" borderId="243" xfId="442" applyNumberFormat="1" applyFont="1" applyFill="1" applyBorder="1"/>
    <xf numFmtId="220" fontId="141" fillId="0" borderId="250" xfId="442" applyNumberFormat="1" applyFont="1" applyFill="1" applyBorder="1"/>
    <xf numFmtId="220" fontId="141" fillId="0" borderId="251" xfId="442" applyNumberFormat="1" applyFont="1" applyFill="1" applyBorder="1"/>
    <xf numFmtId="220" fontId="140" fillId="0" borderId="257" xfId="442" applyNumberFormat="1" applyFont="1" applyFill="1" applyBorder="1"/>
    <xf numFmtId="220" fontId="140" fillId="0" borderId="240" xfId="442" applyNumberFormat="1" applyFont="1" applyFill="1" applyBorder="1"/>
    <xf numFmtId="0" fontId="57" fillId="0" borderId="0" xfId="304" applyFont="1" applyAlignment="1">
      <alignment vertical="top"/>
    </xf>
    <xf numFmtId="220" fontId="141" fillId="0" borderId="246" xfId="442" applyNumberFormat="1" applyFont="1" applyFill="1" applyBorder="1"/>
    <xf numFmtId="220" fontId="141" fillId="0" borderId="254" xfId="442" applyNumberFormat="1" applyFont="1" applyBorder="1"/>
    <xf numFmtId="221" fontId="57" fillId="0" borderId="58" xfId="440" applyNumberFormat="1" applyFont="1" applyFill="1" applyBorder="1"/>
    <xf numFmtId="221" fontId="57" fillId="0" borderId="53" xfId="440" applyNumberFormat="1" applyFont="1" applyFill="1" applyBorder="1"/>
    <xf numFmtId="221" fontId="57" fillId="0" borderId="53" xfId="290" applyNumberFormat="1" applyFont="1" applyFill="1" applyBorder="1"/>
    <xf numFmtId="221" fontId="57" fillId="0" borderId="48" xfId="290" applyNumberFormat="1" applyFont="1" applyFill="1" applyBorder="1"/>
    <xf numFmtId="221" fontId="57" fillId="0" borderId="80" xfId="440" applyNumberFormat="1" applyFont="1" applyFill="1" applyBorder="1"/>
    <xf numFmtId="221" fontId="57" fillId="0" borderId="81" xfId="440" applyNumberFormat="1" applyFont="1" applyFill="1" applyBorder="1"/>
    <xf numFmtId="221" fontId="57" fillId="0" borderId="81" xfId="290" applyNumberFormat="1" applyFont="1" applyFill="1" applyBorder="1"/>
    <xf numFmtId="221" fontId="57" fillId="0" borderId="72" xfId="290" applyNumberFormat="1" applyFont="1" applyFill="1" applyBorder="1"/>
    <xf numFmtId="221" fontId="57" fillId="0" borderId="58" xfId="290" applyNumberFormat="1" applyFont="1" applyFill="1" applyBorder="1"/>
    <xf numFmtId="221" fontId="129" fillId="0" borderId="18" xfId="0" applyNumberFormat="1" applyFont="1" applyFill="1" applyBorder="1" applyAlignment="1">
      <alignment horizontal="right" wrapText="1"/>
    </xf>
    <xf numFmtId="221" fontId="129" fillId="0" borderId="53" xfId="0" applyNumberFormat="1" applyFont="1" applyFill="1" applyBorder="1" applyAlignment="1">
      <alignment horizontal="right" wrapText="1"/>
    </xf>
    <xf numFmtId="221" fontId="129" fillId="0" borderId="48" xfId="0" applyNumberFormat="1" applyFont="1" applyFill="1" applyBorder="1" applyAlignment="1">
      <alignment horizontal="right" wrapText="1"/>
    </xf>
    <xf numFmtId="221" fontId="57" fillId="0" borderId="80" xfId="290" applyNumberFormat="1" applyFont="1" applyFill="1" applyBorder="1"/>
    <xf numFmtId="221" fontId="57" fillId="0" borderId="222" xfId="290" applyNumberFormat="1" applyFont="1" applyFill="1" applyBorder="1"/>
    <xf numFmtId="221" fontId="57" fillId="0" borderId="223" xfId="290" applyNumberFormat="1" applyFont="1" applyFill="1" applyBorder="1"/>
    <xf numFmtId="221" fontId="57" fillId="0" borderId="224" xfId="290" applyNumberFormat="1" applyFont="1" applyFill="1" applyBorder="1"/>
    <xf numFmtId="221" fontId="129" fillId="0" borderId="104" xfId="290" applyNumberFormat="1" applyFont="1" applyFill="1" applyBorder="1"/>
    <xf numFmtId="221" fontId="129" fillId="0" borderId="7" xfId="290" applyNumberFormat="1" applyFont="1" applyFill="1" applyBorder="1"/>
    <xf numFmtId="221" fontId="129" fillId="0" borderId="59" xfId="290" applyNumberFormat="1" applyFont="1" applyFill="1" applyBorder="1"/>
    <xf numFmtId="221" fontId="57" fillId="0" borderId="104" xfId="290" applyNumberFormat="1" applyFont="1" applyFill="1" applyBorder="1"/>
    <xf numFmtId="0" fontId="129" fillId="0" borderId="85" xfId="0" applyFont="1" applyFill="1" applyBorder="1" applyProtection="1"/>
    <xf numFmtId="221" fontId="129" fillId="0" borderId="117" xfId="290" applyNumberFormat="1" applyFont="1" applyFill="1" applyBorder="1" applyProtection="1"/>
    <xf numFmtId="221" fontId="129" fillId="0" borderId="119" xfId="290" applyNumberFormat="1" applyFont="1" applyFill="1" applyBorder="1" applyProtection="1"/>
    <xf numFmtId="221" fontId="129" fillId="0" borderId="208" xfId="290" applyNumberFormat="1" applyFont="1" applyFill="1" applyBorder="1" applyProtection="1"/>
    <xf numFmtId="221" fontId="129" fillId="0" borderId="113" xfId="290" applyNumberFormat="1" applyFont="1" applyFill="1" applyBorder="1" applyProtection="1"/>
    <xf numFmtId="221" fontId="129" fillId="0" borderId="91" xfId="290" applyNumberFormat="1" applyFont="1" applyFill="1" applyBorder="1" applyProtection="1"/>
    <xf numFmtId="221" fontId="57" fillId="0" borderId="19" xfId="291" applyNumberFormat="1" applyFont="1" applyFill="1" applyBorder="1" applyProtection="1"/>
    <xf numFmtId="221" fontId="57" fillId="0" borderId="55" xfId="291" applyNumberFormat="1" applyFont="1" applyFill="1" applyBorder="1" applyProtection="1"/>
    <xf numFmtId="221" fontId="57" fillId="0" borderId="0" xfId="291" applyNumberFormat="1" applyFont="1" applyFill="1" applyBorder="1" applyProtection="1"/>
    <xf numFmtId="221" fontId="57" fillId="0" borderId="51" xfId="291" applyNumberFormat="1" applyFont="1" applyFill="1" applyBorder="1" applyProtection="1"/>
    <xf numFmtId="221" fontId="57" fillId="0" borderId="36" xfId="0" applyNumberFormat="1" applyFont="1" applyFill="1" applyBorder="1"/>
    <xf numFmtId="221" fontId="57" fillId="0" borderId="19" xfId="290" applyNumberFormat="1" applyFont="1" applyFill="1" applyBorder="1" applyProtection="1"/>
    <xf numFmtId="221" fontId="57" fillId="0" borderId="55" xfId="290" applyNumberFormat="1" applyFont="1" applyFill="1" applyBorder="1" applyProtection="1"/>
    <xf numFmtId="221" fontId="57" fillId="0" borderId="0" xfId="290" applyNumberFormat="1" applyFont="1" applyFill="1" applyBorder="1" applyProtection="1"/>
    <xf numFmtId="221" fontId="57" fillId="0" borderId="51" xfId="290" applyNumberFormat="1" applyFont="1" applyFill="1" applyBorder="1" applyProtection="1"/>
    <xf numFmtId="221" fontId="57" fillId="0" borderId="36" xfId="290" applyNumberFormat="1" applyFont="1" applyFill="1" applyBorder="1" applyProtection="1"/>
    <xf numFmtId="221" fontId="129" fillId="0" borderId="23" xfId="290" applyNumberFormat="1" applyFont="1" applyFill="1" applyBorder="1" applyProtection="1"/>
    <xf numFmtId="221" fontId="129" fillId="0" borderId="52" xfId="290" applyNumberFormat="1" applyFont="1" applyFill="1" applyBorder="1" applyProtection="1"/>
    <xf numFmtId="221" fontId="129" fillId="0" borderId="15" xfId="290" applyNumberFormat="1" applyFont="1" applyFill="1" applyBorder="1" applyProtection="1"/>
    <xf numFmtId="221" fontId="129" fillId="0" borderId="97" xfId="290" applyNumberFormat="1" applyFont="1" applyFill="1" applyBorder="1" applyProtection="1"/>
    <xf numFmtId="221" fontId="129" fillId="0" borderId="97" xfId="0" applyNumberFormat="1" applyFont="1" applyFill="1" applyBorder="1"/>
    <xf numFmtId="221" fontId="57" fillId="0" borderId="19" xfId="0" applyNumberFormat="1" applyFont="1" applyFill="1" applyBorder="1" applyProtection="1"/>
    <xf numFmtId="221" fontId="57" fillId="0" borderId="55" xfId="0" applyNumberFormat="1" applyFont="1" applyFill="1" applyBorder="1" applyProtection="1"/>
    <xf numFmtId="221" fontId="57" fillId="0" borderId="0" xfId="0" applyNumberFormat="1" applyFont="1" applyFill="1" applyBorder="1" applyProtection="1"/>
    <xf numFmtId="221" fontId="57" fillId="0" borderId="51" xfId="0" applyNumberFormat="1" applyFont="1" applyFill="1" applyBorder="1" applyProtection="1"/>
    <xf numFmtId="221" fontId="129" fillId="0" borderId="19" xfId="290" applyNumberFormat="1" applyFont="1" applyFill="1" applyBorder="1" applyProtection="1"/>
    <xf numFmtId="221" fontId="129" fillId="0" borderId="55" xfId="290" applyNumberFormat="1" applyFont="1" applyFill="1" applyBorder="1" applyProtection="1"/>
    <xf numFmtId="221" fontId="129" fillId="0" borderId="0" xfId="290" applyNumberFormat="1" applyFont="1" applyFill="1" applyBorder="1" applyProtection="1"/>
    <xf numFmtId="221" fontId="129" fillId="0" borderId="51" xfId="290" applyNumberFormat="1" applyFont="1" applyFill="1" applyBorder="1" applyProtection="1"/>
    <xf numFmtId="221" fontId="129" fillId="0" borderId="36" xfId="0" applyNumberFormat="1" applyFont="1" applyFill="1" applyBorder="1"/>
    <xf numFmtId="221" fontId="57" fillId="0" borderId="112" xfId="290" applyNumberFormat="1" applyFont="1" applyFill="1" applyBorder="1" applyProtection="1"/>
    <xf numFmtId="221" fontId="129" fillId="0" borderId="28" xfId="290" applyNumberFormat="1" applyFont="1" applyFill="1" applyBorder="1" applyProtection="1"/>
    <xf numFmtId="221" fontId="129" fillId="0" borderId="43" xfId="290" applyNumberFormat="1" applyFont="1" applyFill="1" applyBorder="1" applyProtection="1"/>
    <xf numFmtId="221" fontId="129" fillId="0" borderId="29" xfId="290" applyNumberFormat="1" applyFont="1" applyFill="1" applyBorder="1" applyProtection="1"/>
    <xf numFmtId="221" fontId="129" fillId="0" borderId="44" xfId="290" applyNumberFormat="1" applyFont="1" applyFill="1" applyBorder="1" applyProtection="1"/>
    <xf numFmtId="221" fontId="129" fillId="0" borderId="39" xfId="290" applyNumberFormat="1" applyFont="1" applyFill="1" applyBorder="1" applyProtection="1"/>
    <xf numFmtId="221" fontId="57" fillId="0" borderId="0" xfId="0" applyNumberFormat="1" applyFont="1" applyFill="1"/>
    <xf numFmtId="221" fontId="129" fillId="0" borderId="26" xfId="290" applyNumberFormat="1" applyFont="1" applyFill="1" applyBorder="1" applyProtection="1"/>
    <xf numFmtId="221" fontId="129" fillId="0" borderId="87" xfId="290" applyNumberFormat="1" applyFont="1" applyFill="1" applyBorder="1" applyProtection="1"/>
    <xf numFmtId="221" fontId="129" fillId="0" borderId="24" xfId="290" applyNumberFormat="1" applyFont="1" applyFill="1" applyBorder="1" applyProtection="1"/>
    <xf numFmtId="221" fontId="129" fillId="0" borderId="86" xfId="290" applyNumberFormat="1" applyFont="1" applyFill="1" applyBorder="1" applyProtection="1"/>
    <xf numFmtId="221" fontId="57" fillId="0" borderId="73" xfId="0" applyNumberFormat="1" applyFont="1" applyFill="1" applyBorder="1"/>
    <xf numFmtId="0" fontId="153" fillId="0" borderId="0" xfId="304" applyFont="1" applyFill="1" applyBorder="1" applyAlignment="1">
      <alignment horizontal="left" vertical="top"/>
    </xf>
    <xf numFmtId="0" fontId="153" fillId="0" borderId="0" xfId="304" applyFont="1" applyFill="1" applyAlignment="1">
      <alignment horizontal="left" vertical="top"/>
    </xf>
    <xf numFmtId="179" fontId="140" fillId="42" borderId="246" xfId="442" applyNumberFormat="1" applyFont="1" applyFill="1" applyBorder="1" applyAlignment="1">
      <alignment horizontal="right"/>
    </xf>
    <xf numFmtId="179" fontId="140" fillId="42" borderId="327" xfId="442" applyNumberFormat="1" applyFont="1" applyFill="1" applyBorder="1" applyAlignment="1">
      <alignment horizontal="right"/>
    </xf>
    <xf numFmtId="0" fontId="129" fillId="0" borderId="57" xfId="0" applyFont="1" applyFill="1" applyBorder="1" applyAlignment="1" applyProtection="1">
      <alignment horizontal="center"/>
    </xf>
    <xf numFmtId="0" fontId="129" fillId="0" borderId="417" xfId="0" applyFont="1" applyFill="1" applyBorder="1" applyAlignment="1" applyProtection="1">
      <alignment horizontal="center"/>
    </xf>
    <xf numFmtId="0" fontId="129" fillId="0" borderId="419" xfId="0" applyFont="1" applyFill="1" applyBorder="1" applyAlignment="1" applyProtection="1">
      <alignment horizontal="center"/>
    </xf>
    <xf numFmtId="37" fontId="57" fillId="0" borderId="36" xfId="0" applyNumberFormat="1" applyFont="1" applyFill="1" applyBorder="1" applyProtection="1"/>
    <xf numFmtId="37" fontId="57" fillId="0" borderId="55" xfId="0" applyNumberFormat="1" applyFont="1" applyFill="1" applyBorder="1" applyProtection="1"/>
    <xf numFmtId="37" fontId="57" fillId="0" borderId="216" xfId="0" applyNumberFormat="1" applyFont="1" applyFill="1" applyBorder="1" applyProtection="1"/>
    <xf numFmtId="37" fontId="129" fillId="0" borderId="39" xfId="0" applyNumberFormat="1" applyFont="1" applyFill="1" applyBorder="1" applyAlignment="1" applyProtection="1">
      <alignment horizontal="center"/>
    </xf>
    <xf numFmtId="37" fontId="129" fillId="0" borderId="44" xfId="0" applyNumberFormat="1" applyFont="1" applyFill="1" applyBorder="1" applyAlignment="1" applyProtection="1">
      <alignment horizontal="center"/>
    </xf>
    <xf numFmtId="221" fontId="165" fillId="0" borderId="412" xfId="442" applyNumberFormat="1" applyFont="1" applyFill="1" applyBorder="1"/>
    <xf numFmtId="221" fontId="165" fillId="0" borderId="421" xfId="442" applyNumberFormat="1" applyFont="1" applyFill="1" applyBorder="1"/>
    <xf numFmtId="221" fontId="166" fillId="0" borderId="251" xfId="442" applyNumberFormat="1" applyFont="1" applyFill="1" applyBorder="1"/>
    <xf numFmtId="221" fontId="166" fillId="0" borderId="260" xfId="442" applyNumberFormat="1" applyFont="1" applyFill="1" applyBorder="1"/>
    <xf numFmtId="221" fontId="165" fillId="0" borderId="422" xfId="442" applyNumberFormat="1" applyFont="1" applyFill="1" applyBorder="1"/>
    <xf numFmtId="221" fontId="166" fillId="0" borderId="0" xfId="442" applyNumberFormat="1" applyFont="1" applyFill="1" applyBorder="1"/>
    <xf numFmtId="221" fontId="165" fillId="0" borderId="29" xfId="442" applyNumberFormat="1" applyFont="1" applyFill="1" applyBorder="1"/>
    <xf numFmtId="221" fontId="166" fillId="0" borderId="36" xfId="442" applyNumberFormat="1" applyFont="1" applyFill="1" applyBorder="1"/>
    <xf numFmtId="221" fontId="166" fillId="0" borderId="55" xfId="442" applyNumberFormat="1" applyFont="1" applyFill="1" applyBorder="1"/>
    <xf numFmtId="221" fontId="166" fillId="0" borderId="51" xfId="442" applyNumberFormat="1" applyFont="1" applyFill="1" applyBorder="1"/>
    <xf numFmtId="221" fontId="165" fillId="0" borderId="39" xfId="442" applyNumberFormat="1" applyFont="1" applyFill="1" applyBorder="1"/>
    <xf numFmtId="221" fontId="165" fillId="0" borderId="43" xfId="442" applyNumberFormat="1" applyFont="1" applyFill="1" applyBorder="1"/>
    <xf numFmtId="221" fontId="165" fillId="0" borderId="44" xfId="442" applyNumberFormat="1" applyFont="1" applyFill="1" applyBorder="1"/>
    <xf numFmtId="221" fontId="165" fillId="0" borderId="36" xfId="442" applyNumberFormat="1" applyFont="1" applyFill="1" applyBorder="1"/>
    <xf numFmtId="221" fontId="165" fillId="0" borderId="55" xfId="442" applyNumberFormat="1" applyFont="1" applyFill="1" applyBorder="1"/>
    <xf numFmtId="221" fontId="165" fillId="0" borderId="51" xfId="442" applyNumberFormat="1" applyFont="1" applyFill="1" applyBorder="1"/>
    <xf numFmtId="221" fontId="165" fillId="0" borderId="125" xfId="442" applyNumberFormat="1" applyFont="1" applyFill="1" applyBorder="1"/>
    <xf numFmtId="221" fontId="165" fillId="0" borderId="71" xfId="442" applyNumberFormat="1" applyFont="1" applyFill="1" applyBorder="1"/>
    <xf numFmtId="221" fontId="165" fillId="0" borderId="23" xfId="442" applyNumberFormat="1" applyFont="1" applyFill="1" applyBorder="1"/>
    <xf numFmtId="221" fontId="165" fillId="0" borderId="423" xfId="442" applyNumberFormat="1" applyFont="1" applyFill="1" applyBorder="1"/>
    <xf numFmtId="221" fontId="165" fillId="0" borderId="15" xfId="442" applyNumberFormat="1" applyFont="1" applyFill="1" applyBorder="1"/>
    <xf numFmtId="221" fontId="165" fillId="0" borderId="38" xfId="442" applyNumberFormat="1" applyFont="1" applyFill="1" applyBorder="1"/>
    <xf numFmtId="221" fontId="165" fillId="0" borderId="52" xfId="442" applyNumberFormat="1" applyFont="1" applyFill="1" applyBorder="1"/>
    <xf numFmtId="221" fontId="165" fillId="0" borderId="97" xfId="442" applyNumberFormat="1" applyFont="1" applyFill="1" applyBorder="1"/>
    <xf numFmtId="221" fontId="165" fillId="0" borderId="424" xfId="442" applyNumberFormat="1" applyFont="1" applyFill="1" applyBorder="1"/>
    <xf numFmtId="221" fontId="165" fillId="0" borderId="32" xfId="442" applyNumberFormat="1" applyFont="1" applyFill="1" applyBorder="1"/>
    <xf numFmtId="221" fontId="166" fillId="0" borderId="23" xfId="442" applyNumberFormat="1" applyFont="1" applyFill="1" applyBorder="1"/>
    <xf numFmtId="221" fontId="166" fillId="0" borderId="38" xfId="442" applyNumberFormat="1" applyFont="1" applyFill="1" applyBorder="1"/>
    <xf numFmtId="221" fontId="166" fillId="0" borderId="52" xfId="442" applyNumberFormat="1" applyFont="1" applyFill="1" applyBorder="1"/>
    <xf numFmtId="221" fontId="166" fillId="0" borderId="97" xfId="442" applyNumberFormat="1" applyFont="1" applyFill="1" applyBorder="1"/>
    <xf numFmtId="221" fontId="165" fillId="0" borderId="130" xfId="442" applyNumberFormat="1" applyFont="1" applyFill="1" applyBorder="1"/>
    <xf numFmtId="221" fontId="165" fillId="0" borderId="131" xfId="442" applyNumberFormat="1" applyFont="1" applyFill="1" applyBorder="1"/>
    <xf numFmtId="221" fontId="166" fillId="0" borderId="19" xfId="442" applyNumberFormat="1" applyFont="1" applyFill="1" applyBorder="1"/>
    <xf numFmtId="221" fontId="166" fillId="0" borderId="37" xfId="442" applyNumberFormat="1" applyFont="1" applyFill="1" applyBorder="1"/>
    <xf numFmtId="221" fontId="165" fillId="0" borderId="19" xfId="442" applyNumberFormat="1" applyFont="1" applyFill="1" applyBorder="1"/>
    <xf numFmtId="221" fontId="165" fillId="0" borderId="251" xfId="442" applyNumberFormat="1" applyFont="1" applyFill="1" applyBorder="1"/>
    <xf numFmtId="221" fontId="165" fillId="0" borderId="0" xfId="442" applyNumberFormat="1" applyFont="1" applyFill="1" applyBorder="1"/>
    <xf numFmtId="221" fontId="165" fillId="0" borderId="260" xfId="442" applyNumberFormat="1" applyFont="1" applyFill="1" applyBorder="1"/>
    <xf numFmtId="221" fontId="165" fillId="0" borderId="26" xfId="442" applyNumberFormat="1" applyFont="1" applyFill="1" applyBorder="1"/>
    <xf numFmtId="221" fontId="165" fillId="0" borderId="425" xfId="442" applyNumberFormat="1" applyFont="1" applyFill="1" applyBorder="1"/>
    <xf numFmtId="221" fontId="165" fillId="0" borderId="24" xfId="442" applyNumberFormat="1" applyFont="1" applyFill="1" applyBorder="1"/>
    <xf numFmtId="221" fontId="165" fillId="0" borderId="73" xfId="442" applyNumberFormat="1" applyFont="1" applyFill="1" applyBorder="1"/>
    <xf numFmtId="221" fontId="165" fillId="0" borderId="87" xfId="442" applyNumberFormat="1" applyFont="1" applyFill="1" applyBorder="1"/>
    <xf numFmtId="221" fontId="165" fillId="0" borderId="86" xfId="442" applyNumberFormat="1" applyFont="1" applyFill="1" applyBorder="1"/>
    <xf numFmtId="221" fontId="165" fillId="0" borderId="426" xfId="442" applyNumberFormat="1" applyFont="1" applyFill="1" applyBorder="1"/>
    <xf numFmtId="221" fontId="57" fillId="0" borderId="0" xfId="0" applyNumberFormat="1" applyFont="1" applyFill="1" applyBorder="1"/>
    <xf numFmtId="221" fontId="166" fillId="0" borderId="140" xfId="442" applyNumberFormat="1" applyFont="1" applyFill="1" applyBorder="1"/>
    <xf numFmtId="221" fontId="166" fillId="0" borderId="134" xfId="442" applyNumberFormat="1" applyFont="1" applyFill="1" applyBorder="1"/>
    <xf numFmtId="221" fontId="166" fillId="0" borderId="166" xfId="442" applyNumberFormat="1" applyFont="1" applyFill="1" applyBorder="1"/>
    <xf numFmtId="221" fontId="166" fillId="0" borderId="90" xfId="442" applyNumberFormat="1" applyFont="1" applyFill="1" applyBorder="1"/>
    <xf numFmtId="221" fontId="166" fillId="0" borderId="427" xfId="442" applyNumberFormat="1" applyFont="1" applyFill="1" applyBorder="1"/>
    <xf numFmtId="179" fontId="57" fillId="0" borderId="133" xfId="442" applyNumberFormat="1" applyFont="1" applyFill="1" applyBorder="1"/>
    <xf numFmtId="179" fontId="57" fillId="0" borderId="48" xfId="480" applyNumberFormat="1" applyFont="1" applyFill="1" applyBorder="1"/>
    <xf numFmtId="221" fontId="165" fillId="0" borderId="166" xfId="442" applyNumberFormat="1" applyFont="1" applyFill="1" applyBorder="1"/>
    <xf numFmtId="221" fontId="165" fillId="0" borderId="90" xfId="442" applyNumberFormat="1" applyFont="1" applyFill="1" applyBorder="1"/>
    <xf numFmtId="221" fontId="165" fillId="0" borderId="427" xfId="442" applyNumberFormat="1" applyFont="1" applyFill="1" applyBorder="1"/>
    <xf numFmtId="179" fontId="57" fillId="0" borderId="18" xfId="401" applyNumberFormat="1" applyFont="1" applyFill="1" applyBorder="1"/>
    <xf numFmtId="179" fontId="57" fillId="0" borderId="133" xfId="401" applyNumberFormat="1" applyFont="1" applyFill="1" applyBorder="1"/>
    <xf numFmtId="221" fontId="165" fillId="0" borderId="428" xfId="442" applyNumberFormat="1" applyFont="1" applyFill="1" applyBorder="1"/>
    <xf numFmtId="221" fontId="165" fillId="0" borderId="429" xfId="442" applyNumberFormat="1" applyFont="1" applyFill="1" applyBorder="1"/>
    <xf numFmtId="221" fontId="165" fillId="0" borderId="180" xfId="442" applyNumberFormat="1" applyFont="1" applyFill="1" applyBorder="1"/>
    <xf numFmtId="221" fontId="166" fillId="0" borderId="89" xfId="442" applyNumberFormat="1" applyFont="1" applyFill="1" applyBorder="1"/>
    <xf numFmtId="221" fontId="166" fillId="0" borderId="112" xfId="442" applyNumberFormat="1" applyFont="1" applyFill="1" applyBorder="1"/>
    <xf numFmtId="221" fontId="166" fillId="0" borderId="92" xfId="442" applyNumberFormat="1" applyFont="1" applyFill="1" applyBorder="1"/>
    <xf numFmtId="221" fontId="166" fillId="0" borderId="130" xfId="442" applyNumberFormat="1" applyFont="1" applyFill="1" applyBorder="1"/>
    <xf numFmtId="221" fontId="166" fillId="0" borderId="131" xfId="442" applyNumberFormat="1" applyFont="1" applyFill="1" applyBorder="1"/>
    <xf numFmtId="221" fontId="166" fillId="0" borderId="129" xfId="442" applyNumberFormat="1" applyFont="1" applyFill="1" applyBorder="1"/>
    <xf numFmtId="221" fontId="165" fillId="0" borderId="430" xfId="442" applyNumberFormat="1" applyFont="1" applyFill="1" applyBorder="1"/>
    <xf numFmtId="221" fontId="165" fillId="0" borderId="431" xfId="442" applyNumberFormat="1" applyFont="1" applyFill="1" applyBorder="1"/>
    <xf numFmtId="221" fontId="165" fillId="0" borderId="432" xfId="442" applyNumberFormat="1" applyFont="1" applyFill="1" applyBorder="1"/>
    <xf numFmtId="221" fontId="166" fillId="0" borderId="141" xfId="442" applyNumberFormat="1" applyFont="1" applyFill="1" applyBorder="1"/>
    <xf numFmtId="221" fontId="165" fillId="0" borderId="433" xfId="442" applyNumberFormat="1" applyFont="1" applyFill="1" applyBorder="1"/>
    <xf numFmtId="221" fontId="165" fillId="0" borderId="434" xfId="442" applyNumberFormat="1" applyFont="1" applyFill="1" applyBorder="1"/>
    <xf numFmtId="221" fontId="166" fillId="0" borderId="73" xfId="442" applyNumberFormat="1" applyFont="1" applyFill="1" applyBorder="1"/>
    <xf numFmtId="221" fontId="166" fillId="0" borderId="87" xfId="442" applyNumberFormat="1" applyFont="1" applyFill="1" applyBorder="1"/>
    <xf numFmtId="221" fontId="166" fillId="0" borderId="86" xfId="442" applyNumberFormat="1" applyFont="1" applyFill="1" applyBorder="1"/>
    <xf numFmtId="221" fontId="165" fillId="0" borderId="89" xfId="442" applyNumberFormat="1" applyFont="1" applyFill="1" applyBorder="1"/>
    <xf numFmtId="221" fontId="165" fillId="0" borderId="112" xfId="442" applyNumberFormat="1" applyFont="1" applyFill="1" applyBorder="1"/>
    <xf numFmtId="221" fontId="165" fillId="0" borderId="377" xfId="442" applyNumberFormat="1" applyFont="1" applyFill="1" applyBorder="1"/>
    <xf numFmtId="221" fontId="165" fillId="0" borderId="285" xfId="442" applyNumberFormat="1" applyFont="1" applyFill="1" applyBorder="1"/>
    <xf numFmtId="221" fontId="165" fillId="0" borderId="292" xfId="442" applyNumberFormat="1" applyFont="1" applyFill="1" applyBorder="1"/>
    <xf numFmtId="179" fontId="57" fillId="0" borderId="343" xfId="0" applyNumberFormat="1" applyFont="1" applyFill="1" applyBorder="1" applyProtection="1"/>
    <xf numFmtId="221" fontId="166" fillId="0" borderId="152" xfId="442" applyNumberFormat="1" applyFont="1" applyFill="1" applyBorder="1"/>
    <xf numFmtId="221" fontId="166" fillId="0" borderId="151" xfId="442" applyNumberFormat="1" applyFont="1" applyFill="1" applyBorder="1"/>
    <xf numFmtId="221" fontId="166" fillId="0" borderId="153" xfId="442" applyNumberFormat="1" applyFont="1" applyFill="1" applyBorder="1"/>
    <xf numFmtId="221" fontId="165" fillId="0" borderId="28" xfId="442" applyNumberFormat="1" applyFont="1" applyFill="1" applyBorder="1"/>
    <xf numFmtId="221" fontId="166" fillId="0" borderId="22" xfId="442" applyNumberFormat="1" applyFont="1" applyFill="1" applyBorder="1"/>
    <xf numFmtId="221" fontId="166" fillId="0" borderId="75" xfId="442" applyNumberFormat="1" applyFont="1" applyFill="1" applyBorder="1"/>
    <xf numFmtId="221" fontId="166" fillId="0" borderId="25" xfId="442" applyNumberFormat="1" applyFont="1" applyFill="1" applyBorder="1"/>
    <xf numFmtId="221" fontId="165" fillId="0" borderId="63" xfId="442" applyNumberFormat="1" applyFont="1" applyFill="1" applyBorder="1"/>
    <xf numFmtId="221" fontId="166" fillId="0" borderId="26" xfId="442" applyNumberFormat="1" applyFont="1" applyFill="1" applyBorder="1"/>
    <xf numFmtId="221" fontId="166" fillId="0" borderId="60" xfId="442" applyNumberFormat="1" applyFont="1" applyFill="1" applyBorder="1"/>
    <xf numFmtId="221" fontId="166" fillId="0" borderId="21" xfId="442" applyNumberFormat="1" applyFont="1" applyFill="1" applyBorder="1"/>
    <xf numFmtId="221" fontId="166" fillId="0" borderId="30" xfId="442" applyNumberFormat="1" applyFont="1" applyFill="1" applyBorder="1"/>
    <xf numFmtId="221" fontId="166" fillId="0" borderId="84" xfId="442" applyNumberFormat="1" applyFont="1" applyFill="1" applyBorder="1"/>
    <xf numFmtId="221" fontId="165" fillId="0" borderId="42" xfId="442" applyNumberFormat="1" applyFont="1" applyFill="1" applyBorder="1"/>
    <xf numFmtId="221" fontId="165" fillId="0" borderId="41" xfId="442" applyNumberFormat="1" applyFont="1" applyFill="1" applyBorder="1"/>
    <xf numFmtId="221" fontId="166" fillId="0" borderId="183" xfId="442" applyNumberFormat="1" applyFont="1" applyFill="1" applyBorder="1"/>
    <xf numFmtId="221" fontId="166" fillId="0" borderId="149" xfId="442" applyNumberFormat="1" applyFont="1" applyFill="1" applyBorder="1"/>
    <xf numFmtId="221" fontId="166" fillId="0" borderId="88" xfId="442" applyNumberFormat="1" applyFont="1" applyFill="1" applyBorder="1"/>
    <xf numFmtId="221" fontId="166" fillId="0" borderId="48" xfId="442" applyNumberFormat="1" applyFont="1" applyFill="1" applyBorder="1"/>
    <xf numFmtId="221" fontId="165" fillId="0" borderId="338" xfId="442" applyNumberFormat="1" applyFont="1" applyFill="1" applyBorder="1"/>
    <xf numFmtId="221" fontId="165" fillId="0" borderId="210" xfId="442" applyNumberFormat="1" applyFont="1" applyFill="1" applyBorder="1"/>
    <xf numFmtId="221" fontId="165" fillId="0" borderId="59" xfId="442" applyNumberFormat="1" applyFont="1" applyFill="1" applyBorder="1"/>
    <xf numFmtId="221" fontId="166" fillId="0" borderId="338" xfId="442" applyNumberFormat="1" applyFont="1" applyFill="1" applyBorder="1"/>
    <xf numFmtId="221" fontId="166" fillId="0" borderId="210" xfId="442" applyNumberFormat="1" applyFont="1" applyFill="1" applyBorder="1"/>
    <xf numFmtId="221" fontId="166" fillId="0" borderId="59" xfId="442" applyNumberFormat="1" applyFont="1" applyFill="1" applyBorder="1"/>
    <xf numFmtId="221" fontId="166" fillId="0" borderId="185" xfId="442" applyNumberFormat="1" applyFont="1" applyFill="1" applyBorder="1"/>
    <xf numFmtId="221" fontId="166" fillId="0" borderId="155" xfId="442" applyNumberFormat="1" applyFont="1" applyFill="1" applyBorder="1"/>
    <xf numFmtId="221" fontId="166" fillId="0" borderId="46" xfId="442" applyNumberFormat="1" applyFont="1" applyFill="1" applyBorder="1"/>
    <xf numFmtId="221" fontId="166" fillId="0" borderId="436" xfId="442" applyNumberFormat="1" applyFont="1" applyFill="1" applyBorder="1"/>
    <xf numFmtId="221" fontId="166" fillId="0" borderId="18" xfId="442" applyNumberFormat="1" applyFont="1" applyFill="1" applyBorder="1"/>
    <xf numFmtId="221" fontId="165" fillId="0" borderId="65" xfId="442" applyNumberFormat="1" applyFont="1" applyFill="1" applyBorder="1"/>
    <xf numFmtId="221" fontId="166" fillId="0" borderId="65" xfId="442" applyNumberFormat="1" applyFont="1" applyFill="1" applyBorder="1"/>
    <xf numFmtId="221" fontId="166" fillId="0" borderId="42" xfId="442" applyNumberFormat="1" applyFont="1" applyFill="1" applyBorder="1"/>
    <xf numFmtId="221" fontId="166" fillId="0" borderId="125" xfId="442" applyNumberFormat="1" applyFont="1" applyFill="1" applyBorder="1"/>
    <xf numFmtId="179" fontId="57" fillId="0" borderId="0" xfId="442" applyNumberFormat="1" applyFont="1" applyFill="1" applyBorder="1"/>
    <xf numFmtId="222" fontId="166" fillId="0" borderId="19" xfId="442" applyNumberFormat="1" applyFont="1" applyFill="1" applyBorder="1"/>
    <xf numFmtId="222" fontId="166" fillId="0" borderId="55" xfId="442" applyNumberFormat="1" applyFont="1" applyFill="1" applyBorder="1"/>
    <xf numFmtId="222" fontId="166" fillId="0" borderId="48" xfId="442" applyNumberFormat="1" applyFont="1" applyFill="1" applyBorder="1"/>
    <xf numFmtId="10" fontId="166" fillId="0" borderId="19" xfId="401" applyNumberFormat="1" applyFont="1" applyFill="1" applyBorder="1"/>
    <xf numFmtId="10" fontId="166" fillId="0" borderId="55" xfId="401" applyNumberFormat="1" applyFont="1" applyFill="1" applyBorder="1"/>
    <xf numFmtId="10" fontId="166" fillId="0" borderId="21" xfId="401" applyNumberFormat="1" applyFont="1" applyFill="1" applyBorder="1"/>
    <xf numFmtId="10" fontId="154" fillId="0" borderId="19" xfId="401" applyNumberFormat="1" applyFont="1" applyFill="1" applyBorder="1" applyProtection="1"/>
    <xf numFmtId="10" fontId="154" fillId="0" borderId="55" xfId="401" applyNumberFormat="1" applyFont="1" applyFill="1" applyBorder="1" applyProtection="1"/>
    <xf numFmtId="10" fontId="154" fillId="0" borderId="21" xfId="401" applyNumberFormat="1" applyFont="1" applyFill="1" applyBorder="1" applyProtection="1"/>
    <xf numFmtId="10" fontId="166" fillId="0" borderId="30" xfId="401" applyNumberFormat="1" applyFont="1" applyFill="1" applyBorder="1"/>
    <xf numFmtId="10" fontId="166" fillId="0" borderId="131" xfId="401" applyNumberFormat="1" applyFont="1" applyFill="1" applyBorder="1"/>
    <xf numFmtId="10" fontId="166" fillId="0" borderId="84" xfId="401" applyNumberFormat="1" applyFont="1" applyFill="1" applyBorder="1"/>
    <xf numFmtId="221" fontId="166" fillId="0" borderId="41" xfId="442" applyNumberFormat="1" applyFont="1" applyFill="1" applyBorder="1"/>
    <xf numFmtId="221" fontId="165" fillId="0" borderId="25" xfId="442" applyNumberFormat="1" applyFont="1" applyFill="1" applyBorder="1"/>
    <xf numFmtId="173" fontId="129" fillId="0" borderId="37" xfId="480" applyNumberFormat="1" applyFont="1" applyFill="1" applyBorder="1" applyProtection="1"/>
    <xf numFmtId="173" fontId="129" fillId="0" borderId="21" xfId="480" applyNumberFormat="1" applyFont="1" applyFill="1" applyBorder="1" applyProtection="1"/>
    <xf numFmtId="172" fontId="166" fillId="0" borderId="19" xfId="401" applyNumberFormat="1" applyFont="1" applyFill="1" applyBorder="1"/>
    <xf numFmtId="172" fontId="166" fillId="0" borderId="55" xfId="401" applyNumberFormat="1" applyFont="1" applyFill="1" applyBorder="1"/>
    <xf numFmtId="172" fontId="166" fillId="0" borderId="21" xfId="401" applyNumberFormat="1" applyFont="1" applyFill="1" applyBorder="1"/>
    <xf numFmtId="172" fontId="166" fillId="0" borderId="37" xfId="401" applyNumberFormat="1" applyFont="1" applyFill="1" applyBorder="1"/>
    <xf numFmtId="172" fontId="166" fillId="0" borderId="48" xfId="401" applyNumberFormat="1" applyFont="1" applyFill="1" applyBorder="1"/>
    <xf numFmtId="0" fontId="132" fillId="0" borderId="0" xfId="304" applyFont="1" applyBorder="1" applyAlignment="1" applyProtection="1">
      <alignment horizontal="center"/>
    </xf>
    <xf numFmtId="0" fontId="129" fillId="39" borderId="257" xfId="304" applyFont="1" applyFill="1" applyBorder="1" applyAlignment="1"/>
    <xf numFmtId="0" fontId="129" fillId="0" borderId="17" xfId="426" applyFont="1" applyFill="1" applyBorder="1" applyAlignment="1">
      <alignment horizontal="left" wrapText="1"/>
    </xf>
    <xf numFmtId="172" fontId="57" fillId="0" borderId="17" xfId="441" applyNumberFormat="1" applyFont="1" applyFill="1" applyBorder="1" applyAlignment="1"/>
    <xf numFmtId="37" fontId="167" fillId="0" borderId="23" xfId="0" applyNumberFormat="1" applyFont="1" applyFill="1" applyBorder="1" applyProtection="1"/>
    <xf numFmtId="37" fontId="167" fillId="0" borderId="25" xfId="0" applyNumberFormat="1" applyFont="1" applyFill="1" applyBorder="1" applyProtection="1"/>
    <xf numFmtId="37" fontId="168" fillId="0" borderId="19" xfId="0" applyNumberFormat="1" applyFont="1" applyFill="1" applyBorder="1" applyProtection="1"/>
    <xf numFmtId="37" fontId="168" fillId="0" borderId="21" xfId="0" applyNumberFormat="1" applyFont="1" applyFill="1" applyBorder="1" applyProtection="1"/>
    <xf numFmtId="221" fontId="165" fillId="0" borderId="30" xfId="442" applyNumberFormat="1" applyFont="1" applyFill="1" applyBorder="1"/>
    <xf numFmtId="221" fontId="165" fillId="0" borderId="84" xfId="442" applyNumberFormat="1" applyFont="1" applyFill="1" applyBorder="1"/>
    <xf numFmtId="37" fontId="168" fillId="0" borderId="0" xfId="0" applyNumberFormat="1" applyFont="1" applyFill="1" applyBorder="1" applyProtection="1"/>
    <xf numFmtId="37" fontId="167" fillId="0" borderId="15" xfId="0" applyNumberFormat="1" applyFont="1" applyFill="1" applyBorder="1" applyProtection="1"/>
    <xf numFmtId="221" fontId="166" fillId="0" borderId="435" xfId="442" applyNumberFormat="1" applyFont="1" applyFill="1" applyBorder="1"/>
    <xf numFmtId="0" fontId="167" fillId="0" borderId="67" xfId="0" applyFont="1" applyFill="1" applyBorder="1"/>
    <xf numFmtId="179" fontId="167" fillId="0" borderId="78" xfId="0" applyNumberFormat="1" applyFont="1" applyFill="1" applyBorder="1"/>
    <xf numFmtId="179" fontId="140" fillId="0" borderId="328" xfId="442" applyNumberFormat="1" applyFont="1" applyFill="1" applyBorder="1"/>
    <xf numFmtId="220" fontId="140" fillId="0" borderId="328" xfId="442" applyNumberFormat="1" applyFont="1" applyFill="1" applyBorder="1"/>
    <xf numFmtId="179" fontId="140" fillId="0" borderId="337" xfId="442" applyNumberFormat="1" applyFont="1" applyFill="1" applyBorder="1"/>
    <xf numFmtId="0" fontId="57" fillId="0" borderId="243" xfId="304" applyFont="1" applyBorder="1"/>
    <xf numFmtId="221" fontId="165" fillId="0" borderId="156" xfId="442" applyNumberFormat="1" applyFont="1" applyFill="1" applyBorder="1"/>
    <xf numFmtId="221" fontId="166" fillId="0" borderId="168" xfId="442" applyNumberFormat="1" applyFont="1" applyFill="1" applyBorder="1"/>
    <xf numFmtId="37" fontId="57" fillId="0" borderId="261" xfId="0" applyNumberFormat="1" applyFont="1" applyFill="1" applyBorder="1" applyProtection="1"/>
    <xf numFmtId="221" fontId="166" fillId="0" borderId="16" xfId="442" applyNumberFormat="1" applyFont="1" applyFill="1" applyBorder="1"/>
    <xf numFmtId="221" fontId="166" fillId="0" borderId="15" xfId="442" applyNumberFormat="1" applyFont="1" applyFill="1" applyBorder="1"/>
    <xf numFmtId="221" fontId="166" fillId="0" borderId="24" xfId="442" applyNumberFormat="1" applyFont="1" applyFill="1" applyBorder="1"/>
    <xf numFmtId="221" fontId="166" fillId="0" borderId="31" xfId="442" applyNumberFormat="1" applyFont="1" applyFill="1" applyBorder="1"/>
    <xf numFmtId="221" fontId="165" fillId="0" borderId="20" xfId="442" applyNumberFormat="1" applyFont="1" applyFill="1" applyBorder="1"/>
    <xf numFmtId="37" fontId="57" fillId="0" borderId="73" xfId="0" applyNumberFormat="1" applyFont="1" applyFill="1" applyBorder="1" applyProtection="1"/>
    <xf numFmtId="174" fontId="57" fillId="0" borderId="0" xfId="0" applyNumberFormat="1" applyFont="1" applyFill="1" applyBorder="1"/>
    <xf numFmtId="221" fontId="166" fillId="0" borderId="246" xfId="442" applyNumberFormat="1" applyFont="1" applyFill="1" applyBorder="1"/>
    <xf numFmtId="221" fontId="166" fillId="0" borderId="248" xfId="442" applyNumberFormat="1" applyFont="1" applyFill="1" applyBorder="1"/>
    <xf numFmtId="221" fontId="166" fillId="0" borderId="375" xfId="442" applyNumberFormat="1" applyFont="1" applyFill="1" applyBorder="1"/>
    <xf numFmtId="221" fontId="165" fillId="0" borderId="376" xfId="442" applyNumberFormat="1" applyFont="1" applyFill="1" applyBorder="1"/>
    <xf numFmtId="221" fontId="165" fillId="0" borderId="291" xfId="442" applyNumberFormat="1" applyFont="1" applyFill="1" applyBorder="1"/>
    <xf numFmtId="221" fontId="165" fillId="0" borderId="286" xfId="442" applyNumberFormat="1" applyFont="1" applyFill="1" applyBorder="1"/>
    <xf numFmtId="221" fontId="165" fillId="0" borderId="442" xfId="442" applyNumberFormat="1" applyFont="1" applyFill="1" applyBorder="1"/>
    <xf numFmtId="221" fontId="166" fillId="0" borderId="20" xfId="442" applyNumberFormat="1" applyFont="1" applyFill="1" applyBorder="1"/>
    <xf numFmtId="221" fontId="166" fillId="0" borderId="242" xfId="442" applyNumberFormat="1" applyFont="1" applyFill="1" applyBorder="1"/>
    <xf numFmtId="37" fontId="129" fillId="0" borderId="71" xfId="0" applyNumberFormat="1" applyFont="1" applyFill="1" applyBorder="1" applyAlignment="1" applyProtection="1">
      <alignment horizontal="center"/>
    </xf>
    <xf numFmtId="37" fontId="57" fillId="37" borderId="37" xfId="0" applyNumberFormat="1" applyFont="1" applyFill="1" applyBorder="1" applyProtection="1"/>
    <xf numFmtId="179" fontId="140" fillId="0" borderId="300" xfId="442" applyNumberFormat="1" applyFont="1" applyFill="1" applyBorder="1"/>
    <xf numFmtId="10" fontId="57" fillId="0" borderId="22" xfId="0" applyNumberFormat="1" applyFont="1" applyFill="1" applyBorder="1" applyProtection="1"/>
    <xf numFmtId="10" fontId="57" fillId="0" borderId="16" xfId="0" applyNumberFormat="1" applyFont="1" applyFill="1" applyBorder="1" applyProtection="1"/>
    <xf numFmtId="179" fontId="57" fillId="0" borderId="16" xfId="290" applyNumberFormat="1" applyFont="1" applyFill="1" applyBorder="1" applyProtection="1"/>
    <xf numFmtId="10" fontId="129" fillId="0" borderId="28" xfId="0" applyNumberFormat="1" applyFont="1" applyFill="1" applyBorder="1" applyProtection="1"/>
    <xf numFmtId="10" fontId="129" fillId="0" borderId="29" xfId="0" applyNumberFormat="1" applyFont="1" applyFill="1" applyBorder="1" applyProtection="1"/>
    <xf numFmtId="179" fontId="129" fillId="0" borderId="29" xfId="290" applyNumberFormat="1" applyFont="1" applyFill="1" applyBorder="1" applyProtection="1"/>
    <xf numFmtId="179" fontId="129" fillId="0" borderId="21" xfId="290" applyNumberFormat="1" applyFont="1" applyFill="1" applyBorder="1" applyProtection="1"/>
    <xf numFmtId="0" fontId="57" fillId="0" borderId="42" xfId="0" applyFont="1" applyFill="1" applyBorder="1" applyAlignment="1" applyProtection="1">
      <alignment horizontal="left"/>
    </xf>
    <xf numFmtId="0" fontId="57" fillId="0" borderId="443" xfId="0" applyFont="1" applyFill="1" applyBorder="1" applyProtection="1"/>
    <xf numFmtId="221" fontId="166" fillId="0" borderId="61" xfId="442" applyNumberFormat="1" applyFont="1" applyFill="1" applyBorder="1"/>
    <xf numFmtId="179" fontId="57" fillId="0" borderId="19" xfId="442" applyNumberFormat="1" applyFont="1" applyFill="1" applyBorder="1"/>
    <xf numFmtId="179" fontId="57" fillId="0" borderId="51" xfId="480" applyNumberFormat="1" applyFont="1" applyFill="1" applyBorder="1"/>
    <xf numFmtId="179" fontId="141" fillId="0" borderId="266" xfId="442" applyNumberFormat="1" applyFont="1" applyFill="1" applyBorder="1"/>
    <xf numFmtId="179" fontId="141" fillId="0" borderId="327" xfId="442" applyNumberFormat="1" applyFont="1" applyFill="1" applyBorder="1"/>
    <xf numFmtId="0" fontId="57" fillId="39" borderId="326" xfId="304" applyFont="1" applyFill="1" applyBorder="1" applyAlignment="1">
      <alignment horizontal="center"/>
    </xf>
    <xf numFmtId="0" fontId="129" fillId="39" borderId="257" xfId="304" applyFont="1" applyFill="1" applyBorder="1" applyAlignment="1"/>
    <xf numFmtId="172" fontId="57" fillId="0" borderId="266" xfId="432" applyNumberFormat="1" applyFont="1" applyBorder="1"/>
    <xf numFmtId="172" fontId="57" fillId="0" borderId="300" xfId="432" applyNumberFormat="1" applyFont="1" applyBorder="1"/>
    <xf numFmtId="172" fontId="57" fillId="0" borderId="247" xfId="432" applyNumberFormat="1" applyFont="1" applyBorder="1"/>
    <xf numFmtId="172" fontId="57" fillId="0" borderId="254" xfId="432" applyNumberFormat="1" applyFont="1" applyBorder="1"/>
    <xf numFmtId="179" fontId="57" fillId="0" borderId="0" xfId="480" applyNumberFormat="1" applyFont="1" applyFill="1" applyBorder="1"/>
    <xf numFmtId="221" fontId="165" fillId="0" borderId="168" xfId="442" applyNumberFormat="1" applyFont="1" applyFill="1" applyBorder="1"/>
    <xf numFmtId="221" fontId="165" fillId="0" borderId="92" xfId="442" applyNumberFormat="1" applyFont="1" applyFill="1" applyBorder="1"/>
    <xf numFmtId="179" fontId="57" fillId="0" borderId="21" xfId="480" applyNumberFormat="1" applyFont="1" applyFill="1" applyBorder="1"/>
    <xf numFmtId="221" fontId="166" fillId="0" borderId="444" xfId="442" applyNumberFormat="1" applyFont="1" applyFill="1" applyBorder="1"/>
    <xf numFmtId="221" fontId="166" fillId="0" borderId="445" xfId="442" applyNumberFormat="1" applyFont="1" applyFill="1" applyBorder="1"/>
    <xf numFmtId="221" fontId="165" fillId="0" borderId="446" xfId="442" applyNumberFormat="1" applyFont="1" applyFill="1" applyBorder="1"/>
    <xf numFmtId="221" fontId="165" fillId="0" borderId="447" xfId="442" applyNumberFormat="1" applyFont="1" applyFill="1" applyBorder="1"/>
    <xf numFmtId="179" fontId="57" fillId="0" borderId="448" xfId="442" applyNumberFormat="1" applyFont="1" applyFill="1" applyBorder="1"/>
    <xf numFmtId="179" fontId="57" fillId="0" borderId="449" xfId="480" applyNumberFormat="1" applyFont="1" applyFill="1" applyBorder="1"/>
    <xf numFmtId="221" fontId="166" fillId="0" borderId="450" xfId="442" applyNumberFormat="1" applyFont="1" applyFill="1" applyBorder="1"/>
    <xf numFmtId="221" fontId="166" fillId="0" borderId="451" xfId="442" applyNumberFormat="1" applyFont="1" applyFill="1" applyBorder="1"/>
    <xf numFmtId="10" fontId="57" fillId="0" borderId="0" xfId="0" applyNumberFormat="1" applyFont="1" applyFill="1" applyBorder="1" applyAlignment="1" applyProtection="1"/>
    <xf numFmtId="170" fontId="57" fillId="0" borderId="0" xfId="290" applyFont="1" applyFill="1" applyBorder="1" applyAlignment="1" applyProtection="1"/>
    <xf numFmtId="0" fontId="129" fillId="0" borderId="20" xfId="0" applyFont="1" applyFill="1" applyBorder="1" applyAlignment="1" applyProtection="1"/>
    <xf numFmtId="0" fontId="146" fillId="0" borderId="0" xfId="304" applyFont="1" applyBorder="1" applyAlignment="1" applyProtection="1">
      <alignment horizontal="center"/>
    </xf>
    <xf numFmtId="0" fontId="146" fillId="0" borderId="449" xfId="304" applyFont="1" applyBorder="1" applyAlignment="1" applyProtection="1">
      <alignment horizontal="center"/>
    </xf>
    <xf numFmtId="0" fontId="57" fillId="0" borderId="0" xfId="304" applyFont="1" applyFill="1" applyBorder="1" applyAlignment="1">
      <alignment horizontal="left" vertical="center"/>
    </xf>
    <xf numFmtId="0" fontId="139" fillId="0" borderId="46" xfId="562" applyFont="1" applyFill="1" applyBorder="1"/>
    <xf numFmtId="0" fontId="129" fillId="0" borderId="452" xfId="304" applyFont="1" applyFill="1" applyBorder="1" applyAlignment="1" applyProtection="1">
      <alignment horizontal="center" vertical="center"/>
    </xf>
    <xf numFmtId="0" fontId="129" fillId="0" borderId="349" xfId="304" applyFont="1" applyFill="1" applyBorder="1" applyAlignment="1" applyProtection="1">
      <alignment horizontal="center" vertical="center"/>
    </xf>
    <xf numFmtId="0" fontId="129" fillId="0" borderId="360" xfId="304" applyFont="1" applyFill="1" applyBorder="1" applyAlignment="1" applyProtection="1">
      <alignment horizontal="center" vertical="center"/>
    </xf>
    <xf numFmtId="0" fontId="131" fillId="39" borderId="453" xfId="304" applyFont="1" applyFill="1" applyBorder="1" applyAlignment="1"/>
    <xf numFmtId="0" fontId="57" fillId="0" borderId="454" xfId="304" applyFont="1" applyFill="1" applyBorder="1" applyAlignment="1">
      <alignment horizontal="center" vertical="center"/>
    </xf>
    <xf numFmtId="0" fontId="57" fillId="0" borderId="455" xfId="304" applyFont="1" applyFill="1" applyBorder="1" applyAlignment="1">
      <alignment horizontal="center" vertical="center" wrapText="1"/>
    </xf>
    <xf numFmtId="0" fontId="12" fillId="0" borderId="0" xfId="304" applyAlignment="1">
      <alignment wrapText="1"/>
    </xf>
    <xf numFmtId="0" fontId="57" fillId="0" borderId="455" xfId="304" applyFont="1" applyFill="1" applyBorder="1" applyAlignment="1">
      <alignment horizontal="center" vertical="center"/>
    </xf>
    <xf numFmtId="0" fontId="57" fillId="0" borderId="456" xfId="304" applyFont="1" applyFill="1" applyBorder="1" applyAlignment="1">
      <alignment horizontal="center" vertical="center"/>
    </xf>
    <xf numFmtId="0" fontId="129" fillId="0" borderId="457" xfId="304" applyFont="1" applyFill="1" applyBorder="1"/>
    <xf numFmtId="0" fontId="57" fillId="0" borderId="56" xfId="304" applyFont="1" applyFill="1" applyBorder="1"/>
    <xf numFmtId="182" fontId="140" fillId="0" borderId="383" xfId="442" applyNumberFormat="1" applyFont="1" applyFill="1" applyBorder="1" applyAlignment="1">
      <alignment horizontal="center"/>
    </xf>
    <xf numFmtId="0" fontId="57" fillId="0" borderId="0" xfId="304" applyFont="1" applyFill="1" applyBorder="1" applyAlignment="1">
      <alignment horizontal="center" vertical="center"/>
    </xf>
    <xf numFmtId="0" fontId="129" fillId="0" borderId="0" xfId="304" applyFont="1" applyFill="1" applyBorder="1"/>
    <xf numFmtId="3" fontId="140" fillId="0" borderId="0" xfId="401" applyNumberFormat="1" applyFont="1" applyFill="1" applyBorder="1" applyAlignment="1">
      <alignment horizontal="right"/>
    </xf>
    <xf numFmtId="0" fontId="57" fillId="39" borderId="458" xfId="304" applyFont="1" applyFill="1" applyBorder="1" applyAlignment="1">
      <alignment horizontal="center"/>
    </xf>
    <xf numFmtId="0" fontId="129" fillId="0" borderId="243" xfId="304" applyFont="1" applyFill="1" applyBorder="1"/>
    <xf numFmtId="172" fontId="140" fillId="0" borderId="46" xfId="401" applyNumberFormat="1" applyFont="1" applyFill="1" applyBorder="1" applyAlignment="1">
      <alignment horizontal="right"/>
    </xf>
    <xf numFmtId="0" fontId="132" fillId="0" borderId="0" xfId="304" applyFont="1" applyBorder="1" applyAlignment="1" applyProtection="1">
      <alignment horizontal="center"/>
    </xf>
    <xf numFmtId="221" fontId="166" fillId="0" borderId="461" xfId="442" applyNumberFormat="1" applyFont="1" applyFill="1" applyBorder="1"/>
    <xf numFmtId="221" fontId="166" fillId="0" borderId="462" xfId="442" applyNumberFormat="1" applyFont="1" applyFill="1" applyBorder="1"/>
    <xf numFmtId="173" fontId="129" fillId="0" borderId="462" xfId="480" applyNumberFormat="1" applyFont="1" applyFill="1" applyBorder="1" applyProtection="1"/>
    <xf numFmtId="172" fontId="166" fillId="0" borderId="462" xfId="401" applyNumberFormat="1" applyFont="1" applyFill="1" applyBorder="1"/>
    <xf numFmtId="222" fontId="166" fillId="0" borderId="462" xfId="442" applyNumberFormat="1" applyFont="1" applyFill="1" applyBorder="1"/>
    <xf numFmtId="10" fontId="166" fillId="0" borderId="462" xfId="401" applyNumberFormat="1" applyFont="1" applyFill="1" applyBorder="1"/>
    <xf numFmtId="172" fontId="166" fillId="0" borderId="0" xfId="401" applyNumberFormat="1" applyFont="1" applyFill="1" applyBorder="1"/>
    <xf numFmtId="221" fontId="166" fillId="0" borderId="463" xfId="442" applyNumberFormat="1" applyFont="1" applyFill="1" applyBorder="1"/>
    <xf numFmtId="221" fontId="166" fillId="0" borderId="466" xfId="442" applyNumberFormat="1" applyFont="1" applyFill="1" applyBorder="1"/>
    <xf numFmtId="221" fontId="57" fillId="0" borderId="467" xfId="446" applyNumberFormat="1" applyFont="1" applyFill="1" applyBorder="1"/>
    <xf numFmtId="221" fontId="57" fillId="0" borderId="246" xfId="304" applyNumberFormat="1" applyFont="1" applyFill="1" applyBorder="1" applyAlignment="1" applyProtection="1">
      <alignment horizontal="right"/>
    </xf>
    <xf numFmtId="221" fontId="57" fillId="0" borderId="246" xfId="446" applyNumberFormat="1" applyFont="1" applyFill="1" applyBorder="1"/>
    <xf numFmtId="221" fontId="129" fillId="0" borderId="290" xfId="446" applyNumberFormat="1" applyFont="1" applyFill="1" applyBorder="1"/>
    <xf numFmtId="221" fontId="129" fillId="0" borderId="246" xfId="446" applyNumberFormat="1" applyFont="1" applyFill="1" applyBorder="1"/>
    <xf numFmtId="221" fontId="129" fillId="0" borderId="250" xfId="446" applyNumberFormat="1" applyFont="1" applyFill="1" applyBorder="1"/>
    <xf numFmtId="221" fontId="57" fillId="0" borderId="251" xfId="446" applyNumberFormat="1" applyFont="1" applyFill="1" applyBorder="1"/>
    <xf numFmtId="221" fontId="129" fillId="0" borderId="251" xfId="446" applyNumberFormat="1" applyFont="1" applyFill="1" applyBorder="1"/>
    <xf numFmtId="0" fontId="129" fillId="0" borderId="335" xfId="304" applyFont="1" applyFill="1" applyBorder="1" applyAlignment="1" applyProtection="1">
      <alignment horizontal="center" vertical="center"/>
    </xf>
    <xf numFmtId="179" fontId="141" fillId="0" borderId="216" xfId="442" applyNumberFormat="1" applyFont="1" applyBorder="1"/>
    <xf numFmtId="179" fontId="141" fillId="0" borderId="216" xfId="442" applyNumberFormat="1" applyFont="1" applyFill="1" applyBorder="1"/>
    <xf numFmtId="220" fontId="141" fillId="0" borderId="216" xfId="442" applyNumberFormat="1" applyFont="1" applyFill="1" applyBorder="1"/>
    <xf numFmtId="182" fontId="140" fillId="0" borderId="343" xfId="442" applyNumberFormat="1" applyFont="1" applyFill="1" applyBorder="1" applyAlignment="1">
      <alignment horizontal="center"/>
    </xf>
    <xf numFmtId="172" fontId="141" fillId="0" borderId="0" xfId="401" applyNumberFormat="1" applyFont="1" applyFill="1" applyBorder="1"/>
    <xf numFmtId="182" fontId="141" fillId="0" borderId="0" xfId="442" applyNumberFormat="1" applyFont="1" applyFill="1" applyBorder="1"/>
    <xf numFmtId="172" fontId="141" fillId="0" borderId="277" xfId="401" applyNumberFormat="1" applyFont="1" applyFill="1" applyBorder="1" applyAlignment="1">
      <alignment horizontal="right"/>
    </xf>
    <xf numFmtId="172" fontId="141" fillId="0" borderId="216" xfId="401" applyNumberFormat="1" applyFont="1" applyFill="1" applyBorder="1" applyAlignment="1">
      <alignment horizontal="right"/>
    </xf>
    <xf numFmtId="172" fontId="141" fillId="0" borderId="301" xfId="401" applyNumberFormat="1" applyFont="1" applyFill="1" applyBorder="1" applyAlignment="1">
      <alignment horizontal="right"/>
    </xf>
    <xf numFmtId="179" fontId="140" fillId="0" borderId="215" xfId="442" applyNumberFormat="1" applyFont="1" applyFill="1" applyBorder="1"/>
    <xf numFmtId="179" fontId="57" fillId="0" borderId="330" xfId="442" applyNumberFormat="1" applyFont="1" applyBorder="1"/>
    <xf numFmtId="179" fontId="57" fillId="0" borderId="301" xfId="442" applyNumberFormat="1" applyFont="1" applyBorder="1"/>
    <xf numFmtId="172" fontId="57" fillId="0" borderId="301" xfId="432" applyNumberFormat="1" applyFont="1" applyBorder="1"/>
    <xf numFmtId="172" fontId="57" fillId="0" borderId="219" xfId="432" applyNumberFormat="1" applyFont="1" applyBorder="1"/>
    <xf numFmtId="0" fontId="129" fillId="0" borderId="461" xfId="304" applyFont="1" applyFill="1" applyBorder="1" applyAlignment="1" applyProtection="1">
      <alignment horizontal="center" vertical="center" wrapText="1"/>
    </xf>
    <xf numFmtId="192" fontId="57" fillId="0" borderId="462" xfId="304" applyNumberFormat="1" applyFont="1" applyFill="1" applyBorder="1" applyProtection="1"/>
    <xf numFmtId="179" fontId="57" fillId="0" borderId="462" xfId="304" applyNumberFormat="1" applyFont="1" applyFill="1" applyBorder="1" applyAlignment="1" applyProtection="1">
      <alignment horizontal="right"/>
    </xf>
    <xf numFmtId="179" fontId="57" fillId="0" borderId="462" xfId="304" applyNumberFormat="1" applyFont="1" applyFill="1" applyBorder="1" applyProtection="1"/>
    <xf numFmtId="179" fontId="129" fillId="0" borderId="462" xfId="304" applyNumberFormat="1" applyFont="1" applyFill="1" applyBorder="1" applyAlignment="1" applyProtection="1">
      <alignment horizontal="right"/>
    </xf>
    <xf numFmtId="179" fontId="155" fillId="0" borderId="462" xfId="304" applyNumberFormat="1" applyFont="1" applyFill="1" applyBorder="1" applyAlignment="1" applyProtection="1">
      <alignment horizontal="right"/>
    </xf>
    <xf numFmtId="172" fontId="57" fillId="0" borderId="462" xfId="304" applyNumberFormat="1" applyFont="1" applyFill="1" applyBorder="1" applyProtection="1"/>
    <xf numFmtId="0" fontId="129" fillId="0" borderId="376" xfId="304" applyFont="1" applyFill="1" applyBorder="1" applyAlignment="1" applyProtection="1">
      <alignment horizontal="center"/>
    </xf>
    <xf numFmtId="0" fontId="129" fillId="0" borderId="285" xfId="304" applyFont="1" applyFill="1" applyBorder="1" applyAlignment="1" applyProtection="1">
      <alignment horizontal="center"/>
    </xf>
    <xf numFmtId="0" fontId="57" fillId="0" borderId="471" xfId="304" applyFont="1" applyFill="1" applyBorder="1" applyProtection="1"/>
    <xf numFmtId="0" fontId="129" fillId="0" borderId="466" xfId="304" applyFont="1" applyFill="1" applyBorder="1" applyAlignment="1" applyProtection="1">
      <alignment horizontal="center" vertical="center" wrapText="1"/>
    </xf>
    <xf numFmtId="179" fontId="57" fillId="0" borderId="90" xfId="304" applyNumberFormat="1" applyFont="1" applyFill="1" applyBorder="1" applyAlignment="1" applyProtection="1">
      <alignment horizontal="right"/>
    </xf>
    <xf numFmtId="0" fontId="57" fillId="0" borderId="472" xfId="304" applyFont="1" applyFill="1" applyBorder="1" applyProtection="1"/>
    <xf numFmtId="221" fontId="57" fillId="0" borderId="473" xfId="290" applyNumberFormat="1" applyFont="1" applyFill="1" applyBorder="1"/>
    <xf numFmtId="0" fontId="122" fillId="0" borderId="224" xfId="0" applyFont="1" applyFill="1" applyBorder="1" applyProtection="1"/>
    <xf numFmtId="220" fontId="141" fillId="0" borderId="261" xfId="442" applyNumberFormat="1" applyFont="1" applyFill="1" applyBorder="1"/>
    <xf numFmtId="224" fontId="141" fillId="0" borderId="216" xfId="442" applyNumberFormat="1" applyFont="1" applyFill="1" applyBorder="1"/>
    <xf numFmtId="172" fontId="141" fillId="0" borderId="393" xfId="401" applyNumberFormat="1" applyFont="1" applyFill="1" applyBorder="1" applyAlignment="1">
      <alignment horizontal="right"/>
    </xf>
    <xf numFmtId="172" fontId="141" fillId="0" borderId="261" xfId="401" applyNumberFormat="1" applyFont="1" applyFill="1" applyBorder="1" applyAlignment="1">
      <alignment horizontal="right"/>
    </xf>
    <xf numFmtId="172" fontId="141" fillId="0" borderId="233" xfId="401" applyNumberFormat="1" applyFont="1" applyFill="1" applyBorder="1" applyAlignment="1">
      <alignment horizontal="right"/>
    </xf>
    <xf numFmtId="179" fontId="141" fillId="0" borderId="0" xfId="442" applyNumberFormat="1" applyFont="1" applyFill="1" applyBorder="1"/>
    <xf numFmtId="220" fontId="141" fillId="0" borderId="0" xfId="442" applyNumberFormat="1" applyFont="1" applyFill="1" applyBorder="1"/>
    <xf numFmtId="179" fontId="141" fillId="0" borderId="0" xfId="442" applyNumberFormat="1" applyFont="1" applyBorder="1"/>
    <xf numFmtId="220" fontId="141" fillId="0" borderId="219" xfId="442" applyNumberFormat="1" applyFont="1" applyBorder="1"/>
    <xf numFmtId="172" fontId="57" fillId="0" borderId="221" xfId="432" applyNumberFormat="1" applyFont="1" applyBorder="1"/>
    <xf numFmtId="172" fontId="57" fillId="0" borderId="226" xfId="432" applyNumberFormat="1" applyFont="1" applyBorder="1"/>
    <xf numFmtId="172" fontId="140" fillId="0" borderId="449" xfId="401" applyNumberFormat="1" applyFont="1" applyFill="1" applyBorder="1" applyAlignment="1">
      <alignment horizontal="right"/>
    </xf>
    <xf numFmtId="224" fontId="141" fillId="0" borderId="311" xfId="442" applyNumberFormat="1" applyFont="1" applyFill="1" applyBorder="1"/>
    <xf numFmtId="179" fontId="57" fillId="0" borderId="474" xfId="442" applyNumberFormat="1" applyFont="1" applyFill="1" applyBorder="1"/>
    <xf numFmtId="179" fontId="57" fillId="0" borderId="386" xfId="442" applyNumberFormat="1" applyFont="1" applyFill="1" applyBorder="1"/>
    <xf numFmtId="179" fontId="129" fillId="0" borderId="475" xfId="442" applyNumberFormat="1" applyFont="1" applyFill="1" applyBorder="1"/>
    <xf numFmtId="220" fontId="57" fillId="0" borderId="386" xfId="442" applyNumberFormat="1" applyFont="1" applyFill="1" applyBorder="1"/>
    <xf numFmtId="179" fontId="57" fillId="0" borderId="475" xfId="442" applyNumberFormat="1" applyFont="1" applyFill="1" applyBorder="1"/>
    <xf numFmtId="179" fontId="57" fillId="0" borderId="387" xfId="442" applyNumberFormat="1" applyFont="1" applyFill="1" applyBorder="1"/>
    <xf numFmtId="179" fontId="57" fillId="0" borderId="386" xfId="442" applyNumberFormat="1" applyFont="1" applyFill="1" applyBorder="1" applyAlignment="1">
      <alignment horizontal="right"/>
    </xf>
    <xf numFmtId="221" fontId="166" fillId="0" borderId="477" xfId="442" applyNumberFormat="1" applyFont="1" applyFill="1" applyBorder="1"/>
    <xf numFmtId="172" fontId="140" fillId="0" borderId="468" xfId="401" applyNumberFormat="1" applyFont="1" applyFill="1" applyBorder="1" applyAlignment="1">
      <alignment horizontal="right"/>
    </xf>
    <xf numFmtId="0" fontId="132" fillId="0" borderId="0" xfId="304" applyFont="1" applyBorder="1" applyAlignment="1" applyProtection="1">
      <alignment horizontal="center"/>
    </xf>
    <xf numFmtId="0" fontId="57" fillId="39" borderId="343" xfId="304" applyFont="1" applyFill="1" applyBorder="1" applyAlignment="1">
      <alignment horizontal="center"/>
    </xf>
    <xf numFmtId="0" fontId="139" fillId="0" borderId="328" xfId="562" applyFont="1" applyBorder="1" applyAlignment="1"/>
    <xf numFmtId="0" fontId="57" fillId="41" borderId="0" xfId="0" applyFont="1" applyFill="1"/>
    <xf numFmtId="37" fontId="57" fillId="41" borderId="19" xfId="0" applyNumberFormat="1" applyFont="1" applyFill="1" applyBorder="1" applyProtection="1"/>
    <xf numFmtId="0" fontId="57" fillId="41" borderId="0" xfId="0" applyFont="1" applyFill="1" applyBorder="1"/>
    <xf numFmtId="221" fontId="166" fillId="0" borderId="478" xfId="442" applyNumberFormat="1" applyFont="1" applyFill="1" applyBorder="1"/>
    <xf numFmtId="221" fontId="166" fillId="41" borderId="19" xfId="442" applyNumberFormat="1" applyFont="1" applyFill="1" applyBorder="1"/>
    <xf numFmtId="221" fontId="166" fillId="41" borderId="55" xfId="442" applyNumberFormat="1" applyFont="1" applyFill="1" applyBorder="1"/>
    <xf numFmtId="221" fontId="166" fillId="41" borderId="48" xfId="442" applyNumberFormat="1" applyFont="1" applyFill="1" applyBorder="1"/>
    <xf numFmtId="221" fontId="166" fillId="41" borderId="18" xfId="442" applyNumberFormat="1" applyFont="1" applyFill="1" applyBorder="1"/>
    <xf numFmtId="37" fontId="57" fillId="41" borderId="161" xfId="0" applyNumberFormat="1" applyFont="1" applyFill="1" applyBorder="1" applyProtection="1"/>
    <xf numFmtId="0" fontId="57" fillId="41" borderId="70" xfId="0" applyFont="1" applyFill="1" applyBorder="1"/>
    <xf numFmtId="0" fontId="57" fillId="41" borderId="18" xfId="0" applyFont="1" applyFill="1" applyBorder="1"/>
    <xf numFmtId="221" fontId="166" fillId="0" borderId="479" xfId="442" applyNumberFormat="1" applyFont="1" applyFill="1" applyBorder="1"/>
    <xf numFmtId="179" fontId="57" fillId="41" borderId="21" xfId="0" applyNumberFormat="1" applyFont="1" applyFill="1" applyBorder="1"/>
    <xf numFmtId="179" fontId="57" fillId="41" borderId="0" xfId="290" applyNumberFormat="1" applyFont="1" applyFill="1" applyBorder="1"/>
    <xf numFmtId="179" fontId="57" fillId="41" borderId="147" xfId="0" applyNumberFormat="1" applyFont="1" applyFill="1" applyBorder="1"/>
    <xf numFmtId="0" fontId="57" fillId="41" borderId="65" xfId="0" applyFont="1" applyFill="1" applyBorder="1"/>
    <xf numFmtId="0" fontId="57" fillId="41" borderId="66" xfId="0" applyFont="1" applyFill="1" applyBorder="1"/>
    <xf numFmtId="0" fontId="57" fillId="41" borderId="77" xfId="0" applyFont="1" applyFill="1" applyBorder="1"/>
    <xf numFmtId="10" fontId="57" fillId="41" borderId="0" xfId="324" applyNumberFormat="1" applyFont="1" applyFill="1" applyBorder="1" applyProtection="1"/>
    <xf numFmtId="0" fontId="57" fillId="41" borderId="21" xfId="0" applyFont="1" applyFill="1" applyBorder="1" applyAlignment="1"/>
    <xf numFmtId="172" fontId="57" fillId="41" borderId="0" xfId="324" applyNumberFormat="1" applyFont="1" applyFill="1" applyBorder="1"/>
    <xf numFmtId="221" fontId="57" fillId="0" borderId="483" xfId="442" applyNumberFormat="1" applyFont="1" applyFill="1" applyBorder="1" applyProtection="1"/>
    <xf numFmtId="221" fontId="57" fillId="0" borderId="484" xfId="442" applyNumberFormat="1" applyFont="1" applyFill="1" applyBorder="1" applyProtection="1"/>
    <xf numFmtId="221" fontId="57" fillId="0" borderId="485" xfId="442" applyNumberFormat="1" applyFont="1" applyFill="1" applyBorder="1" applyProtection="1"/>
    <xf numFmtId="221" fontId="57" fillId="0" borderId="58" xfId="442" applyNumberFormat="1" applyFont="1" applyFill="1" applyBorder="1" applyProtection="1"/>
    <xf numFmtId="221" fontId="57" fillId="0" borderId="53" xfId="442" applyNumberFormat="1" applyFont="1" applyFill="1" applyBorder="1" applyProtection="1"/>
    <xf numFmtId="221" fontId="57" fillId="0" borderId="142" xfId="442" applyNumberFormat="1" applyFont="1" applyFill="1" applyBorder="1" applyProtection="1"/>
    <xf numFmtId="221" fontId="168" fillId="0" borderId="145" xfId="442" applyNumberFormat="1" applyFont="1" applyFill="1" applyBorder="1" applyProtection="1"/>
    <xf numFmtId="221" fontId="168" fillId="0" borderId="3" xfId="442" applyNumberFormat="1" applyFont="1" applyFill="1" applyBorder="1" applyProtection="1"/>
    <xf numFmtId="221" fontId="168" fillId="0" borderId="144" xfId="442" applyNumberFormat="1" applyFont="1" applyFill="1" applyBorder="1" applyProtection="1"/>
    <xf numFmtId="221" fontId="57" fillId="0" borderId="145" xfId="442" applyNumberFormat="1" applyFont="1" applyFill="1" applyBorder="1" applyProtection="1"/>
    <xf numFmtId="221" fontId="57" fillId="0" borderId="3" xfId="442" applyNumberFormat="1" applyFont="1" applyFill="1" applyBorder="1" applyProtection="1"/>
    <xf numFmtId="221" fontId="57" fillId="0" borderId="144" xfId="442" applyNumberFormat="1" applyFont="1" applyFill="1" applyBorder="1" applyProtection="1"/>
    <xf numFmtId="221" fontId="168" fillId="0" borderId="33" xfId="442" applyNumberFormat="1" applyFont="1" applyFill="1" applyBorder="1" applyProtection="1"/>
    <xf numFmtId="221" fontId="168" fillId="0" borderId="34" xfId="442" applyNumberFormat="1" applyFont="1" applyFill="1" applyBorder="1" applyProtection="1"/>
    <xf numFmtId="221" fontId="168" fillId="0" borderId="169" xfId="442" applyNumberFormat="1" applyFont="1" applyFill="1" applyBorder="1" applyProtection="1"/>
    <xf numFmtId="172" fontId="168" fillId="0" borderId="143" xfId="441" applyNumberFormat="1" applyFont="1" applyFill="1" applyBorder="1" applyAlignment="1"/>
    <xf numFmtId="0" fontId="129" fillId="0" borderId="367" xfId="304" applyFont="1" applyFill="1" applyBorder="1" applyAlignment="1" applyProtection="1">
      <alignment horizontal="center" vertical="center"/>
    </xf>
    <xf numFmtId="224" fontId="141" fillId="0" borderId="260" xfId="442" applyNumberFormat="1" applyFont="1" applyFill="1" applyBorder="1"/>
    <xf numFmtId="224" fontId="141" fillId="0" borderId="246" xfId="442" applyNumberFormat="1" applyFont="1" applyFill="1" applyBorder="1"/>
    <xf numFmtId="172" fontId="140" fillId="0" borderId="364" xfId="401" applyNumberFormat="1" applyFont="1" applyFill="1" applyBorder="1" applyAlignment="1">
      <alignment horizontal="right"/>
    </xf>
    <xf numFmtId="172" fontId="140" fillId="0" borderId="486" xfId="401" applyNumberFormat="1" applyFont="1" applyFill="1" applyBorder="1" applyAlignment="1">
      <alignment horizontal="right"/>
    </xf>
    <xf numFmtId="221" fontId="129" fillId="0" borderId="324" xfId="446" applyNumberFormat="1" applyFont="1" applyFill="1" applyBorder="1"/>
    <xf numFmtId="221" fontId="129" fillId="0" borderId="266" xfId="446" applyNumberFormat="1" applyFont="1" applyFill="1" applyBorder="1"/>
    <xf numFmtId="221" fontId="129" fillId="0" borderId="300" xfId="446" applyNumberFormat="1" applyFont="1" applyFill="1" applyBorder="1"/>
    <xf numFmtId="221" fontId="57" fillId="0" borderId="324" xfId="446" applyNumberFormat="1" applyFont="1" applyFill="1" applyBorder="1"/>
    <xf numFmtId="221" fontId="57" fillId="0" borderId="243" xfId="446" applyNumberFormat="1" applyFont="1" applyFill="1" applyBorder="1"/>
    <xf numFmtId="221" fontId="57" fillId="0" borderId="250" xfId="446" applyNumberFormat="1" applyFont="1" applyFill="1" applyBorder="1"/>
    <xf numFmtId="221" fontId="168" fillId="0" borderId="266" xfId="446" applyNumberFormat="1" applyFont="1" applyFill="1" applyBorder="1"/>
    <xf numFmtId="221" fontId="168" fillId="0" borderId="300" xfId="446" applyNumberFormat="1" applyFont="1" applyFill="1" applyBorder="1"/>
    <xf numFmtId="221" fontId="57" fillId="0" borderId="487" xfId="446" applyNumberFormat="1" applyFont="1" applyFill="1" applyBorder="1"/>
    <xf numFmtId="221" fontId="57" fillId="0" borderId="243" xfId="304" applyNumberFormat="1" applyFont="1" applyFill="1" applyBorder="1" applyAlignment="1" applyProtection="1">
      <alignment horizontal="right"/>
    </xf>
    <xf numFmtId="221" fontId="129" fillId="0" borderId="247" xfId="446" applyNumberFormat="1" applyFont="1" applyFill="1" applyBorder="1"/>
    <xf numFmtId="221" fontId="57" fillId="0" borderId="488" xfId="446" applyNumberFormat="1" applyFont="1" applyFill="1" applyBorder="1"/>
    <xf numFmtId="221" fontId="57" fillId="0" borderId="251" xfId="304" applyNumberFormat="1" applyFont="1" applyFill="1" applyBorder="1" applyAlignment="1" applyProtection="1">
      <alignment horizontal="right"/>
    </xf>
    <xf numFmtId="221" fontId="129" fillId="0" borderId="254" xfId="446" applyNumberFormat="1" applyFont="1" applyFill="1" applyBorder="1"/>
    <xf numFmtId="0" fontId="57" fillId="0" borderId="127" xfId="304" applyFont="1" applyBorder="1"/>
    <xf numFmtId="0" fontId="57" fillId="0" borderId="110" xfId="304" applyFont="1" applyBorder="1"/>
    <xf numFmtId="0" fontId="57" fillId="0" borderId="138" xfId="304" applyFont="1" applyBorder="1"/>
    <xf numFmtId="172" fontId="57" fillId="0" borderId="110" xfId="0" applyNumberFormat="1" applyFont="1" applyFill="1" applyBorder="1" applyProtection="1"/>
    <xf numFmtId="0" fontId="57" fillId="0" borderId="58" xfId="304" applyFont="1" applyFill="1" applyBorder="1" applyProtection="1"/>
    <xf numFmtId="0" fontId="57" fillId="0" borderId="53" xfId="304" applyFont="1" applyFill="1" applyBorder="1" applyProtection="1"/>
    <xf numFmtId="0" fontId="57" fillId="0" borderId="5" xfId="304" applyFont="1" applyFill="1" applyBorder="1" applyProtection="1"/>
    <xf numFmtId="172" fontId="57" fillId="0" borderId="473" xfId="304" applyNumberFormat="1" applyFont="1" applyFill="1" applyBorder="1" applyProtection="1"/>
    <xf numFmtId="0" fontId="57" fillId="0" borderId="58" xfId="304" applyFont="1" applyFill="1" applyBorder="1"/>
    <xf numFmtId="0" fontId="57" fillId="0" borderId="53" xfId="304" applyFont="1" applyFill="1" applyBorder="1"/>
    <xf numFmtId="0" fontId="57" fillId="0" borderId="5" xfId="304" applyFont="1" applyFill="1" applyBorder="1"/>
    <xf numFmtId="0" fontId="57" fillId="0" borderId="58" xfId="304" applyFont="1" applyBorder="1"/>
    <xf numFmtId="0" fontId="57" fillId="0" borderId="53" xfId="304" applyFont="1" applyBorder="1"/>
    <xf numFmtId="0" fontId="57" fillId="0" borderId="5" xfId="304" applyFont="1" applyBorder="1"/>
    <xf numFmtId="10" fontId="57" fillId="0" borderId="0" xfId="432" applyNumberFormat="1" applyFont="1" applyBorder="1" applyAlignment="1">
      <alignment vertical="top"/>
    </xf>
    <xf numFmtId="10" fontId="57" fillId="0" borderId="492" xfId="0" applyNumberFormat="1" applyFont="1" applyFill="1" applyBorder="1" applyProtection="1"/>
    <xf numFmtId="10" fontId="57" fillId="0" borderId="463" xfId="0" applyNumberFormat="1" applyFont="1" applyFill="1" applyBorder="1" applyProtection="1"/>
    <xf numFmtId="10" fontId="57" fillId="0" borderId="461" xfId="0" applyNumberFormat="1" applyFont="1" applyFill="1" applyBorder="1" applyProtection="1"/>
    <xf numFmtId="10" fontId="166" fillId="0" borderId="492" xfId="401" applyNumberFormat="1" applyFont="1" applyFill="1" applyBorder="1"/>
    <xf numFmtId="10" fontId="166" fillId="0" borderId="466" xfId="401" applyNumberFormat="1" applyFont="1" applyFill="1" applyBorder="1"/>
    <xf numFmtId="10" fontId="166" fillId="0" borderId="461" xfId="401" applyNumberFormat="1" applyFont="1" applyFill="1" applyBorder="1"/>
    <xf numFmtId="0" fontId="129" fillId="30" borderId="173" xfId="0" applyFont="1" applyFill="1" applyBorder="1" applyAlignment="1">
      <alignment horizontal="right" wrapText="1"/>
    </xf>
    <xf numFmtId="0" fontId="129" fillId="30" borderId="175" xfId="0" applyFont="1" applyFill="1" applyBorder="1" applyAlignment="1">
      <alignment horizontal="right" wrapText="1"/>
    </xf>
    <xf numFmtId="0" fontId="129" fillId="30" borderId="123" xfId="0" applyFont="1" applyFill="1" applyBorder="1" applyAlignment="1">
      <alignment horizontal="right" wrapText="1"/>
    </xf>
    <xf numFmtId="221" fontId="166" fillId="0" borderId="47" xfId="442" applyNumberFormat="1" applyFont="1" applyFill="1" applyBorder="1"/>
    <xf numFmtId="221" fontId="166" fillId="0" borderId="493" xfId="442" applyNumberFormat="1" applyFont="1" applyFill="1" applyBorder="1"/>
    <xf numFmtId="221" fontId="166" fillId="0" borderId="57" xfId="442" applyNumberFormat="1" applyFont="1" applyFill="1" applyBorder="1"/>
    <xf numFmtId="221" fontId="166" fillId="0" borderId="494" xfId="442" applyNumberFormat="1" applyFont="1" applyFill="1" applyBorder="1"/>
    <xf numFmtId="221" fontId="166" fillId="0" borderId="464" xfId="442" applyNumberFormat="1" applyFont="1" applyFill="1" applyBorder="1"/>
    <xf numFmtId="0" fontId="57" fillId="0" borderId="489" xfId="0" applyFont="1" applyFill="1" applyBorder="1" applyProtection="1"/>
    <xf numFmtId="0" fontId="129" fillId="0" borderId="495" xfId="0" applyFont="1" applyFill="1" applyBorder="1" applyProtection="1"/>
    <xf numFmtId="0" fontId="129" fillId="0" borderId="492" xfId="0" applyFont="1" applyFill="1" applyBorder="1" applyProtection="1"/>
    <xf numFmtId="0" fontId="57" fillId="0" borderId="494" xfId="0" applyFont="1" applyFill="1" applyBorder="1" applyProtection="1"/>
    <xf numFmtId="0" fontId="140" fillId="0" borderId="182" xfId="0" applyFont="1" applyBorder="1" applyAlignment="1">
      <alignment horizontal="right" wrapText="1"/>
    </xf>
    <xf numFmtId="0" fontId="158" fillId="0" borderId="175" xfId="0" applyFont="1" applyFill="1" applyBorder="1" applyAlignment="1">
      <alignment horizontal="right" wrapText="1"/>
    </xf>
    <xf numFmtId="0" fontId="158" fillId="0" borderId="74" xfId="0" applyFont="1" applyFill="1" applyBorder="1" applyAlignment="1" applyProtection="1">
      <alignment horizontal="right" wrapText="1"/>
    </xf>
    <xf numFmtId="0" fontId="158" fillId="0" borderId="176" xfId="0" applyFont="1" applyFill="1" applyBorder="1" applyAlignment="1" applyProtection="1">
      <alignment horizontal="right" wrapText="1"/>
    </xf>
    <xf numFmtId="0" fontId="140" fillId="0" borderId="175" xfId="0" applyFont="1" applyBorder="1" applyAlignment="1">
      <alignment horizontal="right" wrapText="1"/>
    </xf>
    <xf numFmtId="0" fontId="136" fillId="0" borderId="0" xfId="426" applyFont="1" applyAlignment="1">
      <alignment horizontal="right"/>
    </xf>
    <xf numFmtId="0" fontId="129" fillId="0" borderId="0" xfId="426" applyFont="1" applyFill="1" applyBorder="1" applyAlignment="1">
      <alignment horizontal="right" wrapText="1"/>
    </xf>
    <xf numFmtId="0" fontId="57" fillId="0" borderId="0" xfId="304" applyFont="1" applyBorder="1" applyAlignment="1">
      <alignment horizontal="right" wrapText="1"/>
    </xf>
    <xf numFmtId="175" fontId="129" fillId="0" borderId="182" xfId="425" applyNumberFormat="1" applyFont="1" applyFill="1" applyBorder="1" applyAlignment="1">
      <alignment horizontal="right" wrapText="1"/>
    </xf>
    <xf numFmtId="175" fontId="129" fillId="0" borderId="176" xfId="425" applyNumberFormat="1" applyFont="1" applyFill="1" applyBorder="1" applyAlignment="1">
      <alignment horizontal="right" wrapText="1"/>
    </xf>
    <xf numFmtId="175" fontId="129" fillId="0" borderId="18" xfId="425" applyNumberFormat="1" applyFont="1" applyFill="1" applyBorder="1" applyAlignment="1">
      <alignment horizontal="right" wrapText="1"/>
    </xf>
    <xf numFmtId="175" fontId="129" fillId="0" borderId="209" xfId="425" applyNumberFormat="1" applyFont="1" applyFill="1" applyBorder="1" applyAlignment="1">
      <alignment horizontal="right" wrapText="1"/>
    </xf>
    <xf numFmtId="0" fontId="129" fillId="0" borderId="195" xfId="426" applyFont="1" applyBorder="1" applyAlignment="1">
      <alignment horizontal="right"/>
    </xf>
    <xf numFmtId="175" fontId="129" fillId="0" borderId="0" xfId="425" applyNumberFormat="1" applyFont="1" applyFill="1" applyBorder="1" applyAlignment="1">
      <alignment horizontal="right"/>
    </xf>
    <xf numFmtId="0" fontId="129" fillId="0" borderId="176" xfId="426" applyFont="1" applyBorder="1" applyAlignment="1">
      <alignment horizontal="right"/>
    </xf>
    <xf numFmtId="0" fontId="153" fillId="0" borderId="0" xfId="426" applyFont="1" applyFill="1" applyAlignment="1">
      <alignment horizontal="left" vertical="top"/>
    </xf>
    <xf numFmtId="0" fontId="153" fillId="0" borderId="0" xfId="426" quotePrefix="1" applyFont="1" applyFill="1" applyAlignment="1">
      <alignment horizontal="left" vertical="top"/>
    </xf>
    <xf numFmtId="0" fontId="163" fillId="0" borderId="22" xfId="0" applyFont="1" applyFill="1" applyBorder="1"/>
    <xf numFmtId="0" fontId="141" fillId="0" borderId="16" xfId="0" applyFont="1" applyFill="1" applyBorder="1"/>
    <xf numFmtId="0" fontId="163" fillId="0" borderId="193" xfId="0" applyFont="1" applyFill="1" applyBorder="1"/>
    <xf numFmtId="0" fontId="129" fillId="0" borderId="182" xfId="0" applyFont="1" applyBorder="1" applyAlignment="1">
      <alignment horizontal="right" wrapText="1"/>
    </xf>
    <xf numFmtId="0" fontId="129" fillId="0" borderId="175" xfId="0" applyFont="1" applyFill="1" applyBorder="1" applyAlignment="1">
      <alignment horizontal="right" wrapText="1"/>
    </xf>
    <xf numFmtId="0" fontId="129" fillId="0" borderId="123" xfId="0" applyFont="1" applyFill="1" applyBorder="1" applyAlignment="1" applyProtection="1">
      <alignment horizontal="right" wrapText="1"/>
    </xf>
    <xf numFmtId="0" fontId="132" fillId="0" borderId="0" xfId="426" applyFont="1" applyBorder="1" applyAlignment="1" applyProtection="1">
      <alignment vertical="center"/>
    </xf>
    <xf numFmtId="0" fontId="136" fillId="0" borderId="0" xfId="426" applyFont="1" applyAlignment="1">
      <alignment vertical="center"/>
    </xf>
    <xf numFmtId="0" fontId="170" fillId="0" borderId="0" xfId="311" quotePrefix="1" applyFont="1" applyBorder="1" applyProtection="1"/>
    <xf numFmtId="179" fontId="141" fillId="0" borderId="277" xfId="442" applyNumberFormat="1" applyFont="1" applyFill="1" applyBorder="1"/>
    <xf numFmtId="179" fontId="141" fillId="0" borderId="301" xfId="442" applyNumberFormat="1" applyFont="1" applyFill="1" applyBorder="1"/>
    <xf numFmtId="0" fontId="141" fillId="0" borderId="247" xfId="304" applyFont="1" applyBorder="1" applyAlignment="1">
      <alignment vertical="top" wrapText="1"/>
    </xf>
    <xf numFmtId="182" fontId="141" fillId="0" borderId="290" xfId="442" applyNumberFormat="1" applyFont="1" applyBorder="1"/>
    <xf numFmtId="220" fontId="141" fillId="0" borderId="226" xfId="442" applyNumberFormat="1" applyFont="1" applyBorder="1"/>
    <xf numFmtId="0" fontId="0" fillId="0" borderId="326" xfId="0" applyBorder="1" applyAlignment="1"/>
    <xf numFmtId="0" fontId="57" fillId="39" borderId="326" xfId="304" applyFont="1" applyFill="1" applyBorder="1" applyAlignment="1"/>
    <xf numFmtId="172" fontId="57" fillId="0" borderId="278" xfId="432" applyNumberFormat="1" applyFont="1" applyBorder="1"/>
    <xf numFmtId="172" fontId="57" fillId="0" borderId="342" xfId="432" applyNumberFormat="1" applyFont="1" applyBorder="1"/>
    <xf numFmtId="0" fontId="57" fillId="0" borderId="455" xfId="304" applyFont="1" applyFill="1" applyBorder="1" applyAlignment="1">
      <alignment horizontal="center" vertical="top" wrapText="1"/>
    </xf>
    <xf numFmtId="0" fontId="153" fillId="0" borderId="0" xfId="304" applyFont="1" applyFill="1" applyBorder="1" applyAlignment="1">
      <alignment horizontal="left"/>
    </xf>
    <xf numFmtId="0" fontId="57" fillId="0" borderId="242" xfId="304" applyFont="1" applyFill="1" applyBorder="1" applyAlignment="1" applyProtection="1">
      <alignment horizontal="right" wrapText="1"/>
    </xf>
    <xf numFmtId="0" fontId="57" fillId="0" borderId="410" xfId="304" applyFont="1" applyFill="1" applyBorder="1" applyAlignment="1" applyProtection="1">
      <alignment horizontal="right" wrapText="1"/>
    </xf>
    <xf numFmtId="0" fontId="57" fillId="0" borderId="415" xfId="304" applyFont="1" applyFill="1" applyBorder="1" applyAlignment="1" applyProtection="1">
      <alignment horizontal="right" wrapText="1"/>
    </xf>
    <xf numFmtId="0" fontId="57" fillId="0" borderId="416" xfId="304" applyFont="1" applyFill="1" applyBorder="1" applyAlignment="1" applyProtection="1">
      <alignment horizontal="right"/>
    </xf>
    <xf numFmtId="0" fontId="146" fillId="0" borderId="0" xfId="304" applyFont="1" applyBorder="1" applyAlignment="1" applyProtection="1"/>
    <xf numFmtId="0" fontId="153" fillId="0" borderId="0" xfId="304" applyFont="1"/>
    <xf numFmtId="0" fontId="153" fillId="0" borderId="0" xfId="304" applyFont="1" applyFill="1" applyBorder="1"/>
    <xf numFmtId="175" fontId="153" fillId="0" borderId="0" xfId="304" applyNumberFormat="1" applyFont="1" applyFill="1" applyBorder="1"/>
    <xf numFmtId="222" fontId="165" fillId="0" borderId="28" xfId="442" applyNumberFormat="1" applyFont="1" applyFill="1" applyBorder="1"/>
    <xf numFmtId="222" fontId="165" fillId="0" borderId="63" xfId="442" applyNumberFormat="1" applyFont="1" applyFill="1" applyBorder="1"/>
    <xf numFmtId="222" fontId="165" fillId="0" borderId="43" xfId="442" applyNumberFormat="1" applyFont="1" applyFill="1" applyBorder="1"/>
    <xf numFmtId="222" fontId="165" fillId="0" borderId="44" xfId="442" applyNumberFormat="1" applyFont="1" applyFill="1" applyBorder="1"/>
    <xf numFmtId="221" fontId="165" fillId="0" borderId="60" xfId="442" applyNumberFormat="1" applyFont="1" applyFill="1" applyBorder="1"/>
    <xf numFmtId="172" fontId="166" fillId="0" borderId="85" xfId="401" applyNumberFormat="1" applyFont="1" applyFill="1" applyBorder="1"/>
    <xf numFmtId="172" fontId="166" fillId="0" borderId="151" xfId="401" applyNumberFormat="1" applyFont="1" applyFill="1" applyBorder="1"/>
    <xf numFmtId="172" fontId="166" fillId="0" borderId="464" xfId="401" applyNumberFormat="1" applyFont="1" applyFill="1" applyBorder="1"/>
    <xf numFmtId="172" fontId="166" fillId="0" borderId="465" xfId="401" applyNumberFormat="1" applyFont="1" applyFill="1" applyBorder="1"/>
    <xf numFmtId="172" fontId="166" fillId="0" borderId="62" xfId="401" applyNumberFormat="1" applyFont="1" applyFill="1" applyBorder="1"/>
    <xf numFmtId="172" fontId="166" fillId="0" borderId="61" xfId="401" applyNumberFormat="1" applyFont="1" applyFill="1" applyBorder="1"/>
    <xf numFmtId="221" fontId="167" fillId="0" borderId="19" xfId="290" applyNumberFormat="1" applyFont="1" applyFill="1" applyBorder="1" applyProtection="1"/>
    <xf numFmtId="221" fontId="167" fillId="0" borderId="55" xfId="290" applyNumberFormat="1" applyFont="1" applyFill="1" applyBorder="1" applyProtection="1"/>
    <xf numFmtId="221" fontId="167" fillId="0" borderId="0" xfId="290" applyNumberFormat="1" applyFont="1" applyFill="1" applyBorder="1" applyProtection="1"/>
    <xf numFmtId="221" fontId="167" fillId="0" borderId="51" xfId="290" applyNumberFormat="1" applyFont="1" applyFill="1" applyBorder="1" applyProtection="1"/>
    <xf numFmtId="221" fontId="167" fillId="0" borderId="36" xfId="0" applyNumberFormat="1" applyFont="1" applyFill="1" applyBorder="1"/>
    <xf numFmtId="221" fontId="167" fillId="0" borderId="42" xfId="290" applyNumberFormat="1" applyFont="1" applyFill="1" applyBorder="1" applyProtection="1"/>
    <xf numFmtId="221" fontId="167" fillId="0" borderId="125" xfId="290" applyNumberFormat="1" applyFont="1" applyFill="1" applyBorder="1" applyProtection="1"/>
    <xf numFmtId="221" fontId="167" fillId="0" borderId="20" xfId="290" applyNumberFormat="1" applyFont="1" applyFill="1" applyBorder="1" applyProtection="1"/>
    <xf numFmtId="221" fontId="167" fillId="0" borderId="27" xfId="290" applyNumberFormat="1" applyFont="1" applyFill="1" applyBorder="1" applyProtection="1"/>
    <xf numFmtId="221" fontId="167" fillId="0" borderId="50" xfId="290" applyNumberFormat="1" applyFont="1" applyFill="1" applyBorder="1" applyProtection="1"/>
    <xf numFmtId="0" fontId="57" fillId="0" borderId="243" xfId="304" applyFont="1" applyFill="1" applyBorder="1" applyAlignment="1"/>
    <xf numFmtId="0" fontId="57" fillId="0" borderId="246" xfId="304" applyFont="1" applyBorder="1" applyAlignment="1"/>
    <xf numFmtId="0" fontId="57" fillId="0" borderId="243" xfId="304" applyFont="1" applyFill="1" applyBorder="1" applyAlignment="1">
      <alignment horizontal="left" indent="2"/>
    </xf>
    <xf numFmtId="0" fontId="129" fillId="0" borderId="257" xfId="304" applyFont="1" applyBorder="1" applyAlignment="1"/>
    <xf numFmtId="0" fontId="57" fillId="0" borderId="246" xfId="304" applyFont="1" applyFill="1" applyBorder="1" applyAlignment="1"/>
    <xf numFmtId="0" fontId="57" fillId="0" borderId="325" xfId="304" applyFont="1" applyFill="1" applyBorder="1" applyAlignment="1"/>
    <xf numFmtId="0" fontId="57" fillId="0" borderId="331" xfId="304" applyFont="1" applyFill="1" applyBorder="1" applyAlignment="1"/>
    <xf numFmtId="0" fontId="141" fillId="0" borderId="243" xfId="304" applyFont="1" applyBorder="1" applyAlignment="1"/>
    <xf numFmtId="0" fontId="57" fillId="0" borderId="247" xfId="304" applyFont="1" applyFill="1" applyBorder="1" applyAlignment="1"/>
    <xf numFmtId="0" fontId="146" fillId="0" borderId="0" xfId="0" applyFont="1" applyFill="1" applyBorder="1" applyAlignment="1" applyProtection="1">
      <alignment horizontal="center"/>
    </xf>
    <xf numFmtId="0" fontId="130" fillId="0" borderId="0" xfId="0" applyFont="1" applyFill="1" applyBorder="1"/>
    <xf numFmtId="0" fontId="130" fillId="0" borderId="0" xfId="0" applyFont="1" applyFill="1"/>
    <xf numFmtId="0" fontId="129" fillId="39" borderId="257" xfId="304" applyFont="1" applyFill="1" applyBorder="1" applyAlignment="1"/>
    <xf numFmtId="0" fontId="168" fillId="0" borderId="57" xfId="304" applyFont="1" applyFill="1" applyBorder="1" applyProtection="1"/>
    <xf numFmtId="0" fontId="168" fillId="0" borderId="56" xfId="304" applyFont="1" applyBorder="1"/>
    <xf numFmtId="0" fontId="129" fillId="39" borderId="231" xfId="304" applyFont="1" applyFill="1" applyBorder="1" applyAlignment="1"/>
    <xf numFmtId="0" fontId="129" fillId="39" borderId="328" xfId="304" applyFont="1" applyFill="1" applyBorder="1" applyAlignment="1"/>
    <xf numFmtId="224" fontId="141" fillId="0" borderId="243" xfId="442" applyNumberFormat="1" applyFont="1" applyFill="1" applyBorder="1"/>
    <xf numFmtId="224" fontId="141" fillId="0" borderId="250" xfId="442" applyNumberFormat="1" applyFont="1" applyFill="1" applyBorder="1"/>
    <xf numFmtId="224" fontId="141" fillId="0" borderId="251" xfId="442" applyNumberFormat="1" applyFont="1" applyFill="1" applyBorder="1"/>
    <xf numFmtId="224" fontId="141" fillId="0" borderId="300" xfId="442" applyNumberFormat="1" applyFont="1" applyFill="1" applyBorder="1"/>
    <xf numFmtId="221" fontId="129" fillId="0" borderId="233" xfId="446" applyNumberFormat="1" applyFont="1" applyFill="1" applyBorder="1"/>
    <xf numFmtId="221" fontId="129" fillId="0" borderId="393" xfId="446" applyNumberFormat="1" applyFont="1" applyFill="1" applyBorder="1"/>
    <xf numFmtId="172" fontId="140" fillId="0" borderId="230" xfId="401" applyNumberFormat="1" applyFont="1" applyFill="1" applyBorder="1" applyAlignment="1">
      <alignment horizontal="right"/>
    </xf>
    <xf numFmtId="0" fontId="57" fillId="0" borderId="462" xfId="0" applyFont="1" applyBorder="1" applyProtection="1"/>
    <xf numFmtId="0" fontId="57" fillId="0" borderId="448" xfId="0" applyFont="1" applyFill="1" applyBorder="1" applyAlignment="1">
      <alignment horizontal="left"/>
    </xf>
    <xf numFmtId="0" fontId="153" fillId="0" borderId="0" xfId="304" applyFont="1" applyFill="1"/>
    <xf numFmtId="0" fontId="129" fillId="0" borderId="257" xfId="304" applyFont="1" applyFill="1" applyBorder="1" applyAlignment="1"/>
    <xf numFmtId="0" fontId="139" fillId="40" borderId="231" xfId="562" applyFont="1" applyFill="1" applyBorder="1" applyAlignment="1"/>
    <xf numFmtId="0" fontId="129" fillId="40" borderId="257" xfId="304" applyFont="1" applyFill="1" applyBorder="1" applyAlignment="1"/>
    <xf numFmtId="0" fontId="57" fillId="0" borderId="266" xfId="304" applyFont="1" applyFill="1" applyBorder="1"/>
    <xf numFmtId="0" fontId="57" fillId="0" borderId="324" xfId="304" applyFont="1" applyFill="1" applyBorder="1" applyAlignment="1"/>
    <xf numFmtId="0" fontId="57" fillId="0" borderId="241" xfId="304" applyFont="1" applyFill="1" applyBorder="1"/>
    <xf numFmtId="221" fontId="57" fillId="0" borderId="5" xfId="304" applyNumberFormat="1" applyFont="1" applyFill="1" applyBorder="1" applyAlignment="1" applyProtection="1">
      <alignment horizontal="right"/>
    </xf>
    <xf numFmtId="221" fontId="57" fillId="0" borderId="133" xfId="304" applyNumberFormat="1" applyFont="1" applyFill="1" applyBorder="1" applyAlignment="1" applyProtection="1">
      <alignment horizontal="right"/>
    </xf>
    <xf numFmtId="221" fontId="129" fillId="0" borderId="156" xfId="304" applyNumberFormat="1" applyFont="1" applyFill="1" applyBorder="1" applyAlignment="1" applyProtection="1">
      <alignment horizontal="right"/>
    </xf>
    <xf numFmtId="221" fontId="129" fillId="0" borderId="52" xfId="304" applyNumberFormat="1" applyFont="1" applyFill="1" applyBorder="1" applyAlignment="1" applyProtection="1">
      <alignment horizontal="right"/>
    </xf>
    <xf numFmtId="221" fontId="129" fillId="0" borderId="188" xfId="304" applyNumberFormat="1" applyFont="1" applyFill="1" applyBorder="1" applyAlignment="1" applyProtection="1">
      <alignment horizontal="right"/>
    </xf>
    <xf numFmtId="221" fontId="129" fillId="0" borderId="409" xfId="304" applyNumberFormat="1" applyFont="1" applyFill="1" applyBorder="1" applyAlignment="1" applyProtection="1">
      <alignment horizontal="right"/>
    </xf>
    <xf numFmtId="221" fontId="57" fillId="0" borderId="409" xfId="304" applyNumberFormat="1" applyFont="1" applyFill="1" applyBorder="1" applyAlignment="1" applyProtection="1">
      <alignment horizontal="right"/>
    </xf>
    <xf numFmtId="221" fontId="57" fillId="0" borderId="52" xfId="304" applyNumberFormat="1" applyFont="1" applyFill="1" applyBorder="1" applyAlignment="1" applyProtection="1">
      <alignment horizontal="right"/>
    </xf>
    <xf numFmtId="221" fontId="57" fillId="0" borderId="156" xfId="304" applyNumberFormat="1" applyFont="1" applyFill="1" applyBorder="1" applyAlignment="1" applyProtection="1">
      <alignment horizontal="right"/>
    </xf>
    <xf numFmtId="221" fontId="57" fillId="0" borderId="188" xfId="304" applyNumberFormat="1" applyFont="1" applyFill="1" applyBorder="1" applyAlignment="1" applyProtection="1">
      <alignment horizontal="right"/>
    </xf>
    <xf numFmtId="221" fontId="129" fillId="0" borderId="5" xfId="304" applyNumberFormat="1" applyFont="1" applyFill="1" applyBorder="1" applyAlignment="1" applyProtection="1">
      <alignment horizontal="right"/>
    </xf>
    <xf numFmtId="221" fontId="129" fillId="0" borderId="133" xfId="304" applyNumberFormat="1" applyFont="1" applyFill="1" applyBorder="1" applyAlignment="1" applyProtection="1">
      <alignment horizontal="right"/>
    </xf>
    <xf numFmtId="221" fontId="57" fillId="0" borderId="479" xfId="0" applyNumberFormat="1" applyFont="1" applyFill="1" applyBorder="1"/>
    <xf numFmtId="180" fontId="129" fillId="0" borderId="49" xfId="0" applyNumberFormat="1" applyFont="1" applyFill="1" applyBorder="1" applyProtection="1"/>
    <xf numFmtId="180" fontId="129" fillId="0" borderId="125" xfId="0" applyNumberFormat="1" applyFont="1" applyFill="1" applyBorder="1" applyProtection="1"/>
    <xf numFmtId="180" fontId="129" fillId="0" borderId="41" xfId="0" applyNumberFormat="1" applyFont="1" applyFill="1" applyBorder="1" applyProtection="1"/>
    <xf numFmtId="0" fontId="155" fillId="0" borderId="74" xfId="0" applyFont="1" applyBorder="1" applyProtection="1"/>
    <xf numFmtId="221" fontId="166" fillId="0" borderId="498" xfId="442" applyNumberFormat="1" applyFont="1" applyFill="1" applyBorder="1"/>
    <xf numFmtId="0" fontId="146" fillId="0" borderId="0" xfId="304" applyFont="1" applyBorder="1" applyAlignment="1" applyProtection="1">
      <alignment horizontal="center"/>
    </xf>
    <xf numFmtId="172" fontId="166" fillId="0" borderId="36" xfId="401" applyNumberFormat="1" applyFont="1" applyFill="1" applyBorder="1"/>
    <xf numFmtId="172" fontId="166" fillId="0" borderId="473" xfId="401" applyNumberFormat="1" applyFont="1" applyFill="1" applyBorder="1"/>
    <xf numFmtId="178" fontId="57" fillId="0" borderId="473" xfId="0" applyNumberFormat="1" applyFont="1" applyFill="1" applyBorder="1" applyProtection="1"/>
    <xf numFmtId="222" fontId="166" fillId="0" borderId="473" xfId="442" applyNumberFormat="1" applyFont="1" applyFill="1" applyBorder="1"/>
    <xf numFmtId="0" fontId="57" fillId="0" borderId="473" xfId="0" applyFont="1" applyFill="1" applyBorder="1" applyProtection="1"/>
    <xf numFmtId="178" fontId="57" fillId="0" borderId="462" xfId="0" applyNumberFormat="1" applyFont="1" applyFill="1" applyBorder="1" applyProtection="1"/>
    <xf numFmtId="0" fontId="57" fillId="0" borderId="462" xfId="0" applyFont="1" applyFill="1" applyBorder="1" applyProtection="1"/>
    <xf numFmtId="0" fontId="129" fillId="0" borderId="500" xfId="0" applyFont="1" applyFill="1" applyBorder="1" applyAlignment="1" applyProtection="1">
      <alignment horizontal="center"/>
    </xf>
    <xf numFmtId="10" fontId="154" fillId="0" borderId="462" xfId="401" applyNumberFormat="1" applyFont="1" applyFill="1" applyBorder="1" applyProtection="1"/>
    <xf numFmtId="221" fontId="166" fillId="0" borderId="504" xfId="442" applyNumberFormat="1" applyFont="1" applyFill="1" applyBorder="1"/>
    <xf numFmtId="0" fontId="129" fillId="0" borderId="506" xfId="0" applyNumberFormat="1" applyFont="1" applyFill="1" applyBorder="1" applyAlignment="1" applyProtection="1">
      <alignment horizontal="center"/>
    </xf>
    <xf numFmtId="0" fontId="129" fillId="0" borderId="502" xfId="0" applyNumberFormat="1" applyFont="1" applyFill="1" applyBorder="1" applyAlignment="1" applyProtection="1">
      <alignment horizontal="center"/>
    </xf>
    <xf numFmtId="221" fontId="166" fillId="0" borderId="509" xfId="442" applyNumberFormat="1" applyFont="1" applyFill="1" applyBorder="1"/>
    <xf numFmtId="221" fontId="166" fillId="0" borderId="492" xfId="442" applyNumberFormat="1" applyFont="1" applyFill="1" applyBorder="1"/>
    <xf numFmtId="221" fontId="165" fillId="0" borderId="494" xfId="442" applyNumberFormat="1" applyFont="1" applyFill="1" applyBorder="1"/>
    <xf numFmtId="0" fontId="129" fillId="0" borderId="501" xfId="0" applyFont="1" applyFill="1" applyBorder="1" applyAlignment="1" applyProtection="1">
      <alignment horizontal="center"/>
    </xf>
    <xf numFmtId="221" fontId="165" fillId="0" borderId="509" xfId="442" applyNumberFormat="1" applyFont="1" applyFill="1" applyBorder="1"/>
    <xf numFmtId="221" fontId="165" fillId="0" borderId="504" xfId="442" applyNumberFormat="1" applyFont="1" applyFill="1" applyBorder="1"/>
    <xf numFmtId="221" fontId="129" fillId="0" borderId="504" xfId="0" applyNumberFormat="1" applyFont="1" applyFill="1" applyBorder="1"/>
    <xf numFmtId="0" fontId="129" fillId="0" borderId="501" xfId="304" applyFont="1" applyFill="1" applyBorder="1" applyAlignment="1">
      <alignment horizontal="center"/>
    </xf>
    <xf numFmtId="0" fontId="129" fillId="0" borderId="325" xfId="304" applyFont="1" applyFill="1" applyBorder="1" applyAlignment="1">
      <alignment horizontal="center"/>
    </xf>
    <xf numFmtId="0" fontId="129" fillId="0" borderId="507" xfId="304" applyFont="1" applyFill="1" applyBorder="1" applyAlignment="1" applyProtection="1">
      <alignment horizontal="center"/>
    </xf>
    <xf numFmtId="179" fontId="140" fillId="0" borderId="216" xfId="442" applyNumberFormat="1" applyFont="1" applyFill="1" applyBorder="1" applyAlignment="1">
      <alignment horizontal="right"/>
    </xf>
    <xf numFmtId="179" fontId="140" fillId="0" borderId="301" xfId="442" applyNumberFormat="1" applyFont="1" applyFill="1" applyBorder="1" applyAlignment="1">
      <alignment horizontal="right"/>
    </xf>
    <xf numFmtId="172" fontId="57" fillId="0" borderId="510" xfId="304" applyNumberFormat="1" applyFont="1" applyFill="1" applyBorder="1" applyProtection="1"/>
    <xf numFmtId="172" fontId="57" fillId="0" borderId="511" xfId="304" applyNumberFormat="1" applyFont="1" applyFill="1" applyBorder="1" applyProtection="1"/>
    <xf numFmtId="0" fontId="129" fillId="0" borderId="496" xfId="304" applyFont="1" applyFill="1" applyBorder="1" applyAlignment="1" applyProtection="1">
      <alignment horizontal="center" wrapText="1"/>
    </xf>
    <xf numFmtId="179" fontId="57" fillId="0" borderId="36" xfId="304" applyNumberFormat="1" applyFont="1" applyFill="1" applyBorder="1" applyAlignment="1" applyProtection="1">
      <alignment horizontal="right"/>
    </xf>
    <xf numFmtId="179" fontId="57" fillId="0" borderId="36" xfId="304" applyNumberFormat="1" applyFont="1" applyFill="1" applyBorder="1" applyProtection="1"/>
    <xf numFmtId="179" fontId="57" fillId="0" borderId="89" xfId="304" applyNumberFormat="1" applyFont="1" applyFill="1" applyBorder="1" applyAlignment="1" applyProtection="1">
      <alignment horizontal="right"/>
    </xf>
    <xf numFmtId="179" fontId="129" fillId="0" borderId="504" xfId="304" applyNumberFormat="1" applyFont="1" applyFill="1" applyBorder="1" applyAlignment="1" applyProtection="1">
      <alignment horizontal="right"/>
    </xf>
    <xf numFmtId="179" fontId="129" fillId="0" borderId="130" xfId="304" applyNumberFormat="1" applyFont="1" applyFill="1" applyBorder="1" applyAlignment="1" applyProtection="1">
      <alignment horizontal="right"/>
    </xf>
    <xf numFmtId="179" fontId="129" fillId="0" borderId="36" xfId="304" applyNumberFormat="1" applyFont="1" applyFill="1" applyBorder="1" applyAlignment="1" applyProtection="1">
      <alignment horizontal="right"/>
    </xf>
    <xf numFmtId="179" fontId="155" fillId="0" borderId="36" xfId="304" applyNumberFormat="1" applyFont="1" applyFill="1" applyBorder="1" applyAlignment="1" applyProtection="1">
      <alignment horizontal="right"/>
    </xf>
    <xf numFmtId="172" fontId="57" fillId="0" borderId="36" xfId="304" applyNumberFormat="1" applyFont="1" applyFill="1" applyBorder="1" applyProtection="1"/>
    <xf numFmtId="0" fontId="57" fillId="0" borderId="505" xfId="304" applyFont="1" applyFill="1" applyBorder="1" applyProtection="1"/>
    <xf numFmtId="172" fontId="57" fillId="0" borderId="155" xfId="304" applyNumberFormat="1" applyFont="1" applyFill="1" applyBorder="1" applyProtection="1"/>
    <xf numFmtId="221" fontId="166" fillId="0" borderId="514" xfId="442" applyNumberFormat="1" applyFont="1" applyFill="1" applyBorder="1"/>
    <xf numFmtId="224" fontId="141" fillId="0" borderId="314" xfId="442" applyNumberFormat="1" applyFont="1" applyFill="1" applyBorder="1"/>
    <xf numFmtId="0" fontId="136" fillId="0" borderId="0" xfId="0" quotePrefix="1" applyFont="1" applyFill="1" applyAlignment="1">
      <alignment horizontal="left" vertical="top"/>
    </xf>
    <xf numFmtId="222" fontId="166" fillId="0" borderId="0" xfId="442" applyNumberFormat="1" applyFont="1" applyFill="1" applyBorder="1"/>
    <xf numFmtId="0" fontId="57" fillId="0" borderId="290" xfId="304" applyFont="1" applyFill="1" applyBorder="1" applyProtection="1"/>
    <xf numFmtId="0" fontId="129" fillId="0" borderId="460" xfId="304" applyFont="1" applyFill="1" applyBorder="1" applyAlignment="1" applyProtection="1">
      <alignment horizontal="center" wrapText="1"/>
    </xf>
    <xf numFmtId="179" fontId="57" fillId="0" borderId="141" xfId="304" applyNumberFormat="1" applyFont="1" applyFill="1" applyBorder="1" applyAlignment="1" applyProtection="1">
      <alignment horizontal="right"/>
    </xf>
    <xf numFmtId="179" fontId="57" fillId="0" borderId="141" xfId="304" applyNumberFormat="1" applyFont="1" applyFill="1" applyBorder="1" applyProtection="1"/>
    <xf numFmtId="179" fontId="57" fillId="0" borderId="168" xfId="304" applyNumberFormat="1" applyFont="1" applyFill="1" applyBorder="1" applyAlignment="1" applyProtection="1">
      <alignment horizontal="right"/>
    </xf>
    <xf numFmtId="179" fontId="129" fillId="0" borderId="156" xfId="304" applyNumberFormat="1" applyFont="1" applyFill="1" applyBorder="1" applyAlignment="1" applyProtection="1">
      <alignment horizontal="right"/>
    </xf>
    <xf numFmtId="179" fontId="129" fillId="0" borderId="148" xfId="304" applyNumberFormat="1" applyFont="1" applyFill="1" applyBorder="1" applyAlignment="1" applyProtection="1">
      <alignment horizontal="right"/>
    </xf>
    <xf numFmtId="179" fontId="129" fillId="0" borderId="141" xfId="304" applyNumberFormat="1" applyFont="1" applyFill="1" applyBorder="1" applyAlignment="1" applyProtection="1">
      <alignment horizontal="right"/>
    </xf>
    <xf numFmtId="179" fontId="155" fillId="0" borderId="141" xfId="304" applyNumberFormat="1" applyFont="1" applyFill="1" applyBorder="1" applyAlignment="1" applyProtection="1">
      <alignment horizontal="right"/>
    </xf>
    <xf numFmtId="172" fontId="57" fillId="0" borderId="141" xfId="304" applyNumberFormat="1" applyFont="1" applyFill="1" applyBorder="1" applyProtection="1"/>
    <xf numFmtId="0" fontId="57" fillId="0" borderId="499" xfId="304" applyFont="1" applyFill="1" applyBorder="1" applyProtection="1"/>
    <xf numFmtId="172" fontId="57" fillId="0" borderId="181" xfId="304" applyNumberFormat="1" applyFont="1" applyFill="1" applyBorder="1" applyProtection="1"/>
    <xf numFmtId="0" fontId="129" fillId="0" borderId="515" xfId="304" applyFont="1" applyFill="1" applyBorder="1" applyAlignment="1" applyProtection="1">
      <alignment horizontal="center" vertical="center" wrapText="1"/>
    </xf>
    <xf numFmtId="192" fontId="57" fillId="0" borderId="36" xfId="304" applyNumberFormat="1" applyFont="1" applyFill="1" applyBorder="1" applyProtection="1"/>
    <xf numFmtId="172" fontId="57" fillId="0" borderId="516" xfId="304" applyNumberFormat="1" applyFont="1" applyFill="1" applyBorder="1" applyProtection="1"/>
    <xf numFmtId="0" fontId="57" fillId="0" borderId="517" xfId="0" applyFont="1" applyFill="1" applyBorder="1" applyProtection="1"/>
    <xf numFmtId="221" fontId="129" fillId="0" borderId="517" xfId="290" applyNumberFormat="1" applyFont="1" applyFill="1" applyBorder="1"/>
    <xf numFmtId="0" fontId="167" fillId="0" borderId="517" xfId="0" applyFont="1" applyFill="1" applyBorder="1" applyAlignment="1">
      <alignment horizontal="left"/>
    </xf>
    <xf numFmtId="224" fontId="139" fillId="39" borderId="231" xfId="562" applyNumberFormat="1" applyFont="1" applyFill="1" applyBorder="1" applyAlignment="1"/>
    <xf numFmtId="224" fontId="140" fillId="0" borderId="240" xfId="442" applyNumberFormat="1" applyFont="1" applyFill="1" applyBorder="1"/>
    <xf numFmtId="0" fontId="57" fillId="0" borderId="243" xfId="0" applyFont="1" applyFill="1" applyBorder="1"/>
    <xf numFmtId="172" fontId="166" fillId="0" borderId="185" xfId="401" applyNumberFormat="1" applyFont="1" applyFill="1" applyBorder="1"/>
    <xf numFmtId="172" fontId="166" fillId="0" borderId="155" xfId="401" applyNumberFormat="1" applyFont="1" applyFill="1" applyBorder="1"/>
    <xf numFmtId="172" fontId="166" fillId="0" borderId="46" xfId="401" applyNumberFormat="1" applyFont="1" applyFill="1" applyBorder="1"/>
    <xf numFmtId="221" fontId="166" fillId="0" borderId="515" xfId="442" applyNumberFormat="1" applyFont="1" applyFill="1" applyBorder="1"/>
    <xf numFmtId="221" fontId="166" fillId="0" borderId="517" xfId="442" applyNumberFormat="1" applyFont="1" applyFill="1" applyBorder="1"/>
    <xf numFmtId="221" fontId="141" fillId="0" borderId="183" xfId="442" applyNumberFormat="1" applyFont="1" applyFill="1" applyBorder="1"/>
    <xf numFmtId="221" fontId="141" fillId="0" borderId="485" xfId="442" applyNumberFormat="1" applyFont="1" applyFill="1" applyBorder="1"/>
    <xf numFmtId="221" fontId="141" fillId="0" borderId="484" xfId="442" applyNumberFormat="1" applyFont="1" applyFill="1" applyBorder="1"/>
    <xf numFmtId="221" fontId="141" fillId="0" borderId="518" xfId="442" applyNumberFormat="1" applyFont="1" applyFill="1" applyBorder="1"/>
    <xf numFmtId="221" fontId="141" fillId="0" borderId="471" xfId="442" applyNumberFormat="1" applyFont="1" applyFill="1" applyBorder="1"/>
    <xf numFmtId="221" fontId="141" fillId="0" borderId="472" xfId="442" applyNumberFormat="1" applyFont="1" applyFill="1" applyBorder="1"/>
    <xf numFmtId="221" fontId="141" fillId="0" borderId="47" xfId="442" applyNumberFormat="1" applyFont="1" applyFill="1" applyBorder="1"/>
    <xf numFmtId="221" fontId="141" fillId="0" borderId="19" xfId="442" applyNumberFormat="1" applyFont="1" applyFill="1" applyBorder="1"/>
    <xf numFmtId="221" fontId="141" fillId="0" borderId="142" xfId="442" applyNumberFormat="1" applyFont="1" applyFill="1" applyBorder="1"/>
    <xf numFmtId="221" fontId="141" fillId="0" borderId="53" xfId="442" applyNumberFormat="1" applyFont="1" applyFill="1" applyBorder="1"/>
    <xf numFmtId="221" fontId="141" fillId="0" borderId="109" xfId="442" applyNumberFormat="1" applyFont="1" applyFill="1" applyBorder="1"/>
    <xf numFmtId="221" fontId="141" fillId="0" borderId="473" xfId="442" applyNumberFormat="1" applyFont="1" applyFill="1" applyBorder="1"/>
    <xf numFmtId="221" fontId="141" fillId="0" borderId="55" xfId="442" applyNumberFormat="1" applyFont="1" applyFill="1" applyBorder="1"/>
    <xf numFmtId="221" fontId="141" fillId="0" borderId="18" xfId="442" applyNumberFormat="1" applyFont="1" applyFill="1" applyBorder="1"/>
    <xf numFmtId="221" fontId="141" fillId="0" borderId="519" xfId="442" applyNumberFormat="1" applyFont="1" applyFill="1" applyBorder="1"/>
    <xf numFmtId="0" fontId="57" fillId="0" borderId="142" xfId="0" applyFont="1" applyFill="1" applyBorder="1" applyProtection="1"/>
    <xf numFmtId="10" fontId="141" fillId="0" borderId="18" xfId="401" applyNumberFormat="1" applyFont="1" applyFill="1" applyBorder="1"/>
    <xf numFmtId="10" fontId="141" fillId="0" borderId="142" xfId="401" applyNumberFormat="1" applyFont="1" applyFill="1" applyBorder="1"/>
    <xf numFmtId="10" fontId="141" fillId="0" borderId="53" xfId="401" applyNumberFormat="1" applyFont="1" applyFill="1" applyBorder="1"/>
    <xf numFmtId="10" fontId="141" fillId="0" borderId="109" xfId="401" applyNumberFormat="1" applyFont="1" applyFill="1" applyBorder="1"/>
    <xf numFmtId="10" fontId="141" fillId="0" borderId="473" xfId="401" applyNumberFormat="1" applyFont="1" applyFill="1" applyBorder="1"/>
    <xf numFmtId="10" fontId="141" fillId="0" borderId="55" xfId="401" applyNumberFormat="1" applyFont="1" applyFill="1" applyBorder="1"/>
    <xf numFmtId="172" fontId="141" fillId="0" borderId="142" xfId="401" applyNumberFormat="1" applyFont="1" applyFill="1" applyBorder="1"/>
    <xf numFmtId="172" fontId="141" fillId="0" borderId="19" xfId="401" applyNumberFormat="1" applyFont="1" applyFill="1" applyBorder="1"/>
    <xf numFmtId="172" fontId="141" fillId="0" borderId="53" xfId="401" applyNumberFormat="1" applyFont="1" applyFill="1" applyBorder="1"/>
    <xf numFmtId="172" fontId="141" fillId="0" borderId="109" xfId="401" applyNumberFormat="1" applyFont="1" applyFill="1" applyBorder="1"/>
    <xf numFmtId="172" fontId="141" fillId="0" borderId="473" xfId="401" applyNumberFormat="1" applyFont="1" applyFill="1" applyBorder="1"/>
    <xf numFmtId="172" fontId="141" fillId="0" borderId="55" xfId="401" applyNumberFormat="1" applyFont="1" applyFill="1" applyBorder="1"/>
    <xf numFmtId="172" fontId="141" fillId="0" borderId="18" xfId="401" applyNumberFormat="1" applyFont="1" applyFill="1" applyBorder="1"/>
    <xf numFmtId="222" fontId="141" fillId="0" borderId="142" xfId="442" applyNumberFormat="1" applyFont="1" applyFill="1" applyBorder="1"/>
    <xf numFmtId="222" fontId="141" fillId="0" borderId="19" xfId="442" applyNumberFormat="1" applyFont="1" applyFill="1" applyBorder="1"/>
    <xf numFmtId="222" fontId="141" fillId="0" borderId="53" xfId="442" applyNumberFormat="1" applyFont="1" applyFill="1" applyBorder="1"/>
    <xf numFmtId="222" fontId="141" fillId="0" borderId="109" xfId="442" applyNumberFormat="1" applyFont="1" applyFill="1" applyBorder="1"/>
    <xf numFmtId="222" fontId="141" fillId="0" borderId="473" xfId="442" applyNumberFormat="1" applyFont="1" applyFill="1" applyBorder="1"/>
    <xf numFmtId="222" fontId="141" fillId="0" borderId="55" xfId="442" applyNumberFormat="1" applyFont="1" applyFill="1" applyBorder="1"/>
    <xf numFmtId="222" fontId="141" fillId="0" borderId="18" xfId="442" applyNumberFormat="1" applyFont="1" applyFill="1" applyBorder="1"/>
    <xf numFmtId="222" fontId="141" fillId="0" borderId="0" xfId="442" applyNumberFormat="1" applyFont="1" applyFill="1" applyBorder="1"/>
    <xf numFmtId="222" fontId="141" fillId="0" borderId="520" xfId="442" applyNumberFormat="1" applyFont="1" applyFill="1" applyBorder="1"/>
    <xf numFmtId="221" fontId="141" fillId="0" borderId="520" xfId="442" applyNumberFormat="1" applyFont="1" applyFill="1" applyBorder="1"/>
    <xf numFmtId="9" fontId="141" fillId="0" borderId="127" xfId="401" applyNumberFormat="1" applyFont="1" applyFill="1" applyBorder="1"/>
    <xf numFmtId="9" fontId="141" fillId="0" borderId="143" xfId="401" applyNumberFormat="1" applyFont="1" applyFill="1" applyBorder="1"/>
    <xf numFmtId="9" fontId="141" fillId="0" borderId="110" xfId="401" applyNumberFormat="1" applyFont="1" applyFill="1" applyBorder="1"/>
    <xf numFmtId="9" fontId="141" fillId="0" borderId="111" xfId="401" applyNumberFormat="1" applyFont="1" applyFill="1" applyBorder="1"/>
    <xf numFmtId="0" fontId="129" fillId="0" borderId="481" xfId="0" applyFont="1" applyFill="1" applyBorder="1"/>
    <xf numFmtId="0" fontId="57" fillId="0" borderId="480" xfId="0" applyFont="1" applyFill="1" applyBorder="1"/>
    <xf numFmtId="0" fontId="57" fillId="0" borderId="206" xfId="0" applyFont="1" applyFill="1" applyBorder="1" applyAlignment="1">
      <alignment horizontal="center"/>
    </xf>
    <xf numFmtId="0" fontId="57" fillId="0" borderId="99" xfId="0" applyFont="1" applyFill="1" applyBorder="1" applyAlignment="1">
      <alignment horizontal="center"/>
    </xf>
    <xf numFmtId="0" fontId="57" fillId="0" borderId="98" xfId="0" applyFont="1" applyFill="1" applyBorder="1" applyAlignment="1">
      <alignment horizontal="center" vertical="center"/>
    </xf>
    <xf numFmtId="179" fontId="57" fillId="0" borderId="346" xfId="442" applyNumberFormat="1" applyFont="1" applyFill="1" applyBorder="1"/>
    <xf numFmtId="179" fontId="57" fillId="0" borderId="347" xfId="442" applyNumberFormat="1" applyFont="1" applyFill="1" applyBorder="1"/>
    <xf numFmtId="179" fontId="57" fillId="0" borderId="215" xfId="442" applyNumberFormat="1" applyFont="1" applyFill="1" applyBorder="1"/>
    <xf numFmtId="179" fontId="57" fillId="0" borderId="242" xfId="442" applyNumberFormat="1" applyFont="1" applyFill="1" applyBorder="1"/>
    <xf numFmtId="0" fontId="57" fillId="0" borderId="19" xfId="0" applyFont="1" applyFill="1" applyBorder="1" applyAlignment="1">
      <alignment horizontal="left" wrapText="1"/>
    </xf>
    <xf numFmtId="0" fontId="57" fillId="0" borderId="0" xfId="0" applyFont="1" applyFill="1" applyBorder="1" applyAlignment="1">
      <alignment horizontal="left" wrapText="1"/>
    </xf>
    <xf numFmtId="0" fontId="57" fillId="0" borderId="462" xfId="0" applyFont="1" applyFill="1" applyBorder="1" applyAlignment="1">
      <alignment horizontal="left" wrapText="1"/>
    </xf>
    <xf numFmtId="221" fontId="166" fillId="0" borderId="521" xfId="442" applyNumberFormat="1" applyFont="1" applyFill="1" applyBorder="1"/>
    <xf numFmtId="221" fontId="166" fillId="0" borderId="522" xfId="442" applyNumberFormat="1" applyFont="1" applyFill="1" applyBorder="1"/>
    <xf numFmtId="172" fontId="57" fillId="0" borderId="260" xfId="401" applyNumberFormat="1" applyFont="1" applyFill="1" applyBorder="1" applyProtection="1"/>
    <xf numFmtId="0" fontId="57" fillId="0" borderId="517" xfId="0" applyFont="1" applyBorder="1" applyProtection="1"/>
    <xf numFmtId="0" fontId="57" fillId="0" borderId="18" xfId="0" applyFont="1" applyBorder="1" applyAlignment="1" applyProtection="1">
      <alignment horizontal="left"/>
    </xf>
    <xf numFmtId="0" fontId="57" fillId="0" borderId="523" xfId="0" applyFont="1" applyBorder="1" applyProtection="1"/>
    <xf numFmtId="179" fontId="57" fillId="0" borderId="524" xfId="290" applyNumberFormat="1" applyFont="1" applyFill="1" applyBorder="1"/>
    <xf numFmtId="179" fontId="57" fillId="0" borderId="488" xfId="290" applyNumberFormat="1" applyFont="1" applyFill="1" applyBorder="1"/>
    <xf numFmtId="179" fontId="57" fillId="0" borderId="518" xfId="290" applyNumberFormat="1" applyFont="1" applyFill="1" applyBorder="1"/>
    <xf numFmtId="221" fontId="166" fillId="0" borderId="525" xfId="442" applyNumberFormat="1" applyFont="1" applyFill="1" applyBorder="1"/>
    <xf numFmtId="172" fontId="129" fillId="0" borderId="527" xfId="401" applyNumberFormat="1" applyFont="1" applyFill="1" applyBorder="1" applyProtection="1"/>
    <xf numFmtId="172" fontId="129" fillId="0" borderId="528" xfId="401" applyNumberFormat="1" applyFont="1" applyFill="1" applyBorder="1" applyProtection="1"/>
    <xf numFmtId="172" fontId="129" fillId="0" borderId="526" xfId="401" applyNumberFormat="1" applyFont="1" applyFill="1" applyBorder="1" applyProtection="1"/>
    <xf numFmtId="172" fontId="129" fillId="0" borderId="529" xfId="401" applyNumberFormat="1" applyFont="1" applyFill="1" applyBorder="1" applyProtection="1"/>
    <xf numFmtId="0" fontId="129" fillId="0" borderId="462" xfId="304" applyFont="1" applyBorder="1"/>
    <xf numFmtId="0" fontId="57" fillId="0" borderId="0" xfId="304" applyFont="1" applyBorder="1" applyAlignment="1" applyProtection="1">
      <alignment horizontal="left" indent="1"/>
    </xf>
    <xf numFmtId="221" fontId="141" fillId="0" borderId="36" xfId="442" applyNumberFormat="1" applyFont="1" applyFill="1" applyBorder="1"/>
    <xf numFmtId="221" fontId="141" fillId="0" borderId="521" xfId="442" applyNumberFormat="1" applyFont="1" applyFill="1" applyBorder="1"/>
    <xf numFmtId="221" fontId="141" fillId="0" borderId="51" xfId="442" applyNumberFormat="1" applyFont="1" applyFill="1" applyBorder="1"/>
    <xf numFmtId="221" fontId="141" fillId="0" borderId="37" xfId="442" applyNumberFormat="1" applyFont="1" applyFill="1" applyBorder="1"/>
    <xf numFmtId="221" fontId="141" fillId="0" borderId="89" xfId="442" applyNumberFormat="1" applyFont="1" applyFill="1" applyBorder="1"/>
    <xf numFmtId="221" fontId="141" fillId="0" borderId="90" xfId="442" applyNumberFormat="1" applyFont="1" applyFill="1" applyBorder="1"/>
    <xf numFmtId="221" fontId="141" fillId="0" borderId="508" xfId="442" applyNumberFormat="1" applyFont="1" applyFill="1" applyBorder="1"/>
    <xf numFmtId="0" fontId="57" fillId="0" borderId="462" xfId="304" applyFont="1" applyBorder="1"/>
    <xf numFmtId="179" fontId="140" fillId="0" borderId="231" xfId="442" applyNumberFormat="1" applyFont="1" applyFill="1" applyBorder="1"/>
    <xf numFmtId="224" fontId="141" fillId="0" borderId="0" xfId="442" applyNumberFormat="1" applyFont="1" applyFill="1" applyBorder="1"/>
    <xf numFmtId="179" fontId="140" fillId="0" borderId="278" xfId="442" applyNumberFormat="1" applyFont="1" applyFill="1" applyBorder="1"/>
    <xf numFmtId="220" fontId="140" fillId="0" borderId="278" xfId="442" applyNumberFormat="1" applyFont="1" applyFill="1" applyBorder="1"/>
    <xf numFmtId="179" fontId="140" fillId="0" borderId="242" xfId="442" applyNumberFormat="1" applyFont="1" applyFill="1" applyBorder="1"/>
    <xf numFmtId="179" fontId="140" fillId="0" borderId="0" xfId="442" applyNumberFormat="1" applyFont="1" applyFill="1" applyBorder="1"/>
    <xf numFmtId="179" fontId="140" fillId="0" borderId="221" xfId="442" applyNumberFormat="1" applyFont="1" applyFill="1" applyBorder="1"/>
    <xf numFmtId="179" fontId="57" fillId="0" borderId="203" xfId="442" applyNumberFormat="1" applyFont="1" applyBorder="1"/>
    <xf numFmtId="179" fontId="57" fillId="0" borderId="221" xfId="442" applyNumberFormat="1" applyFont="1" applyBorder="1"/>
    <xf numFmtId="172" fontId="57" fillId="0" borderId="327" xfId="432" applyNumberFormat="1" applyFont="1" applyBorder="1"/>
    <xf numFmtId="0" fontId="129" fillId="0" borderId="463" xfId="304" applyFont="1" applyFill="1" applyBorder="1" applyAlignment="1" applyProtection="1">
      <alignment horizontal="center" wrapText="1"/>
    </xf>
    <xf numFmtId="179" fontId="57" fillId="0" borderId="37" xfId="304" applyNumberFormat="1" applyFont="1" applyFill="1" applyBorder="1" applyAlignment="1" applyProtection="1">
      <alignment horizontal="right"/>
    </xf>
    <xf numFmtId="179" fontId="57" fillId="0" borderId="37" xfId="304" applyNumberFormat="1" applyFont="1" applyFill="1" applyBorder="1" applyProtection="1"/>
    <xf numFmtId="179" fontId="57" fillId="0" borderId="92" xfId="304" applyNumberFormat="1" applyFont="1" applyFill="1" applyBorder="1" applyAlignment="1" applyProtection="1">
      <alignment horizontal="right"/>
    </xf>
    <xf numFmtId="179" fontId="129" fillId="0" borderId="32" xfId="304" applyNumberFormat="1" applyFont="1" applyFill="1" applyBorder="1" applyAlignment="1" applyProtection="1">
      <alignment horizontal="right"/>
    </xf>
    <xf numFmtId="179" fontId="129" fillId="0" borderId="128" xfId="304" applyNumberFormat="1" applyFont="1" applyFill="1" applyBorder="1" applyAlignment="1" applyProtection="1">
      <alignment horizontal="right"/>
    </xf>
    <xf numFmtId="179" fontId="129" fillId="0" borderId="37" xfId="304" applyNumberFormat="1" applyFont="1" applyFill="1" applyBorder="1" applyAlignment="1" applyProtection="1">
      <alignment horizontal="right"/>
    </xf>
    <xf numFmtId="179" fontId="155" fillId="0" borderId="37" xfId="304" applyNumberFormat="1" applyFont="1" applyFill="1" applyBorder="1" applyAlignment="1" applyProtection="1">
      <alignment horizontal="right"/>
    </xf>
    <xf numFmtId="172" fontId="57" fillId="0" borderId="37" xfId="304" applyNumberFormat="1" applyFont="1" applyFill="1" applyBorder="1" applyProtection="1"/>
    <xf numFmtId="0" fontId="57" fillId="0" borderId="531" xfId="304" applyFont="1" applyFill="1" applyBorder="1" applyProtection="1"/>
    <xf numFmtId="172" fontId="57" fillId="0" borderId="532" xfId="304" applyNumberFormat="1" applyFont="1" applyFill="1" applyBorder="1" applyProtection="1"/>
    <xf numFmtId="0" fontId="129" fillId="0" borderId="515" xfId="304" applyFont="1" applyFill="1" applyBorder="1" applyAlignment="1" applyProtection="1">
      <alignment horizontal="center" wrapText="1"/>
    </xf>
    <xf numFmtId="0" fontId="57" fillId="0" borderId="496" xfId="304" applyFont="1" applyFill="1" applyBorder="1" applyAlignment="1" applyProtection="1">
      <alignment horizontal="center"/>
    </xf>
    <xf numFmtId="0" fontId="129" fillId="0" borderId="513" xfId="304" applyFont="1" applyFill="1" applyBorder="1" applyAlignment="1" applyProtection="1">
      <alignment horizontal="center" wrapText="1"/>
    </xf>
    <xf numFmtId="192" fontId="57" fillId="0" borderId="521" xfId="304" applyNumberFormat="1" applyFont="1" applyFill="1" applyBorder="1" applyProtection="1"/>
    <xf numFmtId="192" fontId="57" fillId="0" borderId="530" xfId="304" applyNumberFormat="1" applyFont="1" applyFill="1" applyBorder="1" applyProtection="1"/>
    <xf numFmtId="221" fontId="57" fillId="0" borderId="521" xfId="304" applyNumberFormat="1" applyFont="1" applyFill="1" applyBorder="1" applyAlignment="1" applyProtection="1">
      <alignment horizontal="right"/>
    </xf>
    <xf numFmtId="221" fontId="57" fillId="0" borderId="530" xfId="304" applyNumberFormat="1" applyFont="1" applyFill="1" applyBorder="1" applyAlignment="1" applyProtection="1">
      <alignment horizontal="right"/>
    </xf>
    <xf numFmtId="221" fontId="57" fillId="0" borderId="462" xfId="304" applyNumberFormat="1" applyFont="1" applyFill="1" applyBorder="1" applyAlignment="1" applyProtection="1">
      <alignment horizontal="right"/>
    </xf>
    <xf numFmtId="221" fontId="129" fillId="0" borderId="25" xfId="304" applyNumberFormat="1" applyFont="1" applyFill="1" applyBorder="1" applyAlignment="1" applyProtection="1">
      <alignment horizontal="right"/>
    </xf>
    <xf numFmtId="221" fontId="57" fillId="0" borderId="25" xfId="304" applyNumberFormat="1" applyFont="1" applyFill="1" applyBorder="1" applyAlignment="1" applyProtection="1">
      <alignment horizontal="right"/>
    </xf>
    <xf numFmtId="221" fontId="129" fillId="0" borderId="521" xfId="304" applyNumberFormat="1" applyFont="1" applyFill="1" applyBorder="1" applyAlignment="1" applyProtection="1">
      <alignment horizontal="right"/>
    </xf>
    <xf numFmtId="221" fontId="129" fillId="0" borderId="530" xfId="304" applyNumberFormat="1" applyFont="1" applyFill="1" applyBorder="1" applyAlignment="1" applyProtection="1">
      <alignment horizontal="right"/>
    </xf>
    <xf numFmtId="221" fontId="129" fillId="0" borderId="462" xfId="304" applyNumberFormat="1" applyFont="1" applyFill="1" applyBorder="1" applyAlignment="1" applyProtection="1">
      <alignment horizontal="right"/>
    </xf>
    <xf numFmtId="0" fontId="57" fillId="0" borderId="483" xfId="304" applyFont="1" applyFill="1" applyBorder="1" applyProtection="1"/>
    <xf numFmtId="0" fontId="57" fillId="0" borderId="484" xfId="304" applyFont="1" applyFill="1" applyBorder="1" applyProtection="1"/>
    <xf numFmtId="0" fontId="57" fillId="0" borderId="533" xfId="304" applyFont="1" applyFill="1" applyBorder="1" applyProtection="1"/>
    <xf numFmtId="172" fontId="57" fillId="0" borderId="521" xfId="304" applyNumberFormat="1" applyFont="1" applyFill="1" applyBorder="1" applyProtection="1"/>
    <xf numFmtId="0" fontId="57" fillId="0" borderId="534" xfId="304" applyFont="1" applyFill="1" applyBorder="1"/>
    <xf numFmtId="0" fontId="57" fillId="0" borderId="16" xfId="0" applyFont="1" applyFill="1" applyBorder="1" applyProtection="1"/>
    <xf numFmtId="0" fontId="57" fillId="0" borderId="75" xfId="0" applyFont="1" applyFill="1" applyBorder="1" applyProtection="1"/>
    <xf numFmtId="221" fontId="57" fillId="0" borderId="89" xfId="0" applyNumberFormat="1" applyFont="1" applyFill="1" applyBorder="1" applyProtection="1"/>
    <xf numFmtId="221" fontId="57" fillId="0" borderId="90" xfId="0" applyNumberFormat="1" applyFont="1" applyFill="1" applyBorder="1" applyProtection="1"/>
    <xf numFmtId="221" fontId="57" fillId="0" borderId="92" xfId="0" applyNumberFormat="1" applyFont="1" applyFill="1" applyBorder="1" applyProtection="1"/>
    <xf numFmtId="221" fontId="57" fillId="0" borderId="508" xfId="0" applyNumberFormat="1" applyFont="1" applyFill="1" applyBorder="1" applyProtection="1"/>
    <xf numFmtId="0" fontId="57" fillId="0" borderId="19" xfId="0" applyFont="1" applyFill="1" applyBorder="1" applyAlignment="1">
      <alignment horizontal="left" wrapText="1"/>
    </xf>
    <xf numFmtId="0" fontId="57" fillId="0" borderId="0" xfId="0" applyFont="1" applyFill="1" applyBorder="1" applyAlignment="1">
      <alignment horizontal="left" wrapText="1"/>
    </xf>
    <xf numFmtId="0" fontId="57" fillId="0" borderId="462" xfId="0" applyFont="1" applyFill="1" applyBorder="1" applyAlignment="1">
      <alignment horizontal="left" wrapText="1"/>
    </xf>
    <xf numFmtId="0" fontId="60" fillId="0" borderId="514" xfId="0" applyFont="1" applyFill="1" applyBorder="1" applyProtection="1"/>
    <xf numFmtId="0" fontId="60" fillId="0" borderId="525" xfId="0" applyFont="1" applyFill="1" applyBorder="1" applyProtection="1"/>
    <xf numFmtId="37" fontId="57" fillId="0" borderId="509" xfId="0" applyNumberFormat="1" applyFont="1" applyFill="1" applyBorder="1" applyProtection="1"/>
    <xf numFmtId="37" fontId="57" fillId="0" borderId="25" xfId="0" applyNumberFormat="1" applyFont="1" applyFill="1" applyBorder="1" applyProtection="1"/>
    <xf numFmtId="0" fontId="57" fillId="41" borderId="19" xfId="0" applyFont="1" applyFill="1" applyBorder="1" applyProtection="1"/>
    <xf numFmtId="0" fontId="57" fillId="41" borderId="462" xfId="0" applyFont="1" applyFill="1" applyBorder="1" applyProtection="1"/>
    <xf numFmtId="37" fontId="57" fillId="0" borderId="22" xfId="0" applyNumberFormat="1" applyFont="1" applyFill="1" applyBorder="1" applyProtection="1"/>
    <xf numFmtId="37" fontId="57" fillId="0" borderId="75" xfId="0" applyNumberFormat="1" applyFont="1" applyFill="1" applyBorder="1" applyProtection="1"/>
    <xf numFmtId="0" fontId="153" fillId="0" borderId="0" xfId="0" applyFont="1" applyFill="1"/>
    <xf numFmtId="224" fontId="140" fillId="0" borderId="231" xfId="442" applyNumberFormat="1" applyFont="1" applyFill="1" applyBorder="1"/>
    <xf numFmtId="179" fontId="140" fillId="0" borderId="230" xfId="442" applyNumberFormat="1" applyFont="1" applyFill="1" applyBorder="1"/>
    <xf numFmtId="220" fontId="141" fillId="0" borderId="331" xfId="442" applyNumberFormat="1" applyFont="1" applyFill="1" applyBorder="1"/>
    <xf numFmtId="220" fontId="141" fillId="0" borderId="327" xfId="442" applyNumberFormat="1" applyFont="1" applyFill="1" applyBorder="1"/>
    <xf numFmtId="179" fontId="140" fillId="0" borderId="342" xfId="442" applyNumberFormat="1" applyFont="1" applyFill="1" applyBorder="1"/>
    <xf numFmtId="0" fontId="57" fillId="0" borderId="0" xfId="304" applyFont="1" applyAlignment="1"/>
    <xf numFmtId="182" fontId="140" fillId="0" borderId="0" xfId="442" applyNumberFormat="1" applyFont="1" applyFill="1" applyBorder="1" applyAlignment="1"/>
    <xf numFmtId="0" fontId="180" fillId="0" borderId="0" xfId="0" applyFont="1" applyFill="1" applyAlignment="1">
      <alignment horizontal="left" vertical="top"/>
    </xf>
    <xf numFmtId="0" fontId="57" fillId="0" borderId="0" xfId="426" applyFont="1" applyFill="1" applyAlignment="1">
      <alignment horizontal="left" vertical="top"/>
    </xf>
    <xf numFmtId="0" fontId="57" fillId="39" borderId="535" xfId="304" applyFont="1" applyFill="1" applyBorder="1" applyAlignment="1">
      <alignment horizontal="center"/>
    </xf>
    <xf numFmtId="0" fontId="57" fillId="39" borderId="98" xfId="304" applyFont="1" applyFill="1" applyBorder="1" applyAlignment="1">
      <alignment horizontal="center"/>
    </xf>
    <xf numFmtId="10" fontId="57" fillId="0" borderId="536" xfId="401" applyNumberFormat="1" applyFont="1" applyFill="1" applyBorder="1" applyProtection="1"/>
    <xf numFmtId="172" fontId="166" fillId="0" borderId="514" xfId="401" applyNumberFormat="1" applyFont="1" applyFill="1" applyBorder="1"/>
    <xf numFmtId="172" fontId="166" fillId="0" borderId="497" xfId="401" applyNumberFormat="1" applyFont="1" applyFill="1" applyBorder="1"/>
    <xf numFmtId="172" fontId="166" fillId="0" borderId="439" xfId="401" applyNumberFormat="1" applyFont="1" applyFill="1" applyBorder="1"/>
    <xf numFmtId="172" fontId="166" fillId="0" borderId="41" xfId="401" applyNumberFormat="1" applyFont="1" applyFill="1" applyBorder="1"/>
    <xf numFmtId="221" fontId="129" fillId="0" borderId="530" xfId="290" applyNumberFormat="1" applyFont="1" applyFill="1" applyBorder="1" applyProtection="1"/>
    <xf numFmtId="221" fontId="129" fillId="0" borderId="522" xfId="290" applyNumberFormat="1" applyFont="1" applyFill="1" applyBorder="1" applyProtection="1"/>
    <xf numFmtId="221" fontId="129" fillId="0" borderId="36" xfId="290" applyNumberFormat="1" applyFont="1" applyFill="1" applyBorder="1" applyProtection="1"/>
    <xf numFmtId="221" fontId="129" fillId="0" borderId="521" xfId="290" applyNumberFormat="1" applyFont="1" applyFill="1" applyBorder="1" applyProtection="1"/>
    <xf numFmtId="221" fontId="57" fillId="0" borderId="168" xfId="290" applyNumberFormat="1" applyFont="1" applyFill="1" applyBorder="1" applyProtection="1"/>
    <xf numFmtId="221" fontId="57" fillId="0" borderId="508" xfId="290" applyNumberFormat="1" applyFont="1" applyFill="1" applyBorder="1" applyProtection="1"/>
    <xf numFmtId="221" fontId="57" fillId="0" borderId="22" xfId="290" applyNumberFormat="1" applyFont="1" applyFill="1" applyBorder="1" applyProtection="1"/>
    <xf numFmtId="221" fontId="57" fillId="0" borderId="90" xfId="290" applyNumberFormat="1" applyFont="1" applyFill="1" applyBorder="1" applyProtection="1"/>
    <xf numFmtId="221" fontId="57" fillId="0" borderId="16" xfId="290" applyNumberFormat="1" applyFont="1" applyFill="1" applyBorder="1" applyProtection="1"/>
    <xf numFmtId="221" fontId="57" fillId="0" borderId="89" xfId="0" applyNumberFormat="1" applyFont="1" applyFill="1" applyBorder="1"/>
    <xf numFmtId="221" fontId="129" fillId="0" borderId="508" xfId="0" applyNumberFormat="1" applyFont="1" applyFill="1" applyBorder="1"/>
    <xf numFmtId="172" fontId="166" fillId="0" borderId="512" xfId="401" applyNumberFormat="1" applyFont="1" applyFill="1" applyBorder="1"/>
    <xf numFmtId="0" fontId="57" fillId="0" borderId="471" xfId="0" applyFont="1" applyFill="1" applyBorder="1" applyProtection="1"/>
    <xf numFmtId="0" fontId="57" fillId="0" borderId="46" xfId="0" applyFont="1" applyFill="1" applyBorder="1" applyProtection="1"/>
    <xf numFmtId="221" fontId="141" fillId="0" borderId="517" xfId="442" applyNumberFormat="1" applyFont="1" applyFill="1" applyBorder="1"/>
    <xf numFmtId="221" fontId="141" fillId="0" borderId="0" xfId="442" applyNumberFormat="1" applyFont="1" applyFill="1" applyBorder="1"/>
    <xf numFmtId="10" fontId="141" fillId="0" borderId="0" xfId="401" applyNumberFormat="1" applyFont="1" applyFill="1" applyBorder="1"/>
    <xf numFmtId="0" fontId="57" fillId="0" borderId="471" xfId="0" applyFont="1" applyBorder="1" applyProtection="1"/>
    <xf numFmtId="0" fontId="57" fillId="0" borderId="473" xfId="0" applyFont="1" applyBorder="1" applyProtection="1"/>
    <xf numFmtId="172" fontId="166" fillId="0" borderId="45" xfId="401" applyNumberFormat="1" applyFont="1" applyFill="1" applyBorder="1"/>
    <xf numFmtId="178" fontId="57" fillId="0" borderId="37" xfId="0" applyNumberFormat="1" applyFont="1" applyFill="1" applyBorder="1" applyProtection="1"/>
    <xf numFmtId="222" fontId="166" fillId="0" borderId="37" xfId="442" applyNumberFormat="1" applyFont="1" applyFill="1" applyBorder="1"/>
    <xf numFmtId="221" fontId="166" fillId="0" borderId="537" xfId="442" applyNumberFormat="1" applyFont="1" applyFill="1" applyBorder="1"/>
    <xf numFmtId="178" fontId="57" fillId="0" borderId="538" xfId="0" applyNumberFormat="1" applyFont="1" applyFill="1" applyBorder="1" applyProtection="1"/>
    <xf numFmtId="222" fontId="166" fillId="0" borderId="538" xfId="442" applyNumberFormat="1" applyFont="1" applyFill="1" applyBorder="1"/>
    <xf numFmtId="0" fontId="57" fillId="0" borderId="538" xfId="0" applyFont="1" applyFill="1" applyBorder="1" applyProtection="1"/>
    <xf numFmtId="172" fontId="166" fillId="0" borderId="538" xfId="401" applyNumberFormat="1" applyFont="1" applyFill="1" applyBorder="1"/>
    <xf numFmtId="172" fontId="166" fillId="0" borderId="539" xfId="401" applyNumberFormat="1" applyFont="1" applyFill="1" applyBorder="1"/>
    <xf numFmtId="0" fontId="57" fillId="0" borderId="520" xfId="0" applyFont="1" applyFill="1" applyBorder="1" applyProtection="1"/>
    <xf numFmtId="10" fontId="141" fillId="0" borderId="520" xfId="401" applyNumberFormat="1" applyFont="1" applyFill="1" applyBorder="1"/>
    <xf numFmtId="172" fontId="141" fillId="0" borderId="520" xfId="401" applyNumberFormat="1" applyFont="1" applyFill="1" applyBorder="1"/>
    <xf numFmtId="172" fontId="57" fillId="0" borderId="540" xfId="401" applyNumberFormat="1" applyFont="1" applyFill="1" applyBorder="1" applyProtection="1"/>
    <xf numFmtId="221" fontId="166" fillId="0" borderId="527" xfId="442" applyNumberFormat="1" applyFont="1" applyFill="1" applyBorder="1"/>
    <xf numFmtId="10" fontId="166" fillId="0" borderId="478" xfId="401" applyNumberFormat="1" applyFont="1" applyFill="1" applyBorder="1"/>
    <xf numFmtId="10" fontId="154" fillId="0" borderId="37" xfId="401" applyNumberFormat="1" applyFont="1" applyFill="1" applyBorder="1" applyProtection="1"/>
    <xf numFmtId="10" fontId="166" fillId="0" borderId="37" xfId="401" applyNumberFormat="1" applyFont="1" applyFill="1" applyBorder="1"/>
    <xf numFmtId="10" fontId="166" fillId="0" borderId="128" xfId="401" applyNumberFormat="1" applyFont="1" applyFill="1" applyBorder="1"/>
    <xf numFmtId="10" fontId="57" fillId="0" borderId="527" xfId="0" applyNumberFormat="1" applyFont="1" applyFill="1" applyBorder="1" applyProtection="1"/>
    <xf numFmtId="179" fontId="141" fillId="0" borderId="541" xfId="442" applyNumberFormat="1" applyFont="1" applyBorder="1"/>
    <xf numFmtId="179" fontId="141" fillId="0" borderId="260" xfId="442" applyNumberFormat="1" applyFont="1" applyBorder="1"/>
    <xf numFmtId="220" fontId="141" fillId="0" borderId="541" xfId="442" applyNumberFormat="1" applyFont="1" applyFill="1" applyBorder="1"/>
    <xf numFmtId="179" fontId="141" fillId="0" borderId="260" xfId="442" applyNumberFormat="1" applyFont="1" applyFill="1" applyBorder="1"/>
    <xf numFmtId="179" fontId="141" fillId="0" borderId="541" xfId="442" applyNumberFormat="1" applyFont="1" applyFill="1" applyBorder="1"/>
    <xf numFmtId="220" fontId="141" fillId="0" borderId="260" xfId="442" applyNumberFormat="1" applyFont="1" applyFill="1" applyBorder="1"/>
    <xf numFmtId="220" fontId="140" fillId="0" borderId="231" xfId="442" applyNumberFormat="1" applyFont="1" applyFill="1" applyBorder="1"/>
    <xf numFmtId="179" fontId="140" fillId="0" borderId="367" xfId="442" applyNumberFormat="1" applyFont="1" applyFill="1" applyBorder="1"/>
    <xf numFmtId="172" fontId="141" fillId="0" borderId="541" xfId="401" applyNumberFormat="1" applyFont="1" applyFill="1" applyBorder="1"/>
    <xf numFmtId="172" fontId="141" fillId="0" borderId="260" xfId="401" applyNumberFormat="1" applyFont="1" applyFill="1" applyBorder="1"/>
    <xf numFmtId="172" fontId="141" fillId="0" borderId="302" xfId="401" applyNumberFormat="1" applyFont="1" applyFill="1" applyBorder="1"/>
    <xf numFmtId="0" fontId="57" fillId="0" borderId="0" xfId="0" applyFont="1" applyFill="1" applyBorder="1" applyAlignment="1">
      <alignment horizontal="center"/>
    </xf>
    <xf numFmtId="0" fontId="12" fillId="0" borderId="0" xfId="304" applyAlignment="1">
      <alignment wrapText="1"/>
    </xf>
    <xf numFmtId="0" fontId="57" fillId="0" borderId="448" xfId="0" applyFont="1" applyFill="1" applyBorder="1"/>
    <xf numFmtId="221" fontId="165" fillId="0" borderId="525" xfId="442" applyNumberFormat="1" applyFont="1" applyFill="1" applyBorder="1"/>
    <xf numFmtId="221" fontId="165" fillId="0" borderId="526" xfId="442" applyNumberFormat="1" applyFont="1" applyFill="1" applyBorder="1"/>
    <xf numFmtId="0" fontId="57" fillId="0" borderId="379" xfId="304" applyFont="1" applyFill="1" applyBorder="1" applyAlignment="1">
      <alignment horizontal="center"/>
    </xf>
    <xf numFmtId="0" fontId="57" fillId="0" borderId="341" xfId="304" applyFont="1" applyBorder="1" applyAlignment="1">
      <alignment horizontal="center"/>
    </xf>
    <xf numFmtId="0" fontId="57" fillId="0" borderId="205" xfId="304" applyFont="1" applyBorder="1" applyAlignment="1">
      <alignment horizontal="center"/>
    </xf>
    <xf numFmtId="0" fontId="57" fillId="0" borderId="333" xfId="304" applyFont="1" applyFill="1" applyBorder="1" applyAlignment="1">
      <alignment horizontal="center"/>
    </xf>
    <xf numFmtId="0" fontId="57" fillId="0" borderId="333" xfId="304" applyFont="1" applyBorder="1" applyAlignment="1">
      <alignment horizontal="center"/>
    </xf>
    <xf numFmtId="0" fontId="57" fillId="0" borderId="339" xfId="304" applyFont="1" applyBorder="1" applyAlignment="1">
      <alignment horizontal="center"/>
    </xf>
    <xf numFmtId="0" fontId="57" fillId="0" borderId="455" xfId="304" applyFont="1" applyFill="1" applyBorder="1" applyAlignment="1">
      <alignment horizontal="center" wrapText="1"/>
    </xf>
    <xf numFmtId="0" fontId="12" fillId="0" borderId="0" xfId="304" applyAlignment="1"/>
    <xf numFmtId="0" fontId="57" fillId="0" borderId="455" xfId="304" applyFont="1" applyFill="1" applyBorder="1" applyAlignment="1">
      <alignment horizontal="center"/>
    </xf>
    <xf numFmtId="0" fontId="57" fillId="0" borderId="456" xfId="304" applyFont="1" applyFill="1" applyBorder="1" applyAlignment="1">
      <alignment horizontal="center"/>
    </xf>
    <xf numFmtId="0" fontId="153" fillId="0" borderId="0" xfId="304" quotePrefix="1" applyFont="1" applyAlignment="1">
      <alignment vertical="top"/>
    </xf>
    <xf numFmtId="0" fontId="153" fillId="0" borderId="0" xfId="304" applyFont="1" applyAlignment="1">
      <alignment vertical="top"/>
    </xf>
    <xf numFmtId="0" fontId="169" fillId="0" borderId="0" xfId="304" quotePrefix="1" applyFont="1" applyAlignment="1">
      <alignment vertical="top"/>
    </xf>
    <xf numFmtId="10" fontId="153" fillId="0" borderId="0" xfId="432" applyNumberFormat="1" applyFont="1" applyBorder="1" applyAlignment="1">
      <alignment vertical="top"/>
    </xf>
    <xf numFmtId="0" fontId="12" fillId="0" borderId="0" xfId="304" applyAlignment="1">
      <alignment vertical="top"/>
    </xf>
    <xf numFmtId="0" fontId="153" fillId="0" borderId="0" xfId="304" applyFont="1" applyFill="1" applyBorder="1" applyAlignment="1">
      <alignment vertical="top"/>
    </xf>
    <xf numFmtId="0" fontId="57" fillId="0" borderId="0" xfId="0" applyFont="1" applyFill="1" applyBorder="1" applyAlignment="1">
      <alignment horizontal="center"/>
    </xf>
    <xf numFmtId="0" fontId="57" fillId="0" borderId="448" xfId="0" applyFont="1" applyBorder="1" applyAlignment="1" applyProtection="1">
      <alignment horizontal="left"/>
    </xf>
    <xf numFmtId="179" fontId="57" fillId="0" borderId="448" xfId="290" applyNumberFormat="1" applyFont="1" applyFill="1" applyBorder="1"/>
    <xf numFmtId="179" fontId="57" fillId="0" borderId="161" xfId="290" applyNumberFormat="1" applyFont="1" applyFill="1" applyBorder="1"/>
    <xf numFmtId="179" fontId="57" fillId="0" borderId="542" xfId="290" applyNumberFormat="1" applyFont="1" applyFill="1" applyBorder="1"/>
    <xf numFmtId="179" fontId="57" fillId="0" borderId="543" xfId="290" applyNumberFormat="1" applyFont="1" applyFill="1" applyBorder="1"/>
    <xf numFmtId="179" fontId="57" fillId="0" borderId="107" xfId="290" applyNumberFormat="1" applyFont="1" applyFill="1" applyBorder="1"/>
    <xf numFmtId="179" fontId="57" fillId="0" borderId="544" xfId="290" applyNumberFormat="1" applyFont="1" applyFill="1" applyBorder="1"/>
    <xf numFmtId="179" fontId="57" fillId="0" borderId="545" xfId="290" applyNumberFormat="1" applyFont="1" applyFill="1" applyBorder="1"/>
    <xf numFmtId="0" fontId="163" fillId="0" borderId="19" xfId="0" applyFont="1" applyFill="1" applyBorder="1"/>
    <xf numFmtId="221" fontId="165" fillId="0" borderId="140" xfId="442" applyNumberFormat="1" applyFont="1" applyFill="1" applyBorder="1"/>
    <xf numFmtId="221" fontId="165" fillId="0" borderId="521" xfId="442" applyNumberFormat="1" applyFont="1" applyFill="1" applyBorder="1"/>
    <xf numFmtId="221" fontId="165" fillId="0" borderId="134" xfId="442" applyNumberFormat="1" applyFont="1" applyFill="1" applyBorder="1"/>
    <xf numFmtId="0" fontId="57" fillId="0" borderId="512" xfId="0" applyFont="1" applyFill="1" applyBorder="1"/>
    <xf numFmtId="0" fontId="57" fillId="0" borderId="102" xfId="0" applyFont="1" applyFill="1" applyBorder="1" applyAlignment="1">
      <alignment horizontal="center"/>
    </xf>
    <xf numFmtId="221" fontId="166" fillId="0" borderId="530" xfId="442" applyNumberFormat="1" applyFont="1" applyFill="1" applyBorder="1"/>
    <xf numFmtId="0" fontId="57" fillId="0" borderId="544" xfId="0" applyFont="1" applyBorder="1" applyAlignment="1" applyProtection="1">
      <alignment horizontal="left"/>
    </xf>
    <xf numFmtId="0" fontId="57" fillId="0" borderId="70" xfId="0" applyFont="1" applyBorder="1" applyProtection="1"/>
    <xf numFmtId="0" fontId="57" fillId="0" borderId="147" xfId="0" applyFont="1" applyBorder="1" applyProtection="1"/>
    <xf numFmtId="220" fontId="141" fillId="0" borderId="216" xfId="442" applyNumberFormat="1" applyFont="1" applyBorder="1"/>
    <xf numFmtId="0" fontId="129" fillId="41" borderId="0" xfId="0" applyFont="1" applyFill="1" applyBorder="1"/>
    <xf numFmtId="10" fontId="166" fillId="0" borderId="496" xfId="401" applyNumberFormat="1" applyFont="1" applyFill="1" applyBorder="1"/>
    <xf numFmtId="10" fontId="154" fillId="0" borderId="521" xfId="401" applyNumberFormat="1" applyFont="1" applyFill="1" applyBorder="1" applyProtection="1"/>
    <xf numFmtId="10" fontId="166" fillId="0" borderId="521" xfId="401" applyNumberFormat="1" applyFont="1" applyFill="1" applyBorder="1"/>
    <xf numFmtId="10" fontId="57" fillId="0" borderId="529" xfId="0" applyNumberFormat="1" applyFont="1" applyFill="1" applyBorder="1" applyProtection="1"/>
    <xf numFmtId="221" fontId="166" fillId="0" borderId="496" xfId="442" applyNumberFormat="1" applyFont="1" applyFill="1" applyBorder="1"/>
    <xf numFmtId="221" fontId="166" fillId="0" borderId="529" xfId="442" applyNumberFormat="1" applyFont="1" applyFill="1" applyBorder="1"/>
    <xf numFmtId="224" fontId="140" fillId="0" borderId="314" xfId="442" applyNumberFormat="1" applyFont="1" applyFill="1" applyBorder="1"/>
    <xf numFmtId="179" fontId="140" fillId="0" borderId="314" xfId="442" applyNumberFormat="1" applyFont="1" applyFill="1" applyBorder="1"/>
    <xf numFmtId="179" fontId="140" fillId="0" borderId="354" xfId="442" applyNumberFormat="1" applyFont="1" applyFill="1" applyBorder="1"/>
    <xf numFmtId="9" fontId="141" fillId="0" borderId="0" xfId="401" applyNumberFormat="1" applyFont="1" applyFill="1" applyBorder="1"/>
    <xf numFmtId="223" fontId="141" fillId="0" borderId="0" xfId="442" applyNumberFormat="1" applyFont="1" applyFill="1" applyBorder="1"/>
    <xf numFmtId="0" fontId="153" fillId="0" borderId="0" xfId="0" applyFont="1" applyFill="1" applyBorder="1" applyAlignment="1" applyProtection="1">
      <alignment horizontal="left" vertical="top"/>
    </xf>
    <xf numFmtId="221" fontId="140" fillId="0" borderId="509" xfId="442" applyNumberFormat="1" applyFont="1" applyFill="1" applyBorder="1"/>
    <xf numFmtId="221" fontId="140" fillId="0" borderId="52" xfId="442" applyNumberFormat="1" applyFont="1" applyFill="1" applyBorder="1"/>
    <xf numFmtId="221" fontId="140" fillId="0" borderId="25" xfId="442" applyNumberFormat="1" applyFont="1" applyFill="1" applyBorder="1"/>
    <xf numFmtId="0" fontId="57" fillId="0" borderId="22" xfId="0" applyFont="1" applyFill="1" applyBorder="1" applyProtection="1"/>
    <xf numFmtId="0" fontId="129" fillId="39" borderId="257" xfId="304" applyFont="1" applyFill="1" applyBorder="1" applyAlignment="1"/>
    <xf numFmtId="0" fontId="129" fillId="0" borderId="57" xfId="0" applyFont="1" applyFill="1" applyBorder="1" applyAlignment="1" applyProtection="1">
      <alignment horizontal="center"/>
    </xf>
    <xf numFmtId="223" fontId="141" fillId="42" borderId="143" xfId="442" applyNumberFormat="1" applyFont="1" applyFill="1" applyBorder="1"/>
    <xf numFmtId="9" fontId="141" fillId="0" borderId="56" xfId="401" applyNumberFormat="1" applyFont="1" applyFill="1" applyBorder="1"/>
    <xf numFmtId="9" fontId="141" fillId="0" borderId="528" xfId="401" applyNumberFormat="1" applyFont="1" applyFill="1" applyBorder="1"/>
    <xf numFmtId="221" fontId="166" fillId="0" borderId="499" xfId="442" applyNumberFormat="1" applyFont="1" applyFill="1" applyBorder="1"/>
    <xf numFmtId="178" fontId="57" fillId="0" borderId="5" xfId="0" applyNumberFormat="1" applyFont="1" applyFill="1" applyBorder="1" applyProtection="1"/>
    <xf numFmtId="222" fontId="166" fillId="0" borderId="530" xfId="442" applyNumberFormat="1" applyFont="1" applyFill="1" applyBorder="1"/>
    <xf numFmtId="0" fontId="57" fillId="0" borderId="5" xfId="0" applyFont="1" applyFill="1" applyBorder="1" applyProtection="1"/>
    <xf numFmtId="172" fontId="166" fillId="0" borderId="181" xfId="401" applyNumberFormat="1" applyFont="1" applyFill="1" applyBorder="1"/>
    <xf numFmtId="221" fontId="166" fillId="0" borderId="460" xfId="442" applyNumberFormat="1" applyFont="1" applyFill="1" applyBorder="1"/>
    <xf numFmtId="172" fontId="166" fillId="0" borderId="530" xfId="401" applyNumberFormat="1" applyFont="1" applyFill="1" applyBorder="1"/>
    <xf numFmtId="172" fontId="166" fillId="0" borderId="555" xfId="401" applyNumberFormat="1" applyFont="1" applyFill="1" applyBorder="1"/>
    <xf numFmtId="221" fontId="141" fillId="0" borderId="499" xfId="442" applyNumberFormat="1" applyFont="1" applyFill="1" applyBorder="1"/>
    <xf numFmtId="221" fontId="141" fillId="0" borderId="530" xfId="442" applyNumberFormat="1" applyFont="1" applyFill="1" applyBorder="1"/>
    <xf numFmtId="10" fontId="141" fillId="0" borderId="530" xfId="401" applyNumberFormat="1" applyFont="1" applyFill="1" applyBorder="1"/>
    <xf numFmtId="172" fontId="141" fillId="0" borderId="530" xfId="401" applyNumberFormat="1" applyFont="1" applyFill="1" applyBorder="1"/>
    <xf numFmtId="222" fontId="141" fillId="0" borderId="530" xfId="442" applyNumberFormat="1" applyFont="1" applyFill="1" applyBorder="1"/>
    <xf numFmtId="172" fontId="57" fillId="0" borderId="261" xfId="401" applyNumberFormat="1" applyFont="1" applyFill="1" applyBorder="1" applyProtection="1"/>
    <xf numFmtId="222" fontId="141" fillId="0" borderId="5" xfId="442" applyNumberFormat="1" applyFont="1" applyFill="1" applyBorder="1"/>
    <xf numFmtId="9" fontId="141" fillId="0" borderId="138" xfId="401" applyNumberFormat="1" applyFont="1" applyFill="1" applyBorder="1"/>
    <xf numFmtId="221" fontId="166" fillId="0" borderId="556" xfId="442" applyNumberFormat="1" applyFont="1" applyFill="1" applyBorder="1"/>
    <xf numFmtId="178" fontId="57" fillId="0" borderId="58" xfId="0" applyNumberFormat="1" applyFont="1" applyFill="1" applyBorder="1" applyProtection="1"/>
    <xf numFmtId="222" fontId="166" fillId="0" borderId="140" xfId="442" applyNumberFormat="1" applyFont="1" applyFill="1" applyBorder="1"/>
    <xf numFmtId="0" fontId="57" fillId="0" borderId="58" xfId="0" applyFont="1" applyFill="1" applyBorder="1" applyProtection="1"/>
    <xf numFmtId="172" fontId="166" fillId="0" borderId="557" xfId="401" applyNumberFormat="1" applyFont="1" applyFill="1" applyBorder="1"/>
    <xf numFmtId="172" fontId="166" fillId="0" borderId="140" xfId="401" applyNumberFormat="1" applyFont="1" applyFill="1" applyBorder="1"/>
    <xf numFmtId="172" fontId="166" fillId="0" borderId="558" xfId="401" applyNumberFormat="1" applyFont="1" applyFill="1" applyBorder="1"/>
    <xf numFmtId="221" fontId="141" fillId="0" borderId="559" xfId="442" applyNumberFormat="1" applyFont="1" applyFill="1" applyBorder="1"/>
    <xf numFmtId="221" fontId="141" fillId="0" borderId="140" xfId="442" applyNumberFormat="1" applyFont="1" applyFill="1" applyBorder="1"/>
    <xf numFmtId="10" fontId="141" fillId="0" borderId="140" xfId="401" applyNumberFormat="1" applyFont="1" applyFill="1" applyBorder="1"/>
    <xf numFmtId="172" fontId="141" fillId="0" borderId="140" xfId="401" applyNumberFormat="1" applyFont="1" applyFill="1" applyBorder="1"/>
    <xf numFmtId="222" fontId="141" fillId="0" borderId="140" xfId="442" applyNumberFormat="1" applyFont="1" applyFill="1" applyBorder="1"/>
    <xf numFmtId="172" fontId="57" fillId="0" borderId="560" xfId="401" applyNumberFormat="1" applyFont="1" applyFill="1" applyBorder="1" applyProtection="1"/>
    <xf numFmtId="9" fontId="141" fillId="0" borderId="557" xfId="401" applyNumberFormat="1" applyFont="1" applyFill="1" applyBorder="1"/>
    <xf numFmtId="0" fontId="129" fillId="0" borderId="555" xfId="0" applyFont="1" applyFill="1" applyBorder="1" applyAlignment="1" applyProtection="1">
      <alignment horizontal="center"/>
    </xf>
    <xf numFmtId="221" fontId="166" fillId="0" borderId="148" xfId="442" applyNumberFormat="1" applyFont="1" applyFill="1" applyBorder="1"/>
    <xf numFmtId="221" fontId="165" fillId="0" borderId="148" xfId="442" applyNumberFormat="1" applyFont="1" applyFill="1" applyBorder="1"/>
    <xf numFmtId="221" fontId="166" fillId="0" borderId="156" xfId="442" applyNumberFormat="1" applyFont="1" applyFill="1" applyBorder="1"/>
    <xf numFmtId="37" fontId="129" fillId="0" borderId="530" xfId="0" applyNumberFormat="1" applyFont="1" applyFill="1" applyBorder="1" applyProtection="1"/>
    <xf numFmtId="221" fontId="166" fillId="0" borderId="555" xfId="442" applyNumberFormat="1" applyFont="1" applyFill="1" applyBorder="1"/>
    <xf numFmtId="0" fontId="129" fillId="0" borderId="50" xfId="0" applyFont="1" applyFill="1" applyBorder="1" applyAlignment="1" applyProtection="1">
      <alignment horizontal="center"/>
    </xf>
    <xf numFmtId="173" fontId="129" fillId="0" borderId="36" xfId="480" applyNumberFormat="1" applyFont="1" applyFill="1" applyBorder="1" applyProtection="1"/>
    <xf numFmtId="221" fontId="166" fillId="0" borderId="50" xfId="442" applyNumberFormat="1" applyFont="1" applyFill="1" applyBorder="1"/>
    <xf numFmtId="37" fontId="57" fillId="0" borderId="462" xfId="0" applyNumberFormat="1" applyFont="1" applyFill="1" applyBorder="1" applyProtection="1"/>
    <xf numFmtId="222" fontId="165" fillId="0" borderId="64" xfId="442" applyNumberFormat="1" applyFont="1" applyFill="1" applyBorder="1"/>
    <xf numFmtId="10" fontId="166" fillId="0" borderId="460" xfId="401" applyNumberFormat="1" applyFont="1" applyFill="1" applyBorder="1"/>
    <xf numFmtId="10" fontId="154" fillId="0" borderId="530" xfId="401" applyNumberFormat="1" applyFont="1" applyFill="1" applyBorder="1" applyProtection="1"/>
    <xf numFmtId="10" fontId="166" fillId="0" borderId="530" xfId="401" applyNumberFormat="1" applyFont="1" applyFill="1" applyBorder="1"/>
    <xf numFmtId="10" fontId="166" fillId="0" borderId="148" xfId="401" applyNumberFormat="1" applyFont="1" applyFill="1" applyBorder="1"/>
    <xf numFmtId="10" fontId="57" fillId="0" borderId="555" xfId="0" applyNumberFormat="1" applyFont="1" applyFill="1" applyBorder="1" applyProtection="1"/>
    <xf numFmtId="0" fontId="129" fillId="0" borderId="562" xfId="0" applyFont="1" applyFill="1" applyBorder="1" applyAlignment="1" applyProtection="1">
      <alignment horizontal="center"/>
    </xf>
    <xf numFmtId="222" fontId="166" fillId="0" borderId="273" xfId="442" applyNumberFormat="1" applyFont="1" applyFill="1" applyBorder="1"/>
    <xf numFmtId="222" fontId="166" fillId="0" borderId="513" xfId="442" applyNumberFormat="1" applyFont="1" applyFill="1" applyBorder="1"/>
    <xf numFmtId="222" fontId="166" fillId="0" borderId="522" xfId="442" applyNumberFormat="1" applyFont="1" applyFill="1" applyBorder="1"/>
    <xf numFmtId="222" fontId="165" fillId="0" borderId="563" xfId="442" applyNumberFormat="1" applyFont="1" applyFill="1" applyBorder="1"/>
    <xf numFmtId="10" fontId="166" fillId="0" borderId="564" xfId="401" applyNumberFormat="1" applyFont="1" applyFill="1" applyBorder="1"/>
    <xf numFmtId="10" fontId="154" fillId="0" borderId="273" xfId="401" applyNumberFormat="1" applyFont="1" applyFill="1" applyBorder="1" applyProtection="1"/>
    <xf numFmtId="10" fontId="166" fillId="0" borderId="273" xfId="401" applyNumberFormat="1" applyFont="1" applyFill="1" applyBorder="1"/>
    <xf numFmtId="10" fontId="166" fillId="0" borderId="307" xfId="401" applyNumberFormat="1" applyFont="1" applyFill="1" applyBorder="1"/>
    <xf numFmtId="10" fontId="129" fillId="0" borderId="565" xfId="0" applyNumberFormat="1" applyFont="1" applyFill="1" applyBorder="1" applyProtection="1"/>
    <xf numFmtId="10" fontId="129" fillId="0" borderId="528" xfId="0" applyNumberFormat="1" applyFont="1" applyFill="1" applyBorder="1" applyProtection="1"/>
    <xf numFmtId="221" fontId="166" fillId="0" borderId="564" xfId="442" applyNumberFormat="1" applyFont="1" applyFill="1" applyBorder="1"/>
    <xf numFmtId="221" fontId="166" fillId="0" borderId="273" xfId="442" applyNumberFormat="1" applyFont="1" applyFill="1" applyBorder="1"/>
    <xf numFmtId="221" fontId="166" fillId="0" borderId="565" xfId="442" applyNumberFormat="1" applyFont="1" applyFill="1" applyBorder="1"/>
    <xf numFmtId="0" fontId="57" fillId="0" borderId="463" xfId="0" applyFont="1" applyFill="1" applyBorder="1"/>
    <xf numFmtId="170" fontId="57" fillId="0" borderId="566" xfId="290" applyNumberFormat="1" applyFont="1" applyFill="1" applyBorder="1" applyProtection="1"/>
    <xf numFmtId="0" fontId="57" fillId="0" borderId="0" xfId="304" applyFont="1" applyBorder="1" applyAlignment="1" applyProtection="1">
      <alignment horizontal="centerContinuous"/>
    </xf>
    <xf numFmtId="0" fontId="57" fillId="0" borderId="243" xfId="304" applyFont="1" applyBorder="1" applyAlignment="1">
      <alignment vertical="center"/>
    </xf>
    <xf numFmtId="0" fontId="129" fillId="0" borderId="413" xfId="304" applyFont="1" applyFill="1" applyBorder="1"/>
    <xf numFmtId="0" fontId="129" fillId="0" borderId="85" xfId="304" applyFont="1" applyFill="1" applyBorder="1"/>
    <xf numFmtId="0" fontId="129" fillId="0" borderId="567" xfId="304" applyFont="1" applyFill="1" applyBorder="1"/>
    <xf numFmtId="0" fontId="129" fillId="0" borderId="237" xfId="304" applyFont="1" applyFill="1" applyBorder="1" applyAlignment="1" applyProtection="1">
      <alignment horizontal="center"/>
    </xf>
    <xf numFmtId="0" fontId="129" fillId="0" borderId="236" xfId="304" applyFont="1" applyFill="1" applyBorder="1" applyAlignment="1" applyProtection="1">
      <alignment horizontal="center"/>
    </xf>
    <xf numFmtId="0" fontId="129" fillId="0" borderId="235" xfId="304" applyFont="1" applyFill="1" applyBorder="1" applyAlignment="1" applyProtection="1">
      <alignment horizontal="center"/>
    </xf>
    <xf numFmtId="0" fontId="129" fillId="0" borderId="212" xfId="304" applyFont="1" applyFill="1" applyBorder="1" applyAlignment="1" applyProtection="1">
      <alignment horizontal="center"/>
    </xf>
    <xf numFmtId="0" fontId="129" fillId="0" borderId="419" xfId="304" applyFont="1" applyFill="1" applyBorder="1" applyAlignment="1" applyProtection="1">
      <alignment horizontal="center"/>
    </xf>
    <xf numFmtId="0" fontId="129" fillId="0" borderId="549" xfId="304" applyFont="1" applyFill="1" applyBorder="1" applyAlignment="1" applyProtection="1">
      <alignment horizontal="center"/>
    </xf>
    <xf numFmtId="0" fontId="57" fillId="0" borderId="47" xfId="304" applyFont="1" applyFill="1" applyBorder="1"/>
    <xf numFmtId="221" fontId="141" fillId="0" borderId="478" xfId="442" applyNumberFormat="1" applyFont="1" applyFill="1" applyBorder="1"/>
    <xf numFmtId="221" fontId="141" fillId="0" borderId="391" xfId="442" applyNumberFormat="1" applyFont="1" applyFill="1" applyBorder="1"/>
    <xf numFmtId="0" fontId="57" fillId="0" borderId="18" xfId="304" applyFont="1" applyFill="1" applyBorder="1"/>
    <xf numFmtId="221" fontId="141" fillId="39" borderId="36" xfId="442" applyNumberFormat="1" applyFont="1" applyFill="1" applyBorder="1"/>
    <xf numFmtId="221" fontId="141" fillId="39" borderId="521" xfId="442" applyNumberFormat="1" applyFont="1" applyFill="1" applyBorder="1"/>
    <xf numFmtId="221" fontId="141" fillId="0" borderId="246" xfId="442" applyNumberFormat="1" applyFont="1" applyFill="1" applyBorder="1"/>
    <xf numFmtId="0" fontId="129" fillId="0" borderId="65" xfId="304" applyFont="1" applyFill="1" applyBorder="1"/>
    <xf numFmtId="0" fontId="129" fillId="0" borderId="66" xfId="304" applyFont="1" applyFill="1" applyBorder="1"/>
    <xf numFmtId="221" fontId="140" fillId="0" borderId="503" xfId="442" applyNumberFormat="1" applyFont="1" applyFill="1" applyBorder="1"/>
    <xf numFmtId="221" fontId="140" fillId="0" borderId="135" xfId="442" applyNumberFormat="1" applyFont="1" applyFill="1" applyBorder="1"/>
    <xf numFmtId="221" fontId="140" fillId="0" borderId="338" xfId="442" applyNumberFormat="1" applyFont="1" applyFill="1" applyBorder="1"/>
    <xf numFmtId="221" fontId="140" fillId="0" borderId="210" xfId="442" applyNumberFormat="1" applyFont="1" applyFill="1" applyBorder="1"/>
    <xf numFmtId="221" fontId="140" fillId="0" borderId="59" xfId="442" applyNumberFormat="1" applyFont="1" applyFill="1" applyBorder="1"/>
    <xf numFmtId="221" fontId="140" fillId="0" borderId="65" xfId="442" applyNumberFormat="1" applyFont="1" applyFill="1" applyBorder="1"/>
    <xf numFmtId="221" fontId="140" fillId="0" borderId="569" xfId="442" applyNumberFormat="1" applyFont="1" applyFill="1" applyBorder="1"/>
    <xf numFmtId="221" fontId="140" fillId="0" borderId="570" xfId="442" applyNumberFormat="1" applyFont="1" applyFill="1" applyBorder="1"/>
    <xf numFmtId="221" fontId="141" fillId="0" borderId="244" xfId="442" applyNumberFormat="1" applyFont="1" applyFill="1" applyBorder="1"/>
    <xf numFmtId="0" fontId="57" fillId="0" borderId="65" xfId="304" applyFont="1" applyFill="1" applyBorder="1"/>
    <xf numFmtId="0" fontId="57" fillId="0" borderId="66" xfId="304" applyFont="1" applyFill="1" applyBorder="1"/>
    <xf numFmtId="221" fontId="141" fillId="0" borderId="135" xfId="442" applyNumberFormat="1" applyFont="1" applyFill="1" applyBorder="1"/>
    <xf numFmtId="221" fontId="141" fillId="0" borderId="338" xfId="442" applyNumberFormat="1" applyFont="1" applyFill="1" applyBorder="1"/>
    <xf numFmtId="221" fontId="141" fillId="0" borderId="210" xfId="442" applyNumberFormat="1" applyFont="1" applyFill="1" applyBorder="1"/>
    <xf numFmtId="221" fontId="141" fillId="0" borderId="438" xfId="442" applyNumberFormat="1" applyFont="1" applyFill="1" applyBorder="1"/>
    <xf numFmtId="221" fontId="141" fillId="0" borderId="65" xfId="442" applyNumberFormat="1" applyFont="1" applyFill="1" applyBorder="1"/>
    <xf numFmtId="221" fontId="141" fillId="0" borderId="569" xfId="442" applyNumberFormat="1" applyFont="1" applyFill="1" applyBorder="1"/>
    <xf numFmtId="0" fontId="57" fillId="0" borderId="544" xfId="304" applyFont="1" applyFill="1" applyBorder="1"/>
    <xf numFmtId="37" fontId="129" fillId="0" borderId="19" xfId="304" applyNumberFormat="1" applyFont="1" applyFill="1" applyBorder="1" applyProtection="1"/>
    <xf numFmtId="37" fontId="129" fillId="0" borderId="31" xfId="304" applyNumberFormat="1" applyFont="1" applyFill="1" applyBorder="1" applyProtection="1"/>
    <xf numFmtId="37" fontId="57" fillId="0" borderId="22" xfId="304" applyNumberFormat="1" applyFont="1" applyBorder="1" applyProtection="1"/>
    <xf numFmtId="37" fontId="57" fillId="0" borderId="19" xfId="304" applyNumberFormat="1" applyFont="1" applyBorder="1" applyProtection="1"/>
    <xf numFmtId="37" fontId="57" fillId="0" borderId="509" xfId="304" applyNumberFormat="1" applyFont="1" applyFill="1" applyBorder="1" applyProtection="1"/>
    <xf numFmtId="221" fontId="141" fillId="0" borderId="32" xfId="442" applyNumberFormat="1" applyFont="1" applyFill="1" applyBorder="1"/>
    <xf numFmtId="221" fontId="141" fillId="0" borderId="509" xfId="442" applyNumberFormat="1" applyFont="1" applyFill="1" applyBorder="1"/>
    <xf numFmtId="221" fontId="141" fillId="0" borderId="52" xfId="442" applyNumberFormat="1" applyFont="1" applyFill="1" applyBorder="1"/>
    <xf numFmtId="221" fontId="141" fillId="0" borderId="435" xfId="442" applyNumberFormat="1" applyFont="1" applyFill="1" applyBorder="1"/>
    <xf numFmtId="221" fontId="141" fillId="0" borderId="493" xfId="442" applyNumberFormat="1" applyFont="1" applyFill="1" applyBorder="1"/>
    <xf numFmtId="221" fontId="141" fillId="0" borderId="571" xfId="442" applyNumberFormat="1" applyFont="1" applyFill="1" applyBorder="1"/>
    <xf numFmtId="221" fontId="141" fillId="0" borderId="375" xfId="442" applyNumberFormat="1" applyFont="1" applyFill="1" applyBorder="1"/>
    <xf numFmtId="10" fontId="141" fillId="0" borderId="37" xfId="401" applyNumberFormat="1" applyFont="1" applyFill="1" applyBorder="1"/>
    <xf numFmtId="10" fontId="141" fillId="0" borderId="246" xfId="401" applyNumberFormat="1" applyFont="1" applyFill="1" applyBorder="1"/>
    <xf numFmtId="172" fontId="141" fillId="0" borderId="37" xfId="401" applyNumberFormat="1" applyFont="1" applyFill="1" applyBorder="1"/>
    <xf numFmtId="172" fontId="141" fillId="0" borderId="521" xfId="401" applyNumberFormat="1" applyFont="1" applyFill="1" applyBorder="1"/>
    <xf numFmtId="172" fontId="141" fillId="0" borderId="244" xfId="401" applyNumberFormat="1" applyFont="1" applyFill="1" applyBorder="1"/>
    <xf numFmtId="0" fontId="57" fillId="0" borderId="57" xfId="304" applyFont="1" applyFill="1" applyBorder="1"/>
    <xf numFmtId="0" fontId="57" fillId="0" borderId="566" xfId="304" applyFont="1" applyFill="1" applyBorder="1"/>
    <xf numFmtId="221" fontId="141" fillId="0" borderId="527" xfId="442" applyNumberFormat="1" applyFont="1" applyFill="1" applyBorder="1"/>
    <xf numFmtId="221" fontId="141" fillId="0" borderId="514" xfId="442" applyNumberFormat="1" applyFont="1" applyFill="1" applyBorder="1"/>
    <xf numFmtId="221" fontId="141" fillId="0" borderId="529" xfId="442" applyNumberFormat="1" applyFont="1" applyFill="1" applyBorder="1"/>
    <xf numFmtId="221" fontId="141" fillId="0" borderId="572" xfId="442" applyNumberFormat="1" applyFont="1" applyFill="1" applyBorder="1"/>
    <xf numFmtId="221" fontId="141" fillId="0" borderId="440" xfId="442" applyNumberFormat="1" applyFont="1" applyFill="1" applyBorder="1"/>
    <xf numFmtId="221" fontId="141" fillId="0" borderId="573" xfId="442" applyNumberFormat="1" applyFont="1" applyFill="1" applyBorder="1"/>
    <xf numFmtId="221" fontId="141" fillId="0" borderId="574" xfId="442" applyNumberFormat="1" applyFont="1" applyFill="1" applyBorder="1"/>
    <xf numFmtId="0" fontId="129" fillId="0" borderId="173" xfId="304" applyFont="1" applyFill="1" applyBorder="1"/>
    <xf numFmtId="0" fontId="129" fillId="0" borderId="74" xfId="304" applyFont="1" applyFill="1" applyBorder="1"/>
    <xf numFmtId="0" fontId="129" fillId="0" borderId="123" xfId="304" applyFont="1" applyFill="1" applyBorder="1"/>
    <xf numFmtId="0" fontId="57" fillId="0" borderId="517" xfId="304" applyFont="1" applyFill="1" applyBorder="1"/>
    <xf numFmtId="0" fontId="57" fillId="0" borderId="471" xfId="304" applyFont="1" applyFill="1" applyBorder="1"/>
    <xf numFmtId="221" fontId="141" fillId="0" borderId="546" xfId="442" applyNumberFormat="1" applyFont="1" applyFill="1" applyBorder="1"/>
    <xf numFmtId="221" fontId="141" fillId="0" borderId="436" xfId="442" applyNumberFormat="1" applyFont="1" applyFill="1" applyBorder="1"/>
    <xf numFmtId="221" fontId="141" fillId="0" borderId="492" xfId="442" applyNumberFormat="1" applyFont="1" applyFill="1" applyBorder="1"/>
    <xf numFmtId="221" fontId="141" fillId="0" borderId="496" xfId="442" applyNumberFormat="1" applyFont="1" applyFill="1" applyBorder="1"/>
    <xf numFmtId="221" fontId="141" fillId="0" borderId="437" xfId="442" applyNumberFormat="1" applyFont="1" applyFill="1" applyBorder="1"/>
    <xf numFmtId="221" fontId="141" fillId="0" borderId="575" xfId="442" applyNumberFormat="1" applyFont="1" applyFill="1" applyBorder="1"/>
    <xf numFmtId="221" fontId="141" fillId="0" borderId="531" xfId="442" applyNumberFormat="1" applyFont="1" applyFill="1" applyBorder="1"/>
    <xf numFmtId="0" fontId="57" fillId="0" borderId="70" xfId="304" applyFont="1" applyFill="1" applyBorder="1"/>
    <xf numFmtId="0" fontId="57" fillId="0" borderId="72" xfId="304" applyFont="1" applyFill="1" applyBorder="1"/>
    <xf numFmtId="221" fontId="141" fillId="0" borderId="58" xfId="442" applyNumberFormat="1" applyFont="1" applyFill="1" applyBorder="1"/>
    <xf numFmtId="221" fontId="141" fillId="0" borderId="134" xfId="442" applyNumberFormat="1" applyFont="1" applyFill="1" applyBorder="1"/>
    <xf numFmtId="0" fontId="129" fillId="0" borderId="473" xfId="304" applyFont="1" applyFill="1" applyBorder="1"/>
    <xf numFmtId="221" fontId="140" fillId="0" borderId="104" xfId="442" applyNumberFormat="1" applyFont="1" applyFill="1" applyBorder="1"/>
    <xf numFmtId="221" fontId="140" fillId="0" borderId="438" xfId="442" applyNumberFormat="1" applyFont="1" applyFill="1" applyBorder="1"/>
    <xf numFmtId="0" fontId="57" fillId="0" borderId="473" xfId="304" applyFont="1" applyFill="1" applyBorder="1"/>
    <xf numFmtId="221" fontId="141" fillId="0" borderId="104" xfId="442" applyNumberFormat="1" applyFont="1" applyFill="1" applyBorder="1"/>
    <xf numFmtId="37" fontId="129" fillId="0" borderId="0" xfId="304" applyNumberFormat="1" applyFont="1" applyFill="1" applyBorder="1" applyProtection="1"/>
    <xf numFmtId="37" fontId="129" fillId="0" borderId="473" xfId="304" applyNumberFormat="1" applyFont="1" applyFill="1" applyBorder="1" applyProtection="1"/>
    <xf numFmtId="37" fontId="57" fillId="0" borderId="70" xfId="304" applyNumberFormat="1" applyFont="1" applyBorder="1" applyProtection="1"/>
    <xf numFmtId="37" fontId="57" fillId="0" borderId="72" xfId="304" applyNumberFormat="1" applyFont="1" applyBorder="1" applyProtection="1"/>
    <xf numFmtId="37" fontId="57" fillId="0" borderId="67" xfId="304" applyNumberFormat="1" applyFont="1" applyFill="1" applyBorder="1" applyProtection="1"/>
    <xf numFmtId="37" fontId="57" fillId="0" borderId="83" xfId="304" applyNumberFormat="1" applyFont="1" applyFill="1" applyBorder="1" applyProtection="1"/>
    <xf numFmtId="221" fontId="141" fillId="0" borderId="547" xfId="442" applyNumberFormat="1" applyFont="1" applyFill="1" applyBorder="1"/>
    <xf numFmtId="221" fontId="141" fillId="0" borderId="447" xfId="442" applyNumberFormat="1" applyFont="1" applyFill="1" applyBorder="1"/>
    <xf numFmtId="172" fontId="141" fillId="0" borderId="297" xfId="401" applyNumberFormat="1" applyFont="1" applyFill="1" applyBorder="1"/>
    <xf numFmtId="172" fontId="141" fillId="0" borderId="128" xfId="401" applyNumberFormat="1" applyFont="1" applyFill="1" applyBorder="1"/>
    <xf numFmtId="172" fontId="141" fillId="0" borderId="134" xfId="401" applyNumberFormat="1" applyFont="1" applyFill="1" applyBorder="1"/>
    <xf numFmtId="0" fontId="57" fillId="0" borderId="46" xfId="304" applyFont="1" applyFill="1" applyBorder="1"/>
    <xf numFmtId="0" fontId="57" fillId="0" borderId="0" xfId="304" applyFont="1" applyBorder="1" applyAlignment="1">
      <alignment vertical="top"/>
    </xf>
    <xf numFmtId="0" fontId="57" fillId="0" borderId="0" xfId="304" applyFont="1" applyBorder="1" applyAlignment="1">
      <alignment vertical="center"/>
    </xf>
    <xf numFmtId="0" fontId="57" fillId="0" borderId="462" xfId="304" applyFont="1" applyBorder="1" applyAlignment="1">
      <alignment vertical="center"/>
    </xf>
    <xf numFmtId="0" fontId="57" fillId="0" borderId="18" xfId="304" applyFont="1" applyBorder="1" applyAlignment="1">
      <alignment vertical="center"/>
    </xf>
    <xf numFmtId="0" fontId="129" fillId="0" borderId="414" xfId="304" applyFont="1" applyFill="1" applyBorder="1" applyAlignment="1" applyProtection="1">
      <alignment horizontal="center"/>
    </xf>
    <xf numFmtId="0" fontId="129" fillId="0" borderId="114" xfId="304" applyFont="1" applyFill="1" applyBorder="1" applyAlignment="1" applyProtection="1">
      <alignment horizontal="center"/>
    </xf>
    <xf numFmtId="0" fontId="129" fillId="0" borderId="82" xfId="304" applyFont="1" applyFill="1" applyBorder="1" applyAlignment="1" applyProtection="1">
      <alignment horizontal="center"/>
    </xf>
    <xf numFmtId="0" fontId="129" fillId="0" borderId="95" xfId="304" applyFont="1" applyFill="1" applyBorder="1" applyAlignment="1" applyProtection="1">
      <alignment horizontal="center"/>
    </xf>
    <xf numFmtId="0" fontId="129" fillId="0" borderId="170" xfId="304" applyFont="1" applyFill="1" applyBorder="1" applyAlignment="1" applyProtection="1">
      <alignment horizontal="center"/>
    </xf>
    <xf numFmtId="0" fontId="129" fillId="0" borderId="506" xfId="304" applyNumberFormat="1" applyFont="1" applyFill="1" applyBorder="1" applyAlignment="1" applyProtection="1">
      <alignment horizontal="center"/>
    </xf>
    <xf numFmtId="0" fontId="129" fillId="0" borderId="580" xfId="304" applyNumberFormat="1" applyFont="1" applyFill="1" applyBorder="1" applyAlignment="1" applyProtection="1">
      <alignment horizontal="center"/>
    </xf>
    <xf numFmtId="0" fontId="129" fillId="0" borderId="420" xfId="304" applyFont="1" applyFill="1" applyBorder="1" applyAlignment="1" applyProtection="1">
      <alignment horizontal="center"/>
    </xf>
    <xf numFmtId="0" fontId="57" fillId="0" borderId="18" xfId="304" applyFont="1" applyBorder="1"/>
    <xf numFmtId="179" fontId="57" fillId="0" borderId="485" xfId="442" applyNumberFormat="1" applyFont="1" applyFill="1" applyBorder="1"/>
    <xf numFmtId="179" fontId="57" fillId="0" borderId="581" xfId="442" applyNumberFormat="1" applyFont="1" applyFill="1" applyBorder="1"/>
    <xf numFmtId="0" fontId="129" fillId="0" borderId="59" xfId="304" applyFont="1" applyFill="1" applyBorder="1"/>
    <xf numFmtId="179" fontId="129" fillId="0" borderId="120" xfId="442" applyNumberFormat="1" applyFont="1" applyFill="1" applyBorder="1"/>
    <xf numFmtId="220" fontId="57" fillId="0" borderId="581" xfId="442" applyNumberFormat="1" applyFont="1" applyFill="1" applyBorder="1"/>
    <xf numFmtId="0" fontId="57" fillId="0" borderId="59" xfId="304" applyFont="1" applyFill="1" applyBorder="1"/>
    <xf numFmtId="179" fontId="57" fillId="0" borderId="120" xfId="442" applyNumberFormat="1" applyFont="1" applyFill="1" applyBorder="1"/>
    <xf numFmtId="179" fontId="57" fillId="0" borderId="164" xfId="442" applyNumberFormat="1" applyFont="1" applyFill="1" applyBorder="1"/>
    <xf numFmtId="179" fontId="129" fillId="0" borderId="581" xfId="442" applyNumberFormat="1" applyFont="1" applyFill="1" applyBorder="1"/>
    <xf numFmtId="0" fontId="57" fillId="0" borderId="177" xfId="304" applyFont="1" applyFill="1" applyBorder="1"/>
    <xf numFmtId="0" fontId="57" fillId="0" borderId="186" xfId="304" applyFont="1" applyFill="1" applyBorder="1"/>
    <xf numFmtId="179" fontId="57" fillId="0" borderId="144" xfId="442" applyNumberFormat="1" applyFont="1" applyFill="1" applyBorder="1"/>
    <xf numFmtId="179" fontId="57" fillId="0" borderId="37" xfId="442" applyNumberFormat="1" applyFont="1" applyFill="1" applyBorder="1"/>
    <xf numFmtId="179" fontId="57" fillId="0" borderId="530" xfId="442" applyNumberFormat="1" applyFont="1" applyFill="1" applyBorder="1"/>
    <xf numFmtId="179" fontId="57" fillId="0" borderId="522" xfId="442" applyNumberFormat="1" applyFont="1" applyFill="1" applyBorder="1"/>
    <xf numFmtId="179" fontId="57" fillId="0" borderId="140" xfId="442" applyNumberFormat="1" applyFont="1" applyFill="1" applyBorder="1"/>
    <xf numFmtId="179" fontId="57" fillId="0" borderId="538" xfId="442" applyNumberFormat="1" applyFont="1" applyFill="1" applyBorder="1"/>
    <xf numFmtId="179" fontId="57" fillId="0" borderId="18" xfId="442" applyNumberFormat="1" applyFont="1" applyFill="1" applyBorder="1"/>
    <xf numFmtId="179" fontId="57" fillId="0" borderId="582" xfId="442" applyNumberFormat="1" applyFont="1" applyFill="1" applyBorder="1"/>
    <xf numFmtId="0" fontId="57" fillId="41" borderId="0" xfId="304" applyFont="1" applyFill="1"/>
    <xf numFmtId="221" fontId="141" fillId="0" borderId="57" xfId="442" applyNumberFormat="1" applyFont="1" applyFill="1" applyBorder="1"/>
    <xf numFmtId="221" fontId="141" fillId="0" borderId="583" xfId="442" applyNumberFormat="1" applyFont="1" applyFill="1" applyBorder="1"/>
    <xf numFmtId="221" fontId="141" fillId="0" borderId="45" xfId="442" applyNumberFormat="1" applyFont="1" applyFill="1" applyBorder="1"/>
    <xf numFmtId="221" fontId="141" fillId="0" borderId="46" xfId="442" applyNumberFormat="1" applyFont="1" applyFill="1" applyBorder="1"/>
    <xf numFmtId="0" fontId="57" fillId="0" borderId="74" xfId="304" applyFont="1" applyBorder="1" applyAlignment="1">
      <alignment vertical="center"/>
    </xf>
    <xf numFmtId="0" fontId="57" fillId="0" borderId="74" xfId="304" applyFont="1" applyBorder="1"/>
    <xf numFmtId="0" fontId="129" fillId="0" borderId="463" xfId="304" applyFont="1" applyFill="1" applyBorder="1" applyAlignment="1" applyProtection="1">
      <alignment horizontal="center"/>
    </xf>
    <xf numFmtId="0" fontId="129" fillId="0" borderId="517" xfId="304" applyNumberFormat="1" applyFont="1" applyFill="1" applyBorder="1" applyAlignment="1" applyProtection="1">
      <alignment horizontal="center"/>
    </xf>
    <xf numFmtId="0" fontId="129" fillId="0" borderId="386" xfId="304" applyFont="1" applyFill="1" applyBorder="1" applyAlignment="1" applyProtection="1">
      <alignment horizontal="center"/>
    </xf>
    <xf numFmtId="0" fontId="129" fillId="0" borderId="566" xfId="304" applyFont="1" applyFill="1" applyBorder="1" applyAlignment="1" applyProtection="1">
      <alignment horizontal="center"/>
    </xf>
    <xf numFmtId="0" fontId="129" fillId="0" borderId="566" xfId="304" applyNumberFormat="1" applyFont="1" applyFill="1" applyBorder="1" applyAlignment="1" applyProtection="1">
      <alignment horizontal="center"/>
    </xf>
    <xf numFmtId="179" fontId="129" fillId="0" borderId="386" xfId="442" applyNumberFormat="1" applyFont="1" applyFill="1" applyBorder="1"/>
    <xf numFmtId="179" fontId="57" fillId="0" borderId="476" xfId="442" applyNumberFormat="1" applyFont="1" applyFill="1" applyBorder="1"/>
    <xf numFmtId="221" fontId="141" fillId="0" borderId="581" xfId="442" applyNumberFormat="1" applyFont="1" applyFill="1" applyBorder="1"/>
    <xf numFmtId="179" fontId="57" fillId="0" borderId="473" xfId="442" applyNumberFormat="1" applyFont="1" applyFill="1" applyBorder="1"/>
    <xf numFmtId="179" fontId="57" fillId="0" borderId="517" xfId="442" applyNumberFormat="1" applyFont="1" applyFill="1" applyBorder="1"/>
    <xf numFmtId="37" fontId="153" fillId="0" borderId="0" xfId="304" quotePrefix="1" applyNumberFormat="1" applyFont="1" applyFill="1" applyAlignment="1">
      <alignment horizontal="left"/>
    </xf>
    <xf numFmtId="37" fontId="153" fillId="0" borderId="0" xfId="304" applyNumberFormat="1" applyFont="1" applyFill="1" applyAlignment="1">
      <alignment horizontal="left"/>
    </xf>
    <xf numFmtId="184" fontId="137" fillId="0" borderId="0" xfId="304" applyNumberFormat="1" applyFont="1" applyFill="1" applyBorder="1"/>
    <xf numFmtId="179" fontId="57" fillId="0" borderId="109" xfId="442" applyNumberFormat="1" applyFont="1" applyFill="1" applyBorder="1"/>
    <xf numFmtId="172" fontId="141" fillId="0" borderId="120" xfId="401" applyNumberFormat="1" applyFont="1" applyFill="1" applyBorder="1"/>
    <xf numFmtId="172" fontId="141" fillId="0" borderId="58" xfId="401" applyNumberFormat="1" applyFont="1" applyFill="1" applyBorder="1"/>
    <xf numFmtId="172" fontId="141" fillId="0" borderId="581" xfId="401" applyNumberFormat="1" applyFont="1" applyFill="1" applyBorder="1"/>
    <xf numFmtId="0" fontId="57" fillId="0" borderId="74" xfId="304" applyFont="1" applyFill="1" applyBorder="1"/>
    <xf numFmtId="0" fontId="57" fillId="0" borderId="123" xfId="304" applyFont="1" applyFill="1" applyBorder="1"/>
    <xf numFmtId="0" fontId="57" fillId="0" borderId="67" xfId="304" applyFont="1" applyFill="1" applyBorder="1"/>
    <xf numFmtId="0" fontId="57" fillId="0" borderId="83" xfId="304" applyFont="1" applyFill="1" applyBorder="1"/>
    <xf numFmtId="172" fontId="141" fillId="0" borderId="131" xfId="401" applyNumberFormat="1" applyFont="1" applyFill="1" applyBorder="1"/>
    <xf numFmtId="0" fontId="57" fillId="0" borderId="0" xfId="752" applyFont="1"/>
    <xf numFmtId="0" fontId="57" fillId="0" borderId="0" xfId="752" applyFont="1" applyBorder="1" applyProtection="1"/>
    <xf numFmtId="0" fontId="57" fillId="0" borderId="0" xfId="752" applyFont="1" applyFill="1" applyBorder="1" applyProtection="1"/>
    <xf numFmtId="0" fontId="129" fillId="0" borderId="0" xfId="752" applyFont="1" applyFill="1" applyBorder="1"/>
    <xf numFmtId="0" fontId="57" fillId="0" borderId="0" xfId="752" applyFont="1" applyBorder="1" applyAlignment="1">
      <alignment vertical="top" wrapText="1"/>
    </xf>
    <xf numFmtId="0" fontId="57" fillId="0" borderId="0" xfId="752" applyFont="1" applyAlignment="1">
      <alignment vertical="center"/>
    </xf>
    <xf numFmtId="0" fontId="129" fillId="0" borderId="591" xfId="752" applyFont="1" applyFill="1" applyBorder="1" applyAlignment="1" applyProtection="1">
      <alignment horizontal="center"/>
    </xf>
    <xf numFmtId="0" fontId="129" fillId="0" borderId="592" xfId="752" applyFont="1" applyFill="1" applyBorder="1" applyAlignment="1" applyProtection="1">
      <alignment horizontal="center"/>
    </xf>
    <xf numFmtId="0" fontId="129" fillId="0" borderId="593" xfId="752" applyFont="1" applyFill="1" applyBorder="1" applyAlignment="1" applyProtection="1">
      <alignment horizontal="center"/>
    </xf>
    <xf numFmtId="0" fontId="129" fillId="0" borderId="594" xfId="752" applyFont="1" applyFill="1" applyBorder="1" applyAlignment="1" applyProtection="1">
      <alignment horizontal="center"/>
    </xf>
    <xf numFmtId="0" fontId="129" fillId="0" borderId="595" xfId="752" applyFont="1" applyFill="1" applyBorder="1" applyAlignment="1" applyProtection="1">
      <alignment horizontal="center"/>
    </xf>
    <xf numFmtId="0" fontId="57" fillId="0" borderId="47" xfId="752" applyFont="1" applyFill="1" applyBorder="1"/>
    <xf numFmtId="179" fontId="57" fillId="0" borderId="47" xfId="442" applyNumberFormat="1" applyFont="1" applyFill="1" applyBorder="1"/>
    <xf numFmtId="179" fontId="57" fillId="0" borderId="484" xfId="442" applyNumberFormat="1" applyFont="1" applyFill="1" applyBorder="1"/>
    <xf numFmtId="179" fontId="57" fillId="0" borderId="596" xfId="442" applyNumberFormat="1" applyFont="1" applyFill="1" applyBorder="1"/>
    <xf numFmtId="179" fontId="57" fillId="0" borderId="499" xfId="442" applyNumberFormat="1" applyFont="1" applyFill="1" applyBorder="1"/>
    <xf numFmtId="0" fontId="57" fillId="0" borderId="0" xfId="752" applyFont="1" applyFill="1"/>
    <xf numFmtId="0" fontId="57" fillId="0" borderId="18" xfId="752" applyFont="1" applyFill="1" applyBorder="1"/>
    <xf numFmtId="0" fontId="129" fillId="0" borderId="65" xfId="752" applyFont="1" applyFill="1" applyBorder="1"/>
    <xf numFmtId="179" fontId="129" fillId="0" borderId="65" xfId="442" applyNumberFormat="1" applyFont="1" applyFill="1" applyBorder="1"/>
    <xf numFmtId="179" fontId="129" fillId="0" borderId="7" xfId="442" applyNumberFormat="1" applyFont="1" applyFill="1" applyBorder="1"/>
    <xf numFmtId="179" fontId="129" fillId="0" borderId="598" xfId="442" applyNumberFormat="1" applyFont="1" applyFill="1" applyBorder="1"/>
    <xf numFmtId="221" fontId="141" fillId="0" borderId="550" xfId="442" applyNumberFormat="1" applyFont="1" applyFill="1" applyBorder="1"/>
    <xf numFmtId="179" fontId="129" fillId="0" borderId="599" xfId="442" applyNumberFormat="1" applyFont="1" applyFill="1" applyBorder="1"/>
    <xf numFmtId="179" fontId="129" fillId="0" borderId="59" xfId="442" applyNumberFormat="1" applyFont="1" applyFill="1" applyBorder="1"/>
    <xf numFmtId="179" fontId="57" fillId="0" borderId="600" xfId="442" applyNumberFormat="1" applyFont="1" applyFill="1" applyBorder="1"/>
    <xf numFmtId="179" fontId="57" fillId="0" borderId="601" xfId="442" applyNumberFormat="1" applyFont="1" applyFill="1" applyBorder="1"/>
    <xf numFmtId="221" fontId="141" fillId="0" borderId="602" xfId="442" applyNumberFormat="1" applyFont="1" applyFill="1" applyBorder="1"/>
    <xf numFmtId="179" fontId="57" fillId="0" borderId="603" xfId="442" applyNumberFormat="1" applyFont="1" applyFill="1" applyBorder="1"/>
    <xf numFmtId="179" fontId="57" fillId="0" borderId="544" xfId="442" applyNumberFormat="1" applyFont="1" applyFill="1" applyBorder="1"/>
    <xf numFmtId="221" fontId="141" fillId="0" borderId="604" xfId="442" applyNumberFormat="1" applyFont="1" applyFill="1" applyBorder="1"/>
    <xf numFmtId="221" fontId="141" fillId="0" borderId="603" xfId="442" applyNumberFormat="1" applyFont="1" applyFill="1" applyBorder="1"/>
    <xf numFmtId="0" fontId="57" fillId="0" borderId="65" xfId="752" applyFont="1" applyFill="1" applyBorder="1"/>
    <xf numFmtId="179" fontId="57" fillId="0" borderId="65" xfId="442" applyNumberFormat="1" applyFont="1" applyFill="1" applyBorder="1"/>
    <xf numFmtId="179" fontId="57" fillId="0" borderId="7" xfId="442" applyNumberFormat="1" applyFont="1" applyFill="1" applyBorder="1"/>
    <xf numFmtId="179" fontId="57" fillId="0" borderId="597" xfId="442" applyNumberFormat="1" applyFont="1" applyFill="1" applyBorder="1"/>
    <xf numFmtId="179" fontId="57" fillId="0" borderId="81" xfId="442" applyNumberFormat="1" applyFont="1" applyFill="1" applyBorder="1"/>
    <xf numFmtId="221" fontId="141" fillId="0" borderId="81" xfId="442" applyNumberFormat="1" applyFont="1" applyFill="1" applyBorder="1"/>
    <xf numFmtId="179" fontId="57" fillId="0" borderId="605" xfId="442" applyNumberFormat="1" applyFont="1" applyFill="1" applyBorder="1"/>
    <xf numFmtId="221" fontId="141" fillId="0" borderId="163" xfId="442" applyNumberFormat="1" applyFont="1" applyFill="1" applyBorder="1"/>
    <xf numFmtId="179" fontId="57" fillId="0" borderId="72" xfId="442" applyNumberFormat="1" applyFont="1" applyFill="1" applyBorder="1"/>
    <xf numFmtId="37" fontId="129" fillId="0" borderId="18" xfId="752" applyNumberFormat="1" applyFont="1" applyFill="1" applyBorder="1" applyProtection="1"/>
    <xf numFmtId="179" fontId="129" fillId="0" borderId="18" xfId="442" applyNumberFormat="1" applyFont="1" applyFill="1" applyBorder="1"/>
    <xf numFmtId="37" fontId="57" fillId="0" borderId="606" xfId="752" applyNumberFormat="1" applyFont="1" applyBorder="1" applyAlignment="1" applyProtection="1">
      <alignment wrapText="1"/>
    </xf>
    <xf numFmtId="221" fontId="141" fillId="0" borderId="607" xfId="442" applyNumberFormat="1" applyFont="1" applyFill="1" applyBorder="1"/>
    <xf numFmtId="37" fontId="57" fillId="0" borderId="296" xfId="752" applyNumberFormat="1" applyFont="1" applyFill="1" applyBorder="1" applyAlignment="1" applyProtection="1">
      <alignment wrapText="1"/>
    </xf>
    <xf numFmtId="179" fontId="57" fillId="0" borderId="608" xfId="442" applyNumberFormat="1" applyFont="1" applyFill="1" applyBorder="1"/>
    <xf numFmtId="172" fontId="57" fillId="0" borderId="130" xfId="401" applyNumberFormat="1" applyFont="1" applyFill="1" applyBorder="1"/>
    <xf numFmtId="172" fontId="57" fillId="0" borderId="131" xfId="401" applyNumberFormat="1" applyFont="1" applyFill="1" applyBorder="1"/>
    <xf numFmtId="172" fontId="57" fillId="0" borderId="129" xfId="401" applyNumberFormat="1" applyFont="1" applyFill="1" applyBorder="1"/>
    <xf numFmtId="221" fontId="141" fillId="0" borderId="131" xfId="442" applyNumberFormat="1" applyFont="1" applyFill="1" applyBorder="1"/>
    <xf numFmtId="221" fontId="141" fillId="0" borderId="609" xfId="442" applyNumberFormat="1" applyFont="1" applyFill="1" applyBorder="1"/>
    <xf numFmtId="0" fontId="57" fillId="0" borderId="57" xfId="752" applyFont="1" applyFill="1" applyBorder="1"/>
    <xf numFmtId="221" fontId="141" fillId="0" borderId="155" xfId="442" applyNumberFormat="1" applyFont="1" applyFill="1" applyBorder="1"/>
    <xf numFmtId="221" fontId="141" fillId="0" borderId="528" xfId="442" applyNumberFormat="1" applyFont="1" applyFill="1" applyBorder="1"/>
    <xf numFmtId="221" fontId="141" fillId="0" borderId="555" xfId="442" applyNumberFormat="1" applyFont="1" applyFill="1" applyBorder="1"/>
    <xf numFmtId="221" fontId="141" fillId="0" borderId="350" xfId="442" applyNumberFormat="1" applyFont="1" applyFill="1" applyBorder="1"/>
    <xf numFmtId="0" fontId="57" fillId="0" borderId="0" xfId="752" applyFont="1" applyFill="1" applyBorder="1"/>
    <xf numFmtId="0" fontId="129" fillId="0" borderId="610" xfId="752" applyFont="1" applyFill="1" applyBorder="1" applyAlignment="1" applyProtection="1">
      <alignment horizontal="center"/>
    </xf>
    <xf numFmtId="0" fontId="57" fillId="0" borderId="99" xfId="752" applyFont="1" applyFill="1" applyBorder="1"/>
    <xf numFmtId="0" fontId="129" fillId="0" borderId="100" xfId="752" applyFont="1" applyFill="1" applyBorder="1"/>
    <xf numFmtId="179" fontId="129" fillId="0" borderId="66" xfId="442" applyNumberFormat="1" applyFont="1" applyFill="1" applyBorder="1"/>
    <xf numFmtId="0" fontId="57" fillId="0" borderId="100" xfId="752" applyFont="1" applyFill="1" applyBorder="1"/>
    <xf numFmtId="0" fontId="57" fillId="0" borderId="190" xfId="752" applyFont="1" applyFill="1" applyBorder="1"/>
    <xf numFmtId="179" fontId="57" fillId="0" borderId="70" xfId="442" applyNumberFormat="1" applyFont="1" applyFill="1" applyBorder="1"/>
    <xf numFmtId="179" fontId="57" fillId="0" borderId="69" xfId="442" applyNumberFormat="1" applyFont="1" applyFill="1" applyBorder="1"/>
    <xf numFmtId="179" fontId="129" fillId="0" borderId="0" xfId="442" applyNumberFormat="1" applyFont="1" applyFill="1" applyBorder="1"/>
    <xf numFmtId="37" fontId="57" fillId="0" borderId="611" xfId="752" applyNumberFormat="1" applyFont="1" applyBorder="1" applyAlignment="1" applyProtection="1">
      <alignment wrapText="1"/>
    </xf>
    <xf numFmtId="37" fontId="57" fillId="0" borderId="612" xfId="752" applyNumberFormat="1" applyFont="1" applyFill="1" applyBorder="1" applyAlignment="1" applyProtection="1">
      <alignment wrapText="1"/>
    </xf>
    <xf numFmtId="179" fontId="57" fillId="0" borderId="177" xfId="442" applyNumberFormat="1" applyFont="1" applyFill="1" applyBorder="1"/>
    <xf numFmtId="221" fontId="141" fillId="0" borderId="551" xfId="442" applyNumberFormat="1" applyFont="1" applyFill="1" applyBorder="1"/>
    <xf numFmtId="179" fontId="57" fillId="0" borderId="613" xfId="442" applyNumberFormat="1" applyFont="1" applyFill="1" applyBorder="1"/>
    <xf numFmtId="179" fontId="57" fillId="0" borderId="614" xfId="442" applyNumberFormat="1" applyFont="1" applyFill="1" applyBorder="1"/>
    <xf numFmtId="179" fontId="57" fillId="0" borderId="179" xfId="442" applyNumberFormat="1" applyFont="1" applyFill="1" applyBorder="1"/>
    <xf numFmtId="179" fontId="57" fillId="0" borderId="615" xfId="442" applyNumberFormat="1" applyFont="1" applyFill="1" applyBorder="1"/>
    <xf numFmtId="179" fontId="57" fillId="0" borderId="186" xfId="442" applyNumberFormat="1" applyFont="1" applyFill="1" applyBorder="1"/>
    <xf numFmtId="0" fontId="57" fillId="0" borderId="448" xfId="752" applyFont="1" applyFill="1" applyBorder="1"/>
    <xf numFmtId="0" fontId="153" fillId="0" borderId="0" xfId="752" applyFont="1" applyAlignment="1"/>
    <xf numFmtId="179" fontId="57" fillId="0" borderId="0" xfId="752" applyNumberFormat="1" applyFont="1" applyFill="1"/>
    <xf numFmtId="179" fontId="57" fillId="0" borderId="0" xfId="752" applyNumberFormat="1" applyFont="1" applyFill="1" applyBorder="1"/>
    <xf numFmtId="184" fontId="137" fillId="0" borderId="0" xfId="752" applyNumberFormat="1" applyFont="1" applyFill="1" applyBorder="1"/>
    <xf numFmtId="0" fontId="57" fillId="0" borderId="0" xfId="752" applyFont="1" applyBorder="1"/>
    <xf numFmtId="0" fontId="129" fillId="0" borderId="0" xfId="752" applyFont="1" applyFill="1" applyBorder="1" applyAlignment="1" applyProtection="1">
      <alignment horizontal="center"/>
    </xf>
    <xf numFmtId="172" fontId="57" fillId="0" borderId="0" xfId="401" applyNumberFormat="1" applyFont="1" applyFill="1" applyBorder="1"/>
    <xf numFmtId="179" fontId="57" fillId="0" borderId="616" xfId="442" applyNumberFormat="1" applyFont="1" applyFill="1" applyBorder="1"/>
    <xf numFmtId="221" fontId="141" fillId="0" borderId="148" xfId="442" applyNumberFormat="1" applyFont="1" applyFill="1" applyBorder="1"/>
    <xf numFmtId="37" fontId="129" fillId="0" borderId="100" xfId="752" applyNumberFormat="1" applyFont="1" applyFill="1" applyBorder="1" applyProtection="1"/>
    <xf numFmtId="179" fontId="129" fillId="0" borderId="608" xfId="442" applyNumberFormat="1" applyFont="1" applyFill="1" applyBorder="1"/>
    <xf numFmtId="179" fontId="129" fillId="0" borderId="617" xfId="442" applyNumberFormat="1" applyFont="1" applyFill="1" applyBorder="1"/>
    <xf numFmtId="221" fontId="140" fillId="0" borderId="550" xfId="442" applyNumberFormat="1" applyFont="1" applyFill="1" applyBorder="1"/>
    <xf numFmtId="0" fontId="129" fillId="0" borderId="0" xfId="752" applyFont="1" applyFill="1"/>
    <xf numFmtId="179" fontId="57" fillId="0" borderId="66" xfId="442" applyNumberFormat="1" applyFont="1" applyFill="1" applyBorder="1"/>
    <xf numFmtId="179" fontId="57" fillId="0" borderId="598" xfId="442" applyNumberFormat="1" applyFont="1" applyFill="1" applyBorder="1"/>
    <xf numFmtId="179" fontId="57" fillId="0" borderId="599" xfId="442" applyNumberFormat="1" applyFont="1" applyFill="1" applyBorder="1"/>
    <xf numFmtId="179" fontId="57" fillId="0" borderId="59" xfId="442" applyNumberFormat="1" applyFont="1" applyFill="1" applyBorder="1"/>
    <xf numFmtId="221" fontId="140" fillId="0" borderId="599" xfId="442" applyNumberFormat="1" applyFont="1" applyFill="1" applyBorder="1"/>
    <xf numFmtId="221" fontId="140" fillId="0" borderId="598" xfId="442" applyNumberFormat="1" applyFont="1" applyFill="1" applyBorder="1"/>
    <xf numFmtId="221" fontId="140" fillId="0" borderId="120" xfId="442" applyNumberFormat="1" applyFont="1" applyFill="1" applyBorder="1"/>
    <xf numFmtId="0" fontId="57" fillId="0" borderId="617" xfId="0" applyFont="1" applyFill="1" applyBorder="1" applyAlignment="1">
      <alignment horizontal="left"/>
    </xf>
    <xf numFmtId="0" fontId="122" fillId="0" borderId="66" xfId="0" applyFont="1" applyFill="1" applyBorder="1" applyProtection="1"/>
    <xf numFmtId="221" fontId="57" fillId="0" borderId="7" xfId="290" applyNumberFormat="1" applyFont="1" applyFill="1" applyBorder="1"/>
    <xf numFmtId="221" fontId="57" fillId="0" borderId="59" xfId="290" applyNumberFormat="1" applyFont="1" applyFill="1" applyBorder="1"/>
    <xf numFmtId="221" fontId="57" fillId="0" borderId="618" xfId="440" applyNumberFormat="1" applyFont="1" applyFill="1" applyBorder="1"/>
    <xf numFmtId="221" fontId="57" fillId="0" borderId="618" xfId="290" applyNumberFormat="1" applyFont="1" applyFill="1" applyBorder="1"/>
    <xf numFmtId="0" fontId="57" fillId="0" borderId="544" xfId="0" applyFont="1" applyFill="1" applyBorder="1" applyAlignment="1">
      <alignment horizontal="left"/>
    </xf>
    <xf numFmtId="0" fontId="57" fillId="0" borderId="0" xfId="0" applyFont="1" applyFill="1" applyBorder="1" applyAlignment="1" applyProtection="1">
      <alignment wrapText="1"/>
    </xf>
    <xf numFmtId="0" fontId="129" fillId="0" borderId="66" xfId="0" applyFont="1" applyFill="1" applyBorder="1" applyProtection="1"/>
    <xf numFmtId="0" fontId="129" fillId="0" borderId="0" xfId="0" applyFont="1" applyFill="1" applyBorder="1" applyAlignment="1" applyProtection="1">
      <alignment horizontal="centerContinuous"/>
    </xf>
    <xf numFmtId="0" fontId="129" fillId="0" borderId="619" xfId="0" applyNumberFormat="1" applyFont="1" applyFill="1" applyBorder="1" applyAlignment="1" applyProtection="1">
      <alignment horizontal="center"/>
    </xf>
    <xf numFmtId="221" fontId="166" fillId="0" borderId="603" xfId="442" applyNumberFormat="1" applyFont="1" applyFill="1" applyBorder="1"/>
    <xf numFmtId="221" fontId="165" fillId="0" borderId="598" xfId="442" applyNumberFormat="1" applyFont="1" applyFill="1" applyBorder="1"/>
    <xf numFmtId="221" fontId="166" fillId="0" borderId="598" xfId="442" applyNumberFormat="1" applyFont="1" applyFill="1" applyBorder="1"/>
    <xf numFmtId="221" fontId="166" fillId="41" borderId="603" xfId="442" applyNumberFormat="1" applyFont="1" applyFill="1" applyBorder="1"/>
    <xf numFmtId="221" fontId="166" fillId="0" borderId="181" xfId="442" applyNumberFormat="1" applyFont="1" applyFill="1" applyBorder="1"/>
    <xf numFmtId="0" fontId="129" fillId="0" borderId="620" xfId="0" applyFont="1" applyFill="1" applyBorder="1" applyAlignment="1" applyProtection="1">
      <alignment horizontal="center"/>
    </xf>
    <xf numFmtId="221" fontId="166" fillId="0" borderId="621" xfId="442" applyNumberFormat="1" applyFont="1" applyFill="1" applyBorder="1"/>
    <xf numFmtId="221" fontId="165" fillId="0" borderId="622" xfId="442" applyNumberFormat="1" applyFont="1" applyFill="1" applyBorder="1"/>
    <xf numFmtId="221" fontId="166" fillId="0" borderId="622" xfId="442" applyNumberFormat="1" applyFont="1" applyFill="1" applyBorder="1"/>
    <xf numFmtId="221" fontId="166" fillId="41" borderId="273" xfId="442" applyNumberFormat="1" applyFont="1" applyFill="1" applyBorder="1"/>
    <xf numFmtId="221" fontId="166" fillId="0" borderId="623" xfId="442" applyNumberFormat="1" applyFont="1" applyFill="1" applyBorder="1"/>
    <xf numFmtId="221" fontId="166" fillId="0" borderId="624" xfId="442" applyNumberFormat="1" applyFont="1" applyFill="1" applyBorder="1"/>
    <xf numFmtId="0" fontId="129" fillId="0" borderId="625" xfId="0" applyNumberFormat="1" applyFont="1" applyFill="1" applyBorder="1" applyAlignment="1" applyProtection="1">
      <alignment horizontal="center"/>
    </xf>
    <xf numFmtId="37" fontId="57" fillId="0" borderId="460" xfId="0" applyNumberFormat="1" applyFont="1" applyFill="1" applyBorder="1" applyProtection="1"/>
    <xf numFmtId="221" fontId="165" fillId="0" borderId="378" xfId="442" applyNumberFormat="1" applyFont="1" applyFill="1" applyBorder="1"/>
    <xf numFmtId="0" fontId="129" fillId="0" borderId="563" xfId="0" applyFont="1" applyFill="1" applyBorder="1" applyAlignment="1" applyProtection="1">
      <alignment horizontal="center"/>
    </xf>
    <xf numFmtId="0" fontId="129" fillId="0" borderId="574" xfId="0" applyFont="1" applyFill="1" applyBorder="1" applyAlignment="1" applyProtection="1">
      <alignment horizontal="center"/>
    </xf>
    <xf numFmtId="37" fontId="57" fillId="0" borderId="273" xfId="0" applyNumberFormat="1" applyFont="1" applyFill="1" applyBorder="1" applyProtection="1"/>
    <xf numFmtId="37" fontId="129" fillId="0" borderId="626" xfId="0" applyNumberFormat="1" applyFont="1" applyFill="1" applyBorder="1" applyProtection="1"/>
    <xf numFmtId="221" fontId="166" fillId="0" borderId="289" xfId="442" applyNumberFormat="1" applyFont="1" applyFill="1" applyBorder="1"/>
    <xf numFmtId="221" fontId="165" fillId="0" borderId="627" xfId="442" applyNumberFormat="1" applyFont="1" applyFill="1" applyBorder="1"/>
    <xf numFmtId="221" fontId="165" fillId="0" borderId="64" xfId="442" applyNumberFormat="1" applyFont="1" applyFill="1" applyBorder="1"/>
    <xf numFmtId="172" fontId="166" fillId="0" borderId="628" xfId="401" applyNumberFormat="1" applyFont="1" applyFill="1" applyBorder="1"/>
    <xf numFmtId="172" fontId="166" fillId="0" borderId="498" xfId="401" applyNumberFormat="1" applyFont="1" applyFill="1" applyBorder="1"/>
    <xf numFmtId="221" fontId="165" fillId="0" borderId="555" xfId="442" applyNumberFormat="1" applyFont="1" applyFill="1" applyBorder="1"/>
    <xf numFmtId="0" fontId="57" fillId="0" borderId="19" xfId="426" applyFont="1" applyFill="1" applyBorder="1"/>
    <xf numFmtId="3" fontId="57" fillId="0" borderId="629" xfId="426" applyNumberFormat="1" applyFont="1" applyFill="1" applyBorder="1" applyAlignment="1"/>
    <xf numFmtId="172" fontId="57" fillId="0" borderId="520" xfId="401" applyNumberFormat="1" applyFont="1" applyFill="1" applyBorder="1" applyAlignment="1"/>
    <xf numFmtId="3" fontId="57" fillId="0" borderId="520" xfId="426" applyNumberFormat="1" applyFont="1" applyFill="1" applyBorder="1" applyAlignment="1"/>
    <xf numFmtId="172" fontId="57" fillId="0" borderId="630" xfId="401" applyNumberFormat="1" applyFont="1" applyFill="1" applyBorder="1" applyAlignment="1"/>
    <xf numFmtId="179" fontId="57" fillId="0" borderId="0" xfId="425" applyNumberFormat="1" applyFont="1" applyFill="1" applyBorder="1"/>
    <xf numFmtId="172" fontId="57" fillId="0" borderId="522" xfId="401" applyNumberFormat="1" applyFont="1" applyFill="1" applyBorder="1"/>
    <xf numFmtId="221" fontId="166" fillId="0" borderId="604" xfId="442" applyNumberFormat="1" applyFont="1" applyFill="1" applyBorder="1"/>
    <xf numFmtId="0" fontId="153" fillId="37" borderId="0" xfId="0" applyFont="1" applyFill="1"/>
    <xf numFmtId="0" fontId="129" fillId="0" borderId="625" xfId="304" applyFont="1" applyFill="1" applyBorder="1" applyAlignment="1">
      <alignment horizontal="center"/>
    </xf>
    <xf numFmtId="221" fontId="165" fillId="0" borderId="460" xfId="442" applyNumberFormat="1" applyFont="1" applyFill="1" applyBorder="1"/>
    <xf numFmtId="179" fontId="129" fillId="0" borderId="603" xfId="304" applyNumberFormat="1" applyFont="1" applyFill="1" applyBorder="1"/>
    <xf numFmtId="221" fontId="141" fillId="0" borderId="168" xfId="442" applyNumberFormat="1" applyFont="1" applyFill="1" applyBorder="1"/>
    <xf numFmtId="0" fontId="129" fillId="0" borderId="422" xfId="304" applyFont="1" applyFill="1" applyBorder="1" applyAlignment="1">
      <alignment horizontal="center"/>
    </xf>
    <xf numFmtId="221" fontId="165" fillId="0" borderId="564" xfId="442" applyNumberFormat="1" applyFont="1" applyFill="1" applyBorder="1"/>
    <xf numFmtId="221" fontId="165" fillId="0" borderId="513" xfId="442" applyNumberFormat="1" applyFont="1" applyFill="1" applyBorder="1"/>
    <xf numFmtId="179" fontId="129" fillId="0" borderId="273" xfId="304" applyNumberFormat="1" applyFont="1" applyFill="1" applyBorder="1"/>
    <xf numFmtId="179" fontId="129" fillId="0" borderId="522" xfId="304" applyNumberFormat="1" applyFont="1" applyFill="1" applyBorder="1"/>
    <xf numFmtId="221" fontId="141" fillId="0" borderId="273" xfId="442" applyNumberFormat="1" applyFont="1" applyFill="1" applyBorder="1"/>
    <xf numFmtId="221" fontId="141" fillId="0" borderId="289" xfId="442" applyNumberFormat="1" applyFont="1" applyFill="1" applyBorder="1"/>
    <xf numFmtId="221" fontId="165" fillId="0" borderId="623" xfId="442" applyNumberFormat="1" applyFont="1" applyFill="1" applyBorder="1"/>
    <xf numFmtId="221" fontId="166" fillId="0" borderId="307" xfId="442" applyNumberFormat="1" applyFont="1" applyFill="1" applyBorder="1"/>
    <xf numFmtId="221" fontId="166" fillId="0" borderId="508" xfId="442" applyNumberFormat="1" applyFont="1" applyFill="1" applyBorder="1"/>
    <xf numFmtId="221" fontId="165" fillId="0" borderId="563" xfId="442" applyNumberFormat="1" applyFont="1" applyFill="1" applyBorder="1"/>
    <xf numFmtId="0" fontId="129" fillId="0" borderId="631" xfId="304" applyFont="1" applyFill="1" applyBorder="1" applyAlignment="1">
      <alignment horizontal="center"/>
    </xf>
    <xf numFmtId="179" fontId="129" fillId="0" borderId="416" xfId="304" applyNumberFormat="1" applyFont="1" applyFill="1" applyBorder="1"/>
    <xf numFmtId="179" fontId="57" fillId="0" borderId="261" xfId="304" applyNumberFormat="1" applyFont="1" applyFill="1" applyBorder="1"/>
    <xf numFmtId="179" fontId="57" fillId="0" borderId="261" xfId="440" applyNumberFormat="1" applyFont="1" applyFill="1" applyBorder="1"/>
    <xf numFmtId="224" fontId="57" fillId="0" borderId="233" xfId="440" applyNumberFormat="1" applyFont="1" applyFill="1" applyBorder="1"/>
    <xf numFmtId="179" fontId="129" fillId="0" borderId="394" xfId="304" applyNumberFormat="1" applyFont="1" applyFill="1" applyBorder="1"/>
    <xf numFmtId="0" fontId="129" fillId="0" borderId="243" xfId="304" applyFont="1" applyFill="1" applyBorder="1" applyAlignment="1">
      <alignment horizontal="center"/>
    </xf>
    <xf numFmtId="179" fontId="129" fillId="0" borderId="241" xfId="304" applyNumberFormat="1" applyFont="1" applyFill="1" applyBorder="1"/>
    <xf numFmtId="179" fontId="57" fillId="0" borderId="243" xfId="304" applyNumberFormat="1" applyFont="1" applyFill="1" applyBorder="1"/>
    <xf numFmtId="179" fontId="57" fillId="0" borderId="243" xfId="440" applyNumberFormat="1" applyFont="1" applyFill="1" applyBorder="1"/>
    <xf numFmtId="224" fontId="57" fillId="0" borderId="266" xfId="440" applyNumberFormat="1" applyFont="1" applyFill="1" applyBorder="1"/>
    <xf numFmtId="179" fontId="129" fillId="0" borderId="247" xfId="304" applyNumberFormat="1" applyFont="1" applyFill="1" applyBorder="1"/>
    <xf numFmtId="221" fontId="165" fillId="0" borderId="603" xfId="442" applyNumberFormat="1" applyFont="1" applyFill="1" applyBorder="1"/>
    <xf numFmtId="221" fontId="165" fillId="0" borderId="273" xfId="442" applyNumberFormat="1" applyFont="1" applyFill="1" applyBorder="1"/>
    <xf numFmtId="221" fontId="165" fillId="0" borderId="522" xfId="442" applyNumberFormat="1" applyFont="1" applyFill="1" applyBorder="1"/>
    <xf numFmtId="0" fontId="152" fillId="0" borderId="0" xfId="0" applyFont="1" applyFill="1" applyBorder="1" applyProtection="1"/>
    <xf numFmtId="221" fontId="140" fillId="0" borderId="0" xfId="442" applyNumberFormat="1" applyFont="1" applyFill="1" applyBorder="1"/>
    <xf numFmtId="0" fontId="129" fillId="0" borderId="625" xfId="0" applyFont="1" applyFill="1" applyBorder="1" applyAlignment="1" applyProtection="1">
      <alignment horizontal="center"/>
    </xf>
    <xf numFmtId="0" fontId="129" fillId="0" borderId="627" xfId="0" applyFont="1" applyFill="1" applyBorder="1" applyAlignment="1" applyProtection="1">
      <alignment horizontal="center"/>
    </xf>
    <xf numFmtId="221" fontId="166" fillId="0" borderId="288" xfId="442" applyNumberFormat="1" applyFont="1" applyFill="1" applyBorder="1"/>
    <xf numFmtId="0" fontId="57" fillId="0" borderId="0" xfId="752" quotePrefix="1" applyFont="1"/>
    <xf numFmtId="0" fontId="122" fillId="0" borderId="0" xfId="752" applyFont="1" applyAlignment="1">
      <alignment horizontal="right"/>
    </xf>
    <xf numFmtId="0" fontId="123" fillId="0" borderId="0" xfId="752" applyFont="1"/>
    <xf numFmtId="0" fontId="124" fillId="0" borderId="0" xfId="752" applyFont="1" applyBorder="1" applyProtection="1"/>
    <xf numFmtId="0" fontId="125" fillId="0" borderId="0" xfId="752" applyFont="1" applyBorder="1" applyProtection="1"/>
    <xf numFmtId="0" fontId="127" fillId="0" borderId="0" xfId="752" applyFont="1" applyFill="1"/>
    <xf numFmtId="0" fontId="128" fillId="0" borderId="0" xfId="752" applyFont="1" applyFill="1" applyAlignment="1">
      <alignment horizontal="center" wrapText="1"/>
    </xf>
    <xf numFmtId="0" fontId="128" fillId="0" borderId="0" xfId="752" applyFont="1" applyFill="1" applyAlignment="1">
      <alignment wrapText="1"/>
    </xf>
    <xf numFmtId="0" fontId="57" fillId="0" borderId="0" xfId="752" applyFont="1" applyAlignment="1">
      <alignment horizontal="center"/>
    </xf>
    <xf numFmtId="0" fontId="129" fillId="0" borderId="0" xfId="752" applyFont="1" applyBorder="1"/>
    <xf numFmtId="0" fontId="130" fillId="0" borderId="0" xfId="752" applyFont="1" applyBorder="1" applyAlignment="1">
      <alignment horizontal="center" wrapText="1"/>
    </xf>
    <xf numFmtId="0" fontId="129" fillId="0" borderId="0" xfId="752" applyFont="1" applyBorder="1" applyAlignment="1">
      <alignment horizontal="center"/>
    </xf>
    <xf numFmtId="37" fontId="57" fillId="0" borderId="0" xfId="752" applyNumberFormat="1" applyFont="1" applyBorder="1" applyProtection="1"/>
    <xf numFmtId="0" fontId="122" fillId="0" borderId="0" xfId="752" applyFont="1"/>
    <xf numFmtId="179" fontId="57" fillId="0" borderId="632" xfId="290" applyNumberFormat="1" applyFont="1" applyFill="1" applyBorder="1"/>
    <xf numFmtId="0" fontId="57" fillId="0" borderId="462" xfId="0" applyFont="1" applyFill="1" applyBorder="1"/>
    <xf numFmtId="221" fontId="140" fillId="0" borderId="66" xfId="442" applyNumberFormat="1" applyFont="1" applyFill="1" applyBorder="1"/>
    <xf numFmtId="221" fontId="141" fillId="0" borderId="66" xfId="442" applyNumberFormat="1" applyFont="1" applyFill="1" applyBorder="1"/>
    <xf numFmtId="221" fontId="141" fillId="0" borderId="15" xfId="442" applyNumberFormat="1" applyFont="1" applyFill="1" applyBorder="1"/>
    <xf numFmtId="221" fontId="141" fillId="0" borderId="566" xfId="442" applyNumberFormat="1" applyFont="1" applyFill="1" applyBorder="1"/>
    <xf numFmtId="10" fontId="141" fillId="0" borderId="19" xfId="401" applyNumberFormat="1" applyFont="1" applyFill="1" applyBorder="1"/>
    <xf numFmtId="10" fontId="141" fillId="0" borderId="521" xfId="401" applyNumberFormat="1" applyFont="1" applyFill="1" applyBorder="1"/>
    <xf numFmtId="10" fontId="141" fillId="0" borderId="244" xfId="401" applyNumberFormat="1" applyFont="1" applyFill="1" applyBorder="1"/>
    <xf numFmtId="221" fontId="141" fillId="0" borderId="576" xfId="442" applyNumberFormat="1" applyFont="1" applyFill="1" applyBorder="1"/>
    <xf numFmtId="221" fontId="165" fillId="0" borderId="633" xfId="442" applyNumberFormat="1" applyFont="1" applyFill="1" applyBorder="1"/>
    <xf numFmtId="221" fontId="166" fillId="0" borderId="633" xfId="442" applyNumberFormat="1" applyFont="1" applyFill="1" applyBorder="1"/>
    <xf numFmtId="179" fontId="129" fillId="0" borderId="633" xfId="290" applyNumberFormat="1" applyFont="1" applyFill="1" applyBorder="1" applyProtection="1"/>
    <xf numFmtId="179" fontId="57" fillId="0" borderId="633" xfId="0" applyNumberFormat="1" applyFont="1" applyFill="1" applyBorder="1"/>
    <xf numFmtId="221" fontId="165" fillId="0" borderId="634" xfId="442" applyNumberFormat="1" applyFont="1" applyFill="1" applyBorder="1"/>
    <xf numFmtId="221" fontId="166" fillId="0" borderId="634" xfId="442" applyNumberFormat="1" applyFont="1" applyFill="1" applyBorder="1"/>
    <xf numFmtId="179" fontId="129" fillId="0" borderId="273" xfId="290" applyNumberFormat="1" applyFont="1" applyFill="1" applyBorder="1" applyProtection="1"/>
    <xf numFmtId="179" fontId="129" fillId="0" borderId="634" xfId="290" applyNumberFormat="1" applyFont="1" applyFill="1" applyBorder="1" applyProtection="1"/>
    <xf numFmtId="179" fontId="57" fillId="0" borderId="273" xfId="0" applyNumberFormat="1" applyFont="1" applyFill="1" applyBorder="1"/>
    <xf numFmtId="179" fontId="57" fillId="0" borderId="634" xfId="0" applyNumberFormat="1" applyFont="1" applyFill="1" applyBorder="1"/>
    <xf numFmtId="0" fontId="129" fillId="0" borderId="566" xfId="0" applyFont="1" applyFill="1" applyBorder="1" applyAlignment="1" applyProtection="1">
      <alignment horizontal="center"/>
    </xf>
    <xf numFmtId="221" fontId="129" fillId="0" borderId="489" xfId="290" applyNumberFormat="1" applyFont="1" applyFill="1" applyBorder="1" applyProtection="1"/>
    <xf numFmtId="221" fontId="129" fillId="0" borderId="15" xfId="0" applyNumberFormat="1" applyFont="1" applyFill="1" applyBorder="1"/>
    <xf numFmtId="221" fontId="129" fillId="0" borderId="0" xfId="0" applyNumberFormat="1" applyFont="1" applyFill="1" applyBorder="1"/>
    <xf numFmtId="221" fontId="57" fillId="0" borderId="16" xfId="0" applyNumberFormat="1" applyFont="1" applyFill="1" applyBorder="1"/>
    <xf numFmtId="0" fontId="57" fillId="0" borderId="273" xfId="0" applyFont="1" applyFill="1" applyBorder="1"/>
    <xf numFmtId="0" fontId="57" fillId="0" borderId="633" xfId="0" applyFont="1" applyFill="1" applyBorder="1"/>
    <xf numFmtId="221" fontId="129" fillId="0" borderId="635" xfId="290" applyNumberFormat="1" applyFont="1" applyFill="1" applyBorder="1" applyProtection="1"/>
    <xf numFmtId="221" fontId="57" fillId="0" borderId="273" xfId="0" applyNumberFormat="1" applyFont="1" applyFill="1" applyBorder="1"/>
    <xf numFmtId="221" fontId="57" fillId="0" borderId="634" xfId="0" applyNumberFormat="1" applyFont="1" applyFill="1" applyBorder="1"/>
    <xf numFmtId="221" fontId="57" fillId="0" borderId="273" xfId="290" applyNumberFormat="1" applyFont="1" applyFill="1" applyBorder="1" applyProtection="1"/>
    <xf numFmtId="221" fontId="57" fillId="0" borderId="634" xfId="290" applyNumberFormat="1" applyFont="1" applyFill="1" applyBorder="1" applyProtection="1"/>
    <xf numFmtId="221" fontId="129" fillId="0" borderId="623" xfId="0" applyNumberFormat="1" applyFont="1" applyFill="1" applyBorder="1"/>
    <xf numFmtId="221" fontId="129" fillId="0" borderId="273" xfId="0" applyNumberFormat="1" applyFont="1" applyFill="1" applyBorder="1"/>
    <xf numFmtId="221" fontId="129" fillId="0" borderId="634" xfId="0" applyNumberFormat="1" applyFont="1" applyFill="1" applyBorder="1"/>
    <xf numFmtId="221" fontId="129" fillId="0" borderId="289" xfId="0" applyNumberFormat="1" applyFont="1" applyFill="1" applyBorder="1"/>
    <xf numFmtId="221" fontId="129" fillId="0" borderId="563" xfId="290" applyNumberFormat="1" applyFont="1" applyFill="1" applyBorder="1" applyProtection="1"/>
    <xf numFmtId="221" fontId="57" fillId="0" borderId="460" xfId="0" applyNumberFormat="1" applyFont="1" applyFill="1" applyBorder="1"/>
    <xf numFmtId="221" fontId="167" fillId="0" borderId="633" xfId="0" applyNumberFormat="1" applyFont="1" applyFill="1" applyBorder="1" applyAlignment="1">
      <alignment horizontal="right"/>
    </xf>
    <xf numFmtId="221" fontId="167" fillId="0" borderId="555" xfId="290" applyNumberFormat="1" applyFont="1" applyFill="1" applyBorder="1" applyAlignment="1" applyProtection="1">
      <alignment horizontal="right"/>
    </xf>
    <xf numFmtId="221" fontId="57" fillId="0" borderId="515" xfId="0" applyNumberFormat="1" applyFont="1" applyFill="1" applyBorder="1"/>
    <xf numFmtId="221" fontId="57" fillId="0" borderId="513" xfId="0" applyNumberFormat="1" applyFont="1" applyFill="1" applyBorder="1"/>
    <xf numFmtId="221" fontId="167" fillId="0" borderId="36" xfId="0" applyNumberFormat="1" applyFont="1" applyFill="1" applyBorder="1" applyAlignment="1">
      <alignment horizontal="right"/>
    </xf>
    <xf numFmtId="221" fontId="167" fillId="0" borderId="634" xfId="0" applyNumberFormat="1" applyFont="1" applyFill="1" applyBorder="1" applyAlignment="1">
      <alignment horizontal="right"/>
    </xf>
    <xf numFmtId="221" fontId="167" fillId="0" borderId="50" xfId="290" applyNumberFormat="1" applyFont="1" applyFill="1" applyBorder="1" applyAlignment="1" applyProtection="1">
      <alignment horizontal="right"/>
    </xf>
    <xf numFmtId="221" fontId="167" fillId="0" borderId="528" xfId="290" applyNumberFormat="1" applyFont="1" applyFill="1" applyBorder="1" applyAlignment="1" applyProtection="1">
      <alignment horizontal="right"/>
    </xf>
    <xf numFmtId="224" fontId="141" fillId="0" borderId="393" xfId="442" applyNumberFormat="1" applyFont="1" applyFill="1" applyBorder="1"/>
    <xf numFmtId="224" fontId="141" fillId="0" borderId="233" xfId="442" applyNumberFormat="1" applyFont="1" applyFill="1" applyBorder="1"/>
    <xf numFmtId="224" fontId="141" fillId="0" borderId="309" xfId="442" applyNumberFormat="1" applyFont="1" applyFill="1" applyBorder="1"/>
    <xf numFmtId="224" fontId="141" fillId="0" borderId="310" xfId="442" applyNumberFormat="1" applyFont="1" applyFill="1" applyBorder="1"/>
    <xf numFmtId="224" fontId="140" fillId="0" borderId="230" xfId="442" applyNumberFormat="1" applyFont="1" applyFill="1" applyBorder="1"/>
    <xf numFmtId="0" fontId="57" fillId="0" borderId="460" xfId="0" applyFont="1" applyFill="1" applyBorder="1" applyProtection="1"/>
    <xf numFmtId="0" fontId="57" fillId="0" borderId="564" xfId="0" applyFont="1" applyFill="1" applyBorder="1" applyProtection="1"/>
    <xf numFmtId="0" fontId="57" fillId="0" borderId="513" xfId="0" applyFont="1" applyFill="1" applyBorder="1" applyProtection="1"/>
    <xf numFmtId="221" fontId="166" fillId="0" borderId="243" xfId="442" applyNumberFormat="1" applyFont="1" applyFill="1" applyBorder="1"/>
    <xf numFmtId="221" fontId="165" fillId="0" borderId="374" xfId="442" applyNumberFormat="1" applyFont="1" applyFill="1" applyBorder="1"/>
    <xf numFmtId="0" fontId="126" fillId="0" borderId="0" xfId="752" applyFont="1" applyAlignment="1">
      <alignment readingOrder="2"/>
    </xf>
    <xf numFmtId="0" fontId="185" fillId="0" borderId="0" xfId="752" applyFont="1" applyFill="1" applyAlignment="1">
      <alignment wrapText="1"/>
    </xf>
    <xf numFmtId="221" fontId="141" fillId="0" borderId="568" xfId="442" applyNumberFormat="1" applyFont="1" applyFill="1" applyBorder="1"/>
    <xf numFmtId="221" fontId="141" fillId="39" borderId="529" xfId="442" applyNumberFormat="1" applyFont="1" applyFill="1" applyBorder="1"/>
    <xf numFmtId="221" fontId="141" fillId="39" borderId="572" xfId="442" applyNumberFormat="1" applyFont="1" applyFill="1" applyBorder="1"/>
    <xf numFmtId="221" fontId="141" fillId="39" borderId="514" xfId="442" applyNumberFormat="1" applyFont="1" applyFill="1" applyBorder="1"/>
    <xf numFmtId="221" fontId="141" fillId="39" borderId="46" xfId="442" applyNumberFormat="1" applyFont="1" applyFill="1" applyBorder="1"/>
    <xf numFmtId="221" fontId="141" fillId="0" borderId="586" xfId="442" applyNumberFormat="1" applyFont="1" applyFill="1" applyBorder="1"/>
    <xf numFmtId="0" fontId="57" fillId="0" borderId="636" xfId="304" applyFont="1" applyFill="1" applyBorder="1"/>
    <xf numFmtId="221" fontId="141" fillId="0" borderId="7" xfId="442" applyNumberFormat="1" applyFont="1" applyFill="1" applyBorder="1"/>
    <xf numFmtId="221" fontId="141" fillId="0" borderId="637" xfId="442" applyNumberFormat="1" applyFont="1" applyFill="1" applyBorder="1"/>
    <xf numFmtId="221" fontId="141" fillId="0" borderId="638" xfId="442" applyNumberFormat="1" applyFont="1" applyFill="1" applyBorder="1"/>
    <xf numFmtId="221" fontId="141" fillId="0" borderId="165" xfId="442" applyNumberFormat="1" applyFont="1" applyFill="1" applyBorder="1"/>
    <xf numFmtId="221" fontId="141" fillId="0" borderId="164" xfId="442" applyNumberFormat="1" applyFont="1" applyFill="1" applyBorder="1"/>
    <xf numFmtId="221" fontId="141" fillId="0" borderId="639" xfId="442" applyNumberFormat="1" applyFont="1" applyFill="1" applyBorder="1"/>
    <xf numFmtId="221" fontId="141" fillId="0" borderId="70" xfId="442" applyNumberFormat="1" applyFont="1" applyFill="1" applyBorder="1"/>
    <xf numFmtId="221" fontId="141" fillId="0" borderId="640" xfId="442" applyNumberFormat="1" applyFont="1" applyFill="1" applyBorder="1"/>
    <xf numFmtId="221" fontId="166" fillId="39" borderId="521" xfId="442" applyNumberFormat="1" applyFont="1" applyFill="1" applyBorder="1"/>
    <xf numFmtId="221" fontId="166" fillId="39" borderId="51" xfId="442" applyNumberFormat="1" applyFont="1" applyFill="1" applyBorder="1"/>
    <xf numFmtId="221" fontId="166" fillId="39" borderId="36" xfId="442" applyNumberFormat="1" applyFont="1" applyFill="1" applyBorder="1"/>
    <xf numFmtId="221" fontId="166" fillId="39" borderId="55" xfId="442" applyNumberFormat="1" applyFont="1" applyFill="1" applyBorder="1"/>
    <xf numFmtId="221" fontId="141" fillId="39" borderId="51" xfId="442" applyNumberFormat="1" applyFont="1" applyFill="1" applyBorder="1"/>
    <xf numFmtId="221" fontId="141" fillId="39" borderId="522" xfId="442" applyNumberFormat="1" applyFont="1" applyFill="1" applyBorder="1"/>
    <xf numFmtId="221" fontId="166" fillId="39" borderId="522" xfId="442" applyNumberFormat="1" applyFont="1" applyFill="1" applyBorder="1"/>
    <xf numFmtId="224" fontId="57" fillId="0" borderId="301" xfId="440" applyNumberFormat="1" applyFont="1" applyFill="1" applyBorder="1"/>
    <xf numFmtId="221" fontId="166" fillId="39" borderId="37" xfId="442" applyNumberFormat="1" applyFont="1" applyFill="1" applyBorder="1"/>
    <xf numFmtId="221" fontId="166" fillId="39" borderId="19" xfId="442" applyNumberFormat="1" applyFont="1" applyFill="1" applyBorder="1"/>
    <xf numFmtId="0" fontId="57" fillId="0" borderId="641" xfId="0" applyFont="1" applyBorder="1" applyAlignment="1" applyProtection="1">
      <alignment horizontal="left"/>
    </xf>
    <xf numFmtId="0" fontId="57" fillId="0" borderId="67" xfId="0" applyFont="1" applyBorder="1" applyProtection="1"/>
    <xf numFmtId="0" fontId="57" fillId="0" borderId="78" xfId="0" applyFont="1" applyBorder="1" applyProtection="1"/>
    <xf numFmtId="179" fontId="57" fillId="0" borderId="67" xfId="290" applyNumberFormat="1" applyFont="1" applyFill="1" applyBorder="1"/>
    <xf numFmtId="179" fontId="57" fillId="0" borderId="642" xfId="290" applyNumberFormat="1" applyFont="1" applyFill="1" applyBorder="1"/>
    <xf numFmtId="179" fontId="57" fillId="0" borderId="643" xfId="290" applyNumberFormat="1" applyFont="1" applyFill="1" applyBorder="1"/>
    <xf numFmtId="179" fontId="57" fillId="0" borderId="9" xfId="290" applyNumberFormat="1" applyFont="1" applyFill="1" applyBorder="1"/>
    <xf numFmtId="179" fontId="57" fillId="0" borderId="641" xfId="290" applyNumberFormat="1" applyFont="1" applyFill="1" applyBorder="1"/>
    <xf numFmtId="179" fontId="57" fillId="0" borderId="644" xfId="290" applyNumberFormat="1" applyFont="1" applyFill="1" applyBorder="1"/>
    <xf numFmtId="0" fontId="57" fillId="0" borderId="517" xfId="304" applyFont="1" applyFill="1" applyBorder="1" applyAlignment="1">
      <alignment vertical="center"/>
    </xf>
    <xf numFmtId="0" fontId="57" fillId="0" borderId="74" xfId="304" applyFont="1" applyFill="1" applyBorder="1" applyAlignment="1">
      <alignment vertical="center"/>
    </xf>
    <xf numFmtId="221" fontId="165" fillId="0" borderId="646" xfId="442" applyNumberFormat="1" applyFont="1" applyFill="1" applyBorder="1"/>
    <xf numFmtId="221" fontId="166" fillId="0" borderId="646" xfId="442" applyNumberFormat="1" applyFont="1" applyFill="1" applyBorder="1"/>
    <xf numFmtId="222" fontId="166" fillId="0" borderId="461" xfId="442" applyNumberFormat="1" applyFont="1" applyFill="1" applyBorder="1"/>
    <xf numFmtId="221" fontId="165" fillId="0" borderId="461" xfId="442" applyNumberFormat="1" applyFont="1" applyFill="1" applyBorder="1"/>
    <xf numFmtId="221" fontId="141" fillId="0" borderId="548" xfId="442" applyNumberFormat="1" applyFont="1" applyFill="1" applyBorder="1"/>
    <xf numFmtId="221" fontId="141" fillId="0" borderId="463" xfId="442" applyNumberFormat="1" applyFont="1" applyFill="1" applyBorder="1"/>
    <xf numFmtId="221" fontId="141" fillId="0" borderId="461" xfId="442" applyNumberFormat="1" applyFont="1" applyFill="1" applyBorder="1"/>
    <xf numFmtId="221" fontId="141" fillId="0" borderId="462" xfId="442" applyNumberFormat="1" applyFont="1" applyFill="1" applyBorder="1"/>
    <xf numFmtId="221" fontId="140" fillId="0" borderId="77" xfId="442" applyNumberFormat="1" applyFont="1" applyFill="1" applyBorder="1"/>
    <xf numFmtId="221" fontId="141" fillId="0" borderId="77" xfId="442" applyNumberFormat="1" applyFont="1" applyFill="1" applyBorder="1"/>
    <xf numFmtId="221" fontId="141" fillId="0" borderId="25" xfId="442" applyNumberFormat="1" applyFont="1" applyFill="1" applyBorder="1"/>
    <xf numFmtId="10" fontId="141" fillId="0" borderId="462" xfId="401" applyNumberFormat="1" applyFont="1" applyFill="1" applyBorder="1"/>
    <xf numFmtId="172" fontId="141" fillId="0" borderId="462" xfId="401" applyNumberFormat="1" applyFont="1" applyFill="1" applyBorder="1"/>
    <xf numFmtId="221" fontId="141" fillId="0" borderId="525" xfId="442" applyNumberFormat="1" applyFont="1" applyFill="1" applyBorder="1"/>
    <xf numFmtId="0" fontId="129" fillId="0" borderId="647" xfId="752" applyFont="1" applyFill="1" applyBorder="1" applyAlignment="1" applyProtection="1">
      <alignment horizontal="center"/>
    </xf>
    <xf numFmtId="179" fontId="57" fillId="0" borderId="648" xfId="442" applyNumberFormat="1" applyFont="1" applyFill="1" applyBorder="1"/>
    <xf numFmtId="179" fontId="57" fillId="0" borderId="649" xfId="442" applyNumberFormat="1" applyFont="1" applyFill="1" applyBorder="1"/>
    <xf numFmtId="179" fontId="57" fillId="0" borderId="630" xfId="442" applyNumberFormat="1" applyFont="1" applyFill="1" applyBorder="1"/>
    <xf numFmtId="179" fontId="57" fillId="0" borderId="519" xfId="442" applyNumberFormat="1" applyFont="1" applyFill="1" applyBorder="1"/>
    <xf numFmtId="221" fontId="141" fillId="0" borderId="633" xfId="442" applyNumberFormat="1" applyFont="1" applyFill="1" applyBorder="1"/>
    <xf numFmtId="179" fontId="129" fillId="0" borderId="650" xfId="442" applyNumberFormat="1" applyFont="1" applyFill="1" applyBorder="1"/>
    <xf numFmtId="179" fontId="57" fillId="0" borderId="651" xfId="442" applyNumberFormat="1" applyFont="1" applyFill="1" applyBorder="1"/>
    <xf numFmtId="179" fontId="57" fillId="0" borderId="650" xfId="442" applyNumberFormat="1" applyFont="1" applyFill="1" applyBorder="1"/>
    <xf numFmtId="179" fontId="57" fillId="0" borderId="652" xfId="442" applyNumberFormat="1" applyFont="1" applyFill="1" applyBorder="1"/>
    <xf numFmtId="179" fontId="129" fillId="0" borderId="618" xfId="442" applyNumberFormat="1" applyFont="1" applyFill="1" applyBorder="1"/>
    <xf numFmtId="179" fontId="129" fillId="0" borderId="645" xfId="442" applyNumberFormat="1" applyFont="1" applyFill="1" applyBorder="1"/>
    <xf numFmtId="179" fontId="129" fillId="0" borderId="519" xfId="442" applyNumberFormat="1" applyFont="1" applyFill="1" applyBorder="1"/>
    <xf numFmtId="221" fontId="141" fillId="0" borderId="634" xfId="442" applyNumberFormat="1" applyFont="1" applyFill="1" applyBorder="1"/>
    <xf numFmtId="221" fontId="165" fillId="0" borderId="514" xfId="442" applyNumberFormat="1" applyFont="1" applyFill="1" applyBorder="1"/>
    <xf numFmtId="221" fontId="57" fillId="0" borderId="596" xfId="442" applyNumberFormat="1" applyFont="1" applyFill="1" applyBorder="1"/>
    <xf numFmtId="221" fontId="140" fillId="0" borderId="633" xfId="442" applyNumberFormat="1" applyFont="1" applyFill="1" applyBorder="1"/>
    <xf numFmtId="221" fontId="140" fillId="0" borderId="7" xfId="442" applyNumberFormat="1" applyFont="1" applyFill="1" applyBorder="1"/>
    <xf numFmtId="172" fontId="57" fillId="0" borderId="484" xfId="401" applyNumberFormat="1" applyFont="1" applyFill="1" applyBorder="1" applyAlignment="1"/>
    <xf numFmtId="172" fontId="57" fillId="0" borderId="649" xfId="401" applyNumberFormat="1" applyFont="1" applyFill="1" applyBorder="1" applyAlignment="1"/>
    <xf numFmtId="172" fontId="57" fillId="0" borderId="649" xfId="401" applyNumberFormat="1" applyFont="1" applyFill="1" applyBorder="1"/>
    <xf numFmtId="3" fontId="129" fillId="0" borderId="18" xfId="426" applyNumberFormat="1" applyFont="1" applyFill="1" applyBorder="1" applyAlignment="1"/>
    <xf numFmtId="3" fontId="57" fillId="0" borderId="653" xfId="426" applyNumberFormat="1" applyFont="1" applyFill="1" applyBorder="1" applyAlignment="1"/>
    <xf numFmtId="172" fontId="57" fillId="0" borderId="72" xfId="428" applyNumberFormat="1" applyFont="1" applyFill="1" applyBorder="1" applyAlignment="1"/>
    <xf numFmtId="3" fontId="129" fillId="0" borderId="57" xfId="426" applyNumberFormat="1" applyFont="1" applyFill="1" applyBorder="1" applyAlignment="1"/>
    <xf numFmtId="172" fontId="129" fillId="0" borderId="155" xfId="428" applyNumberFormat="1" applyFont="1" applyFill="1" applyBorder="1" applyAlignment="1"/>
    <xf numFmtId="3" fontId="129" fillId="0" borderId="155" xfId="426" applyNumberFormat="1" applyFont="1" applyFill="1" applyBorder="1" applyAlignment="1"/>
    <xf numFmtId="172" fontId="129" fillId="0" borderId="46" xfId="428" applyNumberFormat="1" applyFont="1" applyFill="1" applyBorder="1" applyAlignment="1"/>
    <xf numFmtId="3" fontId="57" fillId="0" borderId="47" xfId="426" applyNumberFormat="1" applyFont="1" applyFill="1" applyBorder="1"/>
    <xf numFmtId="3" fontId="57" fillId="0" borderId="18" xfId="426" applyNumberFormat="1" applyFont="1" applyFill="1" applyBorder="1"/>
    <xf numFmtId="3" fontId="57" fillId="0" borderId="606" xfId="426" applyNumberFormat="1" applyFont="1" applyFill="1" applyBorder="1"/>
    <xf numFmtId="172" fontId="129" fillId="0" borderId="649" xfId="401" applyNumberFormat="1" applyFont="1" applyFill="1" applyBorder="1" applyAlignment="1"/>
    <xf numFmtId="172" fontId="57" fillId="0" borderId="81" xfId="428" applyNumberFormat="1" applyFont="1" applyFill="1" applyBorder="1" applyAlignment="1"/>
    <xf numFmtId="3" fontId="57" fillId="0" borderId="517" xfId="426" applyNumberFormat="1" applyFont="1" applyFill="1" applyBorder="1"/>
    <xf numFmtId="3" fontId="57" fillId="0" borderId="517" xfId="401" applyNumberFormat="1" applyFont="1" applyFill="1" applyBorder="1"/>
    <xf numFmtId="3" fontId="57" fillId="0" borderId="0" xfId="401" applyNumberFormat="1" applyFont="1" applyFill="1" applyBorder="1"/>
    <xf numFmtId="3" fontId="57" fillId="0" borderId="16" xfId="401" applyNumberFormat="1" applyFont="1" applyFill="1" applyBorder="1"/>
    <xf numFmtId="179" fontId="57" fillId="0" borderId="16" xfId="400" applyNumberFormat="1" applyFont="1" applyFill="1" applyBorder="1" applyAlignment="1"/>
    <xf numFmtId="179" fontId="129" fillId="0" borderId="557" xfId="429" applyNumberFormat="1" applyFont="1" applyFill="1" applyBorder="1"/>
    <xf numFmtId="172" fontId="129" fillId="0" borderId="645" xfId="401" applyNumberFormat="1" applyFont="1" applyFill="1" applyBorder="1" applyAlignment="1"/>
    <xf numFmtId="172" fontId="129" fillId="0" borderId="473" xfId="401" applyNumberFormat="1" applyFont="1" applyFill="1" applyBorder="1"/>
    <xf numFmtId="172" fontId="57" fillId="0" borderId="596" xfId="401" applyNumberFormat="1" applyFont="1" applyFill="1" applyBorder="1" applyAlignment="1"/>
    <xf numFmtId="172" fontId="57" fillId="0" borderId="645" xfId="401" applyNumberFormat="1" applyFont="1" applyFill="1" applyBorder="1" applyAlignment="1"/>
    <xf numFmtId="172" fontId="129" fillId="0" borderId="279" xfId="401" applyNumberFormat="1" applyFont="1" applyFill="1" applyBorder="1" applyAlignment="1"/>
    <xf numFmtId="172" fontId="57" fillId="0" borderId="150" xfId="428" applyNumberFormat="1" applyFont="1" applyFill="1" applyBorder="1" applyAlignment="1"/>
    <xf numFmtId="172" fontId="57" fillId="0" borderId="471" xfId="401" applyNumberFormat="1" applyFont="1" applyFill="1" applyBorder="1" applyAlignment="1"/>
    <xf numFmtId="172" fontId="57" fillId="0" borderId="473" xfId="401" applyNumberFormat="1" applyFont="1" applyFill="1" applyBorder="1" applyAlignment="1"/>
    <xf numFmtId="172" fontId="57" fillId="0" borderId="193" xfId="401" applyNumberFormat="1" applyFont="1" applyFill="1" applyBorder="1" applyAlignment="1"/>
    <xf numFmtId="172" fontId="129" fillId="0" borderId="654" xfId="401" applyNumberFormat="1" applyFont="1" applyFill="1" applyBorder="1"/>
    <xf numFmtId="179" fontId="57" fillId="0" borderId="649" xfId="429" applyNumberFormat="1" applyFont="1" applyFill="1" applyBorder="1"/>
    <xf numFmtId="172" fontId="129" fillId="0" borderId="56" xfId="428" applyNumberFormat="1" applyFont="1" applyFill="1" applyBorder="1" applyAlignment="1"/>
    <xf numFmtId="179" fontId="57" fillId="0" borderId="483" xfId="425" applyNumberFormat="1" applyFont="1" applyFill="1" applyBorder="1" applyAlignment="1"/>
    <xf numFmtId="179" fontId="57" fillId="0" borderId="58" xfId="429" applyNumberFormat="1" applyFont="1" applyFill="1" applyBorder="1"/>
    <xf numFmtId="179" fontId="57" fillId="0" borderId="655" xfId="429" applyNumberFormat="1" applyFont="1" applyFill="1" applyBorder="1"/>
    <xf numFmtId="3" fontId="129" fillId="0" borderId="7" xfId="426" applyNumberFormat="1" applyFont="1" applyFill="1" applyBorder="1" applyAlignment="1"/>
    <xf numFmtId="3" fontId="57" fillId="0" borderId="81" xfId="426" applyNumberFormat="1" applyFont="1" applyFill="1" applyBorder="1" applyAlignment="1"/>
    <xf numFmtId="172" fontId="166" fillId="0" borderId="56" xfId="401" applyNumberFormat="1" applyFont="1" applyFill="1" applyBorder="1"/>
    <xf numFmtId="0" fontId="57" fillId="0" borderId="467" xfId="0" applyFont="1" applyFill="1" applyBorder="1" applyProtection="1"/>
    <xf numFmtId="0" fontId="57" fillId="0" borderId="383" xfId="0" applyFont="1" applyFill="1" applyBorder="1" applyProtection="1"/>
    <xf numFmtId="221" fontId="166" fillId="0" borderId="518" xfId="442" applyNumberFormat="1" applyFont="1" applyFill="1" applyBorder="1"/>
    <xf numFmtId="222" fontId="166" fillId="0" borderId="109" xfId="442" applyNumberFormat="1" applyFont="1" applyFill="1" applyBorder="1"/>
    <xf numFmtId="172" fontId="166" fillId="0" borderId="111" xfId="401" applyNumberFormat="1" applyFont="1" applyFill="1" applyBorder="1"/>
    <xf numFmtId="221" fontId="166" fillId="0" borderId="524" xfId="442" applyNumberFormat="1" applyFont="1" applyFill="1" applyBorder="1"/>
    <xf numFmtId="178" fontId="57" fillId="0" borderId="632" xfId="0" applyNumberFormat="1" applyFont="1" applyFill="1" applyBorder="1" applyProtection="1"/>
    <xf numFmtId="222" fontId="166" fillId="0" borderId="632" xfId="442" applyNumberFormat="1" applyFont="1" applyFill="1" applyBorder="1"/>
    <xf numFmtId="0" fontId="57" fillId="0" borderId="632" xfId="0" applyFont="1" applyFill="1" applyBorder="1" applyProtection="1"/>
    <xf numFmtId="172" fontId="166" fillId="0" borderId="352" xfId="401" applyNumberFormat="1" applyFont="1" applyFill="1" applyBorder="1"/>
    <xf numFmtId="221" fontId="166" fillId="0" borderId="656" xfId="442" applyNumberFormat="1" applyFont="1" applyFill="1" applyBorder="1"/>
    <xf numFmtId="221" fontId="166" fillId="0" borderId="657" xfId="442" applyNumberFormat="1" applyFont="1" applyFill="1" applyBorder="1"/>
    <xf numFmtId="221" fontId="165" fillId="0" borderId="658" xfId="442" applyNumberFormat="1" applyFont="1" applyFill="1" applyBorder="1"/>
    <xf numFmtId="221" fontId="166" fillId="0" borderId="659" xfId="442" applyNumberFormat="1" applyFont="1" applyFill="1" applyBorder="1"/>
    <xf numFmtId="221" fontId="166" fillId="0" borderId="660" xfId="442" applyNumberFormat="1" applyFont="1" applyFill="1" applyBorder="1"/>
    <xf numFmtId="221" fontId="165" fillId="0" borderId="659" xfId="442" applyNumberFormat="1" applyFont="1" applyFill="1" applyBorder="1"/>
    <xf numFmtId="221" fontId="166" fillId="0" borderId="658" xfId="442" applyNumberFormat="1" applyFont="1" applyFill="1" applyBorder="1"/>
    <xf numFmtId="173" fontId="129" fillId="0" borderId="657" xfId="480" applyNumberFormat="1" applyFont="1" applyFill="1" applyBorder="1" applyProtection="1"/>
    <xf numFmtId="172" fontId="166" fillId="0" borderId="657" xfId="401" applyNumberFormat="1" applyFont="1" applyFill="1" applyBorder="1"/>
    <xf numFmtId="221" fontId="166" fillId="0" borderId="661" xfId="442" applyNumberFormat="1" applyFont="1" applyFill="1" applyBorder="1"/>
    <xf numFmtId="222" fontId="166" fillId="0" borderId="656" xfId="442" applyNumberFormat="1" applyFont="1" applyFill="1" applyBorder="1"/>
    <xf numFmtId="222" fontId="166" fillId="0" borderId="657" xfId="442" applyNumberFormat="1" applyFont="1" applyFill="1" applyBorder="1"/>
    <xf numFmtId="222" fontId="165" fillId="0" borderId="662" xfId="442" applyNumberFormat="1" applyFont="1" applyFill="1" applyBorder="1"/>
    <xf numFmtId="222" fontId="166" fillId="0" borderId="663" xfId="442" applyNumberFormat="1" applyFont="1" applyFill="1" applyBorder="1"/>
    <xf numFmtId="222" fontId="166" fillId="0" borderId="311" xfId="442" applyNumberFormat="1" applyFont="1" applyFill="1" applyBorder="1"/>
    <xf numFmtId="222" fontId="165" fillId="0" borderId="664" xfId="442" applyNumberFormat="1" applyFont="1" applyFill="1" applyBorder="1"/>
    <xf numFmtId="221" fontId="165" fillId="0" borderId="478" xfId="442" applyNumberFormat="1" applyFont="1" applyFill="1" applyBorder="1"/>
    <xf numFmtId="221" fontId="165" fillId="0" borderId="663" xfId="442" applyNumberFormat="1" applyFont="1" applyFill="1" applyBorder="1"/>
    <xf numFmtId="221" fontId="166" fillId="0" borderId="311" xfId="442" applyNumberFormat="1" applyFont="1" applyFill="1" applyBorder="1"/>
    <xf numFmtId="221" fontId="166" fillId="0" borderId="313" xfId="442" applyNumberFormat="1" applyFont="1" applyFill="1" applyBorder="1"/>
    <xf numFmtId="221" fontId="140" fillId="0" borderId="32" xfId="442" applyNumberFormat="1" applyFont="1" applyFill="1" applyBorder="1"/>
    <xf numFmtId="221" fontId="140" fillId="0" borderId="665" xfId="442" applyNumberFormat="1" applyFont="1" applyFill="1" applyBorder="1"/>
    <xf numFmtId="221" fontId="165" fillId="0" borderId="664" xfId="442" applyNumberFormat="1" applyFont="1" applyFill="1" applyBorder="1"/>
    <xf numFmtId="221" fontId="141" fillId="0" borderId="656" xfId="442" applyNumberFormat="1" applyFont="1" applyFill="1" applyBorder="1"/>
    <xf numFmtId="221" fontId="141" fillId="0" borderId="657" xfId="442" applyNumberFormat="1" applyFont="1" applyFill="1" applyBorder="1"/>
    <xf numFmtId="221" fontId="140" fillId="0" borderId="666" xfId="442" applyNumberFormat="1" applyFont="1" applyFill="1" applyBorder="1"/>
    <xf numFmtId="221" fontId="141" fillId="0" borderId="666" xfId="442" applyNumberFormat="1" applyFont="1" applyFill="1" applyBorder="1"/>
    <xf numFmtId="221" fontId="141" fillId="0" borderId="658" xfId="442" applyNumberFormat="1" applyFont="1" applyFill="1" applyBorder="1"/>
    <xf numFmtId="10" fontId="141" fillId="0" borderId="657" xfId="401" applyNumberFormat="1" applyFont="1" applyFill="1" applyBorder="1"/>
    <xf numFmtId="172" fontId="141" fillId="0" borderId="657" xfId="401" applyNumberFormat="1" applyFont="1" applyFill="1" applyBorder="1"/>
    <xf numFmtId="221" fontId="141" fillId="0" borderId="661" xfId="442" applyNumberFormat="1" applyFont="1" applyFill="1" applyBorder="1"/>
    <xf numFmtId="0" fontId="57" fillId="0" borderId="391" xfId="304" applyFont="1" applyFill="1" applyBorder="1"/>
    <xf numFmtId="0" fontId="57" fillId="0" borderId="246" xfId="304" applyFont="1" applyFill="1" applyBorder="1"/>
    <xf numFmtId="0" fontId="129" fillId="0" borderId="570" xfId="304" applyFont="1" applyFill="1" applyBorder="1"/>
    <xf numFmtId="0" fontId="57" fillId="0" borderId="570" xfId="304" applyFont="1" applyFill="1" applyBorder="1"/>
    <xf numFmtId="37" fontId="129" fillId="0" borderId="361" xfId="304" applyNumberFormat="1" applyFont="1" applyFill="1" applyBorder="1" applyProtection="1"/>
    <xf numFmtId="37" fontId="57" fillId="0" borderId="667" xfId="304" applyNumberFormat="1" applyFont="1" applyBorder="1" applyProtection="1"/>
    <xf numFmtId="37" fontId="57" fillId="0" borderId="668" xfId="304" applyNumberFormat="1" applyFont="1" applyFill="1" applyBorder="1" applyProtection="1"/>
    <xf numFmtId="0" fontId="57" fillId="0" borderId="574" xfId="304" applyFont="1" applyFill="1" applyBorder="1"/>
    <xf numFmtId="221" fontId="165" fillId="0" borderId="662" xfId="442" applyNumberFormat="1" applyFont="1" applyFill="1" applyBorder="1"/>
    <xf numFmtId="221" fontId="140" fillId="0" borderId="29" xfId="442" applyNumberFormat="1" applyFont="1" applyFill="1" applyBorder="1"/>
    <xf numFmtId="0" fontId="57" fillId="0" borderId="391" xfId="0" applyFont="1" applyBorder="1" applyProtection="1"/>
    <xf numFmtId="0" fontId="57" fillId="0" borderId="246" xfId="0" applyFont="1" applyBorder="1" applyProtection="1"/>
    <xf numFmtId="0" fontId="152" fillId="0" borderId="671" xfId="0" applyFont="1" applyFill="1" applyBorder="1" applyProtection="1"/>
    <xf numFmtId="0" fontId="129" fillId="0" borderId="19" xfId="426" applyFont="1" applyFill="1" applyBorder="1"/>
    <xf numFmtId="0" fontId="129" fillId="0" borderId="473" xfId="426" applyFont="1" applyFill="1" applyBorder="1"/>
    <xf numFmtId="172" fontId="57" fillId="0" borderId="672" xfId="401" applyNumberFormat="1" applyFont="1" applyFill="1" applyBorder="1" applyAlignment="1"/>
    <xf numFmtId="172" fontId="57" fillId="0" borderId="673" xfId="401" applyNumberFormat="1" applyFont="1" applyFill="1" applyBorder="1" applyAlignment="1"/>
    <xf numFmtId="3" fontId="57" fillId="0" borderId="673" xfId="426" applyNumberFormat="1" applyFont="1" applyFill="1" applyBorder="1" applyAlignment="1"/>
    <xf numFmtId="179" fontId="57" fillId="0" borderId="629" xfId="425" applyNumberFormat="1" applyFont="1" applyFill="1" applyBorder="1"/>
    <xf numFmtId="172" fontId="57" fillId="0" borderId="462" xfId="401" applyNumberFormat="1" applyFont="1" applyFill="1" applyBorder="1"/>
    <xf numFmtId="0" fontId="57" fillId="0" borderId="0" xfId="0" applyFont="1" applyFill="1" applyBorder="1" applyAlignment="1">
      <alignment horizontal="center"/>
    </xf>
    <xf numFmtId="221" fontId="141" fillId="0" borderId="132" xfId="442" applyNumberFormat="1" applyFont="1" applyFill="1" applyBorder="1"/>
    <xf numFmtId="0" fontId="57" fillId="0" borderId="653" xfId="0" applyFont="1" applyFill="1" applyBorder="1" applyAlignment="1">
      <alignment horizontal="left"/>
    </xf>
    <xf numFmtId="221" fontId="57" fillId="0" borderId="655" xfId="290" applyNumberFormat="1" applyFont="1" applyFill="1" applyBorder="1"/>
    <xf numFmtId="0" fontId="57" fillId="0" borderId="243" xfId="304" applyFont="1" applyBorder="1" applyAlignment="1">
      <alignment vertical="top"/>
    </xf>
    <xf numFmtId="0" fontId="129" fillId="0" borderId="463" xfId="752" applyFont="1" applyBorder="1" applyAlignment="1">
      <alignment horizontal="center"/>
    </xf>
    <xf numFmtId="0" fontId="126" fillId="0" borderId="0" xfId="752" applyFont="1" applyAlignment="1">
      <alignment horizontal="center" readingOrder="2"/>
    </xf>
    <xf numFmtId="0" fontId="185" fillId="0" borderId="0" xfId="752" applyFont="1" applyFill="1" applyAlignment="1">
      <alignment horizontal="center" wrapText="1"/>
    </xf>
    <xf numFmtId="0" fontId="127" fillId="0" borderId="0" xfId="752" applyFont="1" applyAlignment="1">
      <alignment horizontal="center"/>
    </xf>
    <xf numFmtId="0" fontId="186" fillId="0" borderId="0" xfId="752" applyFont="1" applyBorder="1" applyAlignment="1">
      <alignment horizontal="center" wrapText="1"/>
    </xf>
    <xf numFmtId="0" fontId="186" fillId="0" borderId="0" xfId="752" applyFont="1" applyBorder="1" applyAlignment="1">
      <alignment horizontal="center"/>
    </xf>
    <xf numFmtId="0" fontId="131" fillId="0" borderId="0" xfId="752" applyFont="1" applyFill="1" applyBorder="1" applyAlignment="1">
      <alignment horizontal="center"/>
    </xf>
    <xf numFmtId="0" fontId="131" fillId="0" borderId="0" xfId="752" applyFont="1" applyBorder="1" applyAlignment="1">
      <alignment horizontal="center"/>
    </xf>
    <xf numFmtId="0" fontId="171" fillId="38" borderId="0" xfId="0" applyFont="1" applyFill="1" applyBorder="1" applyAlignment="1">
      <alignment horizontal="center" vertical="center"/>
    </xf>
    <xf numFmtId="0" fontId="171" fillId="38" borderId="0" xfId="0" applyFont="1" applyFill="1" applyBorder="1" applyAlignment="1">
      <alignment horizontal="center"/>
    </xf>
    <xf numFmtId="0" fontId="57" fillId="0" borderId="0" xfId="0" applyFont="1" applyFill="1" applyBorder="1" applyAlignment="1">
      <alignment horizontal="center"/>
    </xf>
    <xf numFmtId="0" fontId="172" fillId="38" borderId="0" xfId="0" applyFont="1" applyFill="1" applyBorder="1" applyAlignment="1" applyProtection="1">
      <alignment horizontal="center" vertical="center"/>
    </xf>
    <xf numFmtId="0" fontId="133" fillId="23" borderId="157" xfId="0" applyFont="1" applyFill="1" applyBorder="1" applyAlignment="1" applyProtection="1">
      <alignment horizontal="center" vertical="center"/>
    </xf>
    <xf numFmtId="0" fontId="133" fillId="23" borderId="158" xfId="0" applyFont="1" applyFill="1" applyBorder="1" applyAlignment="1" applyProtection="1">
      <alignment horizontal="center" vertical="center"/>
    </xf>
    <xf numFmtId="0" fontId="133" fillId="23" borderId="159" xfId="0" applyFont="1" applyFill="1" applyBorder="1" applyAlignment="1" applyProtection="1">
      <alignment horizontal="center" vertical="center"/>
    </xf>
    <xf numFmtId="0" fontId="57" fillId="0" borderId="158" xfId="0" applyFont="1" applyBorder="1"/>
    <xf numFmtId="0" fontId="57" fillId="0" borderId="159" xfId="0" applyFont="1" applyBorder="1"/>
    <xf numFmtId="0" fontId="133" fillId="23" borderId="480" xfId="0" applyFont="1" applyFill="1" applyBorder="1" applyAlignment="1" applyProtection="1">
      <alignment horizontal="center" vertical="center"/>
    </xf>
    <xf numFmtId="0" fontId="133" fillId="23" borderId="481" xfId="0" applyFont="1" applyFill="1" applyBorder="1" applyAlignment="1" applyProtection="1">
      <alignment horizontal="center" vertical="center"/>
    </xf>
    <xf numFmtId="0" fontId="133" fillId="23" borderId="482" xfId="0" applyFont="1" applyFill="1" applyBorder="1" applyAlignment="1" applyProtection="1">
      <alignment horizontal="center" vertical="center"/>
    </xf>
    <xf numFmtId="0" fontId="177" fillId="38" borderId="0" xfId="0" applyFont="1" applyFill="1" applyBorder="1" applyAlignment="1" applyProtection="1">
      <alignment horizontal="center" vertical="center"/>
    </xf>
    <xf numFmtId="0" fontId="133" fillId="23" borderId="157" xfId="0" applyFont="1" applyFill="1" applyBorder="1" applyAlignment="1" applyProtection="1">
      <alignment horizontal="center"/>
    </xf>
    <xf numFmtId="0" fontId="133" fillId="23" borderId="158" xfId="0" applyFont="1" applyFill="1" applyBorder="1" applyAlignment="1" applyProtection="1">
      <alignment horizontal="center"/>
    </xf>
    <xf numFmtId="0" fontId="133" fillId="23" borderId="159" xfId="0" applyFont="1" applyFill="1" applyBorder="1" applyAlignment="1" applyProtection="1">
      <alignment horizontal="center"/>
    </xf>
    <xf numFmtId="0" fontId="153" fillId="0" borderId="0" xfId="0" quotePrefix="1" applyFont="1" applyBorder="1" applyAlignment="1">
      <alignment horizontal="left" wrapText="1"/>
    </xf>
    <xf numFmtId="37" fontId="57" fillId="0" borderId="226" xfId="0" applyNumberFormat="1" applyFont="1" applyFill="1" applyBorder="1" applyAlignment="1" applyProtection="1">
      <alignment horizontal="left" wrapText="1"/>
    </xf>
    <xf numFmtId="37" fontId="57" fillId="0" borderId="290" xfId="0" applyNumberFormat="1" applyFont="1" applyFill="1" applyBorder="1" applyAlignment="1" applyProtection="1">
      <alignment horizontal="left" wrapText="1"/>
    </xf>
    <xf numFmtId="37" fontId="57" fillId="0" borderId="20" xfId="0" applyNumberFormat="1" applyFont="1" applyFill="1" applyBorder="1" applyAlignment="1" applyProtection="1">
      <alignment horizontal="left" wrapText="1"/>
    </xf>
    <xf numFmtId="37" fontId="172" fillId="38" borderId="0" xfId="0" applyNumberFormat="1" applyFont="1" applyFill="1" applyBorder="1" applyAlignment="1" applyProtection="1">
      <alignment horizontal="center" vertical="center"/>
    </xf>
    <xf numFmtId="0" fontId="133" fillId="23" borderId="202" xfId="0" applyFont="1" applyFill="1" applyBorder="1" applyAlignment="1" applyProtection="1">
      <alignment horizontal="center" vertical="center"/>
    </xf>
    <xf numFmtId="0" fontId="133" fillId="23" borderId="203" xfId="0" applyFont="1" applyFill="1" applyBorder="1" applyAlignment="1" applyProtection="1">
      <alignment horizontal="center" vertical="center"/>
    </xf>
    <xf numFmtId="0" fontId="133" fillId="23" borderId="204" xfId="0" applyFont="1" applyFill="1" applyBorder="1" applyAlignment="1" applyProtection="1">
      <alignment horizontal="center" vertical="center"/>
    </xf>
    <xf numFmtId="0" fontId="133" fillId="23" borderId="202" xfId="0" applyFont="1" applyFill="1" applyBorder="1" applyAlignment="1" applyProtection="1">
      <alignment horizontal="center" vertical="center" wrapText="1"/>
    </xf>
    <xf numFmtId="0" fontId="133" fillId="23" borderId="203" xfId="0" applyFont="1" applyFill="1" applyBorder="1" applyAlignment="1" applyProtection="1">
      <alignment horizontal="center" vertical="center" wrapText="1"/>
    </xf>
    <xf numFmtId="0" fontId="133" fillId="23" borderId="561" xfId="0" applyFont="1" applyFill="1" applyBorder="1" applyAlignment="1" applyProtection="1">
      <alignment horizontal="center" vertical="center" wrapText="1"/>
    </xf>
    <xf numFmtId="0" fontId="133" fillId="23" borderId="204" xfId="0" applyFont="1" applyFill="1" applyBorder="1" applyAlignment="1" applyProtection="1">
      <alignment horizontal="center" vertical="center" wrapText="1"/>
    </xf>
    <xf numFmtId="10" fontId="57" fillId="0" borderId="19" xfId="0" applyNumberFormat="1" applyFont="1" applyFill="1" applyBorder="1" applyAlignment="1" applyProtection="1">
      <alignment horizontal="left" wrapText="1"/>
    </xf>
    <xf numFmtId="10" fontId="57" fillId="0" borderId="0" xfId="0" applyNumberFormat="1" applyFont="1" applyFill="1" applyBorder="1" applyAlignment="1" applyProtection="1">
      <alignment horizontal="left" wrapText="1"/>
    </xf>
    <xf numFmtId="10" fontId="57" fillId="0" borderId="21" xfId="0" applyNumberFormat="1" applyFont="1" applyFill="1" applyBorder="1" applyAlignment="1" applyProtection="1">
      <alignment horizontal="left" wrapText="1"/>
    </xf>
    <xf numFmtId="10" fontId="171" fillId="38" borderId="0" xfId="0" applyNumberFormat="1" applyFont="1" applyFill="1" applyBorder="1" applyAlignment="1" applyProtection="1">
      <alignment horizontal="center" vertical="center"/>
    </xf>
    <xf numFmtId="37" fontId="57" fillId="0" borderId="389" xfId="0" applyNumberFormat="1" applyFont="1" applyFill="1" applyBorder="1" applyAlignment="1" applyProtection="1">
      <alignment horizontal="left" wrapText="1"/>
    </xf>
    <xf numFmtId="0" fontId="172" fillId="38" borderId="0" xfId="304" applyFont="1" applyFill="1" applyBorder="1" applyAlignment="1" applyProtection="1">
      <alignment horizontal="center" vertical="center"/>
    </xf>
    <xf numFmtId="0" fontId="133" fillId="23" borderId="202" xfId="304" applyFont="1" applyFill="1" applyBorder="1" applyAlignment="1" applyProtection="1">
      <alignment horizontal="center" vertical="center"/>
    </xf>
    <xf numFmtId="0" fontId="133" fillId="23" borderId="204" xfId="304" applyFont="1" applyFill="1" applyBorder="1" applyAlignment="1" applyProtection="1">
      <alignment horizontal="center" vertical="center"/>
    </xf>
    <xf numFmtId="0" fontId="57" fillId="0" borderId="0" xfId="304" applyFont="1" applyBorder="1" applyAlignment="1">
      <alignment horizontal="left" wrapText="1"/>
    </xf>
    <xf numFmtId="0" fontId="57" fillId="0" borderId="246" xfId="304" applyFont="1" applyBorder="1" applyAlignment="1">
      <alignment horizontal="left" wrapText="1"/>
    </xf>
    <xf numFmtId="0" fontId="133" fillId="23" borderId="203" xfId="304" applyFont="1" applyFill="1" applyBorder="1" applyAlignment="1" applyProtection="1">
      <alignment horizontal="center" vertical="center"/>
    </xf>
    <xf numFmtId="0" fontId="133" fillId="23" borderId="584" xfId="304" applyFont="1" applyFill="1" applyBorder="1" applyAlignment="1" applyProtection="1">
      <alignment horizontal="center" vertical="center"/>
    </xf>
    <xf numFmtId="0" fontId="133" fillId="23" borderId="585" xfId="304" applyFont="1" applyFill="1" applyBorder="1" applyAlignment="1" applyProtection="1">
      <alignment horizontal="center" vertical="center"/>
    </xf>
    <xf numFmtId="0" fontId="133" fillId="23" borderId="200" xfId="304" applyFont="1" applyFill="1" applyBorder="1" applyAlignment="1" applyProtection="1">
      <alignment horizontal="center" vertical="center"/>
    </xf>
    <xf numFmtId="0" fontId="133" fillId="23" borderId="160" xfId="304" applyFont="1" applyFill="1" applyBorder="1" applyAlignment="1" applyProtection="1">
      <alignment horizontal="center" vertical="center"/>
    </xf>
    <xf numFmtId="0" fontId="133" fillId="23" borderId="121" xfId="304" applyFont="1" applyFill="1" applyBorder="1" applyAlignment="1" applyProtection="1">
      <alignment horizontal="center" vertical="center"/>
    </xf>
    <xf numFmtId="0" fontId="133" fillId="23" borderId="577" xfId="304" applyFont="1" applyFill="1" applyBorder="1" applyAlignment="1" applyProtection="1">
      <alignment horizontal="center" vertical="center"/>
    </xf>
    <xf numFmtId="0" fontId="133" fillId="23" borderId="578" xfId="304" applyFont="1" applyFill="1" applyBorder="1" applyAlignment="1" applyProtection="1">
      <alignment horizontal="center" vertical="center"/>
    </xf>
    <xf numFmtId="0" fontId="57" fillId="0" borderId="18" xfId="304" applyFont="1" applyFill="1" applyBorder="1" applyAlignment="1">
      <alignment horizontal="left" vertical="top" wrapText="1"/>
    </xf>
    <xf numFmtId="0" fontId="57" fillId="0" borderId="0" xfId="304" applyFont="1" applyFill="1" applyBorder="1" applyAlignment="1">
      <alignment horizontal="left" vertical="top" wrapText="1"/>
    </xf>
    <xf numFmtId="0" fontId="57" fillId="0" borderId="473" xfId="304" applyFont="1" applyFill="1" applyBorder="1" applyAlignment="1">
      <alignment horizontal="left" vertical="top" wrapText="1"/>
    </xf>
    <xf numFmtId="0" fontId="133" fillId="23" borderId="346" xfId="304" applyFont="1" applyFill="1" applyBorder="1" applyAlignment="1" applyProtection="1">
      <alignment horizontal="center" vertical="center"/>
    </xf>
    <xf numFmtId="0" fontId="133" fillId="23" borderId="579" xfId="304" applyFont="1" applyFill="1" applyBorder="1" applyAlignment="1" applyProtection="1">
      <alignment horizontal="center" vertical="center"/>
    </xf>
    <xf numFmtId="0" fontId="133" fillId="23" borderId="495" xfId="752" applyFont="1" applyFill="1" applyBorder="1" applyAlignment="1" applyProtection="1">
      <alignment horizontal="center" vertical="center"/>
    </xf>
    <xf numFmtId="0" fontId="133" fillId="23" borderId="489" xfId="752" applyFont="1" applyFill="1" applyBorder="1" applyAlignment="1" applyProtection="1">
      <alignment horizontal="center" vertical="center"/>
    </xf>
    <xf numFmtId="0" fontId="133" fillId="23" borderId="47" xfId="752" applyFont="1" applyFill="1" applyBorder="1" applyAlignment="1" applyProtection="1">
      <alignment horizontal="center" vertical="center"/>
    </xf>
    <xf numFmtId="0" fontId="133" fillId="23" borderId="517" xfId="752" applyFont="1" applyFill="1" applyBorder="1" applyAlignment="1" applyProtection="1">
      <alignment horizontal="center" vertical="center"/>
    </xf>
    <xf numFmtId="0" fontId="133" fillId="23" borderId="471" xfId="752" applyFont="1" applyFill="1" applyBorder="1" applyAlignment="1" applyProtection="1">
      <alignment horizontal="center" vertical="center"/>
    </xf>
    <xf numFmtId="0" fontId="129" fillId="0" borderId="587" xfId="752" applyFont="1" applyFill="1" applyBorder="1" applyAlignment="1">
      <alignment horizontal="left" wrapText="1"/>
    </xf>
    <xf numFmtId="0" fontId="129" fillId="0" borderId="590" xfId="752" applyFont="1" applyFill="1" applyBorder="1" applyAlignment="1">
      <alignment horizontal="left" wrapText="1"/>
    </xf>
    <xf numFmtId="0" fontId="129" fillId="0" borderId="29" xfId="752" applyFont="1" applyFill="1" applyBorder="1" applyAlignment="1" applyProtection="1">
      <alignment horizontal="center"/>
    </xf>
    <xf numFmtId="0" fontId="129" fillId="0" borderId="588" xfId="752" applyFont="1" applyFill="1" applyBorder="1" applyAlignment="1" applyProtection="1">
      <alignment horizontal="center"/>
    </xf>
    <xf numFmtId="0" fontId="129" fillId="0" borderId="589" xfId="752" applyFont="1" applyFill="1" applyBorder="1" applyAlignment="1" applyProtection="1">
      <alignment horizontal="center"/>
    </xf>
    <xf numFmtId="0" fontId="129" fillId="0" borderId="440" xfId="752" applyFont="1" applyFill="1" applyBorder="1" applyAlignment="1" applyProtection="1">
      <alignment horizontal="center"/>
    </xf>
    <xf numFmtId="0" fontId="129" fillId="0" borderId="566" xfId="752" applyFont="1" applyFill="1" applyBorder="1" applyAlignment="1" applyProtection="1">
      <alignment horizontal="center"/>
    </xf>
    <xf numFmtId="0" fontId="129" fillId="0" borderId="572" xfId="752" applyFont="1" applyFill="1" applyBorder="1" applyAlignment="1" applyProtection="1">
      <alignment horizontal="center"/>
    </xf>
    <xf numFmtId="0" fontId="172" fillId="38" borderId="0" xfId="752" applyFont="1" applyFill="1" applyBorder="1" applyAlignment="1" applyProtection="1">
      <alignment horizontal="center"/>
    </xf>
    <xf numFmtId="0" fontId="133" fillId="0" borderId="0" xfId="752" applyFont="1" applyFill="1" applyBorder="1" applyAlignment="1" applyProtection="1">
      <alignment horizontal="center" vertical="center"/>
    </xf>
    <xf numFmtId="0" fontId="129" fillId="0" borderId="514" xfId="752" applyFont="1" applyFill="1" applyBorder="1" applyAlignment="1" applyProtection="1">
      <alignment horizontal="center"/>
    </xf>
    <xf numFmtId="0" fontId="129" fillId="0" borderId="525" xfId="752" applyFont="1" applyFill="1" applyBorder="1" applyAlignment="1" applyProtection="1">
      <alignment horizontal="center"/>
    </xf>
    <xf numFmtId="0" fontId="129" fillId="0" borderId="669" xfId="752" applyFont="1" applyFill="1" applyBorder="1" applyAlignment="1" applyProtection="1">
      <alignment horizontal="center"/>
    </xf>
    <xf numFmtId="0" fontId="129" fillId="0" borderId="236" xfId="752" applyFont="1" applyFill="1" applyBorder="1" applyAlignment="1" applyProtection="1">
      <alignment horizontal="center"/>
    </xf>
    <xf numFmtId="0" fontId="129" fillId="0" borderId="670" xfId="752" applyFont="1" applyFill="1" applyBorder="1" applyAlignment="1" applyProtection="1">
      <alignment horizontal="center"/>
    </xf>
    <xf numFmtId="0" fontId="129" fillId="0" borderId="0" xfId="752" applyFont="1" applyFill="1" applyBorder="1" applyAlignment="1" applyProtection="1">
      <alignment horizontal="center"/>
    </xf>
    <xf numFmtId="0" fontId="133" fillId="23" borderId="202" xfId="752" applyFont="1" applyFill="1" applyBorder="1" applyAlignment="1" applyProtection="1">
      <alignment horizontal="center" vertical="center"/>
    </xf>
    <xf numFmtId="0" fontId="133" fillId="23" borderId="203" xfId="752" applyFont="1" applyFill="1" applyBorder="1" applyAlignment="1" applyProtection="1">
      <alignment horizontal="center" vertical="center"/>
    </xf>
    <xf numFmtId="0" fontId="133" fillId="23" borderId="204" xfId="752" applyFont="1" applyFill="1" applyBorder="1" applyAlignment="1" applyProtection="1">
      <alignment horizontal="center" vertical="center"/>
    </xf>
    <xf numFmtId="0" fontId="172" fillId="38" borderId="0" xfId="0" applyFont="1" applyFill="1" applyAlignment="1">
      <alignment horizontal="center"/>
    </xf>
    <xf numFmtId="0" fontId="150" fillId="38" borderId="173" xfId="0" applyNumberFormat="1" applyFont="1" applyFill="1" applyBorder="1" applyAlignment="1" applyProtection="1">
      <alignment horizontal="center" vertical="center"/>
    </xf>
    <xf numFmtId="0" fontId="150" fillId="38" borderId="74" xfId="0" applyNumberFormat="1" applyFont="1" applyFill="1" applyBorder="1" applyAlignment="1" applyProtection="1">
      <alignment horizontal="center" vertical="center"/>
    </xf>
    <xf numFmtId="0" fontId="150" fillId="38" borderId="123" xfId="0" applyNumberFormat="1" applyFont="1" applyFill="1" applyBorder="1" applyAlignment="1" applyProtection="1">
      <alignment horizontal="center" vertical="center"/>
    </xf>
    <xf numFmtId="0" fontId="172" fillId="38" borderId="0" xfId="0" applyFont="1" applyFill="1" applyAlignment="1">
      <alignment horizontal="center" vertical="center"/>
    </xf>
    <xf numFmtId="0" fontId="133" fillId="23" borderId="577" xfId="0" applyFont="1" applyFill="1" applyBorder="1" applyAlignment="1" applyProtection="1">
      <alignment horizontal="center" vertical="center"/>
    </xf>
    <xf numFmtId="0" fontId="133" fillId="23" borderId="281" xfId="0" applyFont="1" applyFill="1" applyBorder="1" applyAlignment="1" applyProtection="1">
      <alignment horizontal="center" vertical="center"/>
    </xf>
    <xf numFmtId="0" fontId="133" fillId="23" borderId="283" xfId="0" applyFont="1" applyFill="1" applyBorder="1" applyAlignment="1" applyProtection="1">
      <alignment horizontal="center" vertical="center"/>
    </xf>
    <xf numFmtId="0" fontId="57" fillId="0" borderId="20" xfId="0" applyFont="1" applyFill="1" applyBorder="1" applyAlignment="1" applyProtection="1">
      <alignment horizontal="left" wrapText="1"/>
    </xf>
    <xf numFmtId="0" fontId="133" fillId="23" borderId="441" xfId="0" applyFont="1" applyFill="1" applyBorder="1" applyAlignment="1" applyProtection="1">
      <alignment horizontal="center" vertical="center"/>
    </xf>
    <xf numFmtId="0" fontId="133" fillId="23" borderId="369" xfId="0" applyFont="1" applyFill="1" applyBorder="1" applyAlignment="1" applyProtection="1">
      <alignment horizontal="center" vertical="center"/>
    </xf>
    <xf numFmtId="0" fontId="57" fillId="0" borderId="41" xfId="0" applyFont="1" applyFill="1" applyBorder="1" applyAlignment="1" applyProtection="1">
      <alignment horizontal="left" wrapText="1"/>
    </xf>
    <xf numFmtId="0" fontId="133" fillId="23" borderId="561" xfId="0" applyFont="1" applyFill="1" applyBorder="1" applyAlignment="1" applyProtection="1">
      <alignment horizontal="center" vertical="center"/>
    </xf>
    <xf numFmtId="0" fontId="133" fillId="23" borderId="241" xfId="0" applyFont="1" applyFill="1" applyBorder="1" applyAlignment="1" applyProtection="1">
      <alignment horizontal="center" vertical="center"/>
    </xf>
    <xf numFmtId="0" fontId="133" fillId="23" borderId="274" xfId="0" applyFont="1" applyFill="1" applyBorder="1" applyAlignment="1" applyProtection="1">
      <alignment horizontal="center" vertical="center"/>
    </xf>
    <xf numFmtId="0" fontId="176" fillId="38" borderId="0" xfId="0" applyFont="1" applyFill="1" applyBorder="1" applyAlignment="1" applyProtection="1">
      <alignment horizontal="center" vertical="center"/>
    </xf>
    <xf numFmtId="0" fontId="133" fillId="23" borderId="117" xfId="0" applyFont="1" applyFill="1" applyBorder="1" applyAlignment="1" applyProtection="1">
      <alignment horizontal="center" vertical="center"/>
    </xf>
    <xf numFmtId="0" fontId="133" fillId="23" borderId="103" xfId="0" applyFont="1" applyFill="1" applyBorder="1" applyAlignment="1" applyProtection="1">
      <alignment horizontal="center" vertical="center"/>
    </xf>
    <xf numFmtId="0" fontId="133" fillId="23" borderId="93" xfId="0" applyFont="1" applyFill="1" applyBorder="1" applyAlignment="1" applyProtection="1">
      <alignment horizontal="center" vertical="center"/>
    </xf>
    <xf numFmtId="0" fontId="57" fillId="0" borderId="247" xfId="0" applyFont="1" applyFill="1" applyBorder="1" applyAlignment="1" applyProtection="1">
      <alignment horizontal="left" wrapText="1"/>
    </xf>
    <xf numFmtId="0" fontId="57" fillId="0" borderId="226" xfId="0" applyFont="1" applyFill="1" applyBorder="1" applyAlignment="1" applyProtection="1">
      <alignment horizontal="left" wrapText="1"/>
    </xf>
    <xf numFmtId="0" fontId="57" fillId="0" borderId="290" xfId="0" applyFont="1" applyFill="1" applyBorder="1" applyAlignment="1" applyProtection="1">
      <alignment horizontal="left" wrapText="1"/>
    </xf>
    <xf numFmtId="0" fontId="57" fillId="0" borderId="243" xfId="0" applyFont="1" applyFill="1" applyBorder="1" applyAlignment="1" applyProtection="1">
      <alignment horizontal="left" wrapText="1"/>
    </xf>
    <xf numFmtId="0" fontId="57" fillId="0" borderId="0" xfId="0" applyFont="1" applyFill="1" applyBorder="1" applyAlignment="1" applyProtection="1">
      <alignment horizontal="left" wrapText="1"/>
    </xf>
    <xf numFmtId="0" fontId="57" fillId="0" borderId="21" xfId="0" applyFont="1" applyFill="1" applyBorder="1" applyAlignment="1" applyProtection="1">
      <alignment horizontal="left" wrapText="1"/>
    </xf>
    <xf numFmtId="0" fontId="57" fillId="0" borderId="19" xfId="0" applyFont="1" applyFill="1" applyBorder="1" applyAlignment="1">
      <alignment horizontal="left" wrapText="1"/>
    </xf>
    <xf numFmtId="0" fontId="57" fillId="0" borderId="0" xfId="0" applyFont="1" applyFill="1" applyBorder="1" applyAlignment="1">
      <alignment horizontal="left" wrapText="1"/>
    </xf>
    <xf numFmtId="0" fontId="57" fillId="0" borderId="21" xfId="0" applyFont="1" applyFill="1" applyBorder="1" applyAlignment="1">
      <alignment horizontal="left" wrapText="1"/>
    </xf>
    <xf numFmtId="0" fontId="57" fillId="0" borderId="462" xfId="0" applyFont="1" applyFill="1" applyBorder="1" applyAlignment="1">
      <alignment horizontal="left" wrapText="1"/>
    </xf>
    <xf numFmtId="0" fontId="129" fillId="0" borderId="243" xfId="0" applyFont="1" applyFill="1" applyBorder="1" applyAlignment="1" applyProtection="1">
      <alignment horizontal="left" wrapText="1"/>
    </xf>
    <xf numFmtId="0" fontId="129" fillId="0" borderId="0" xfId="0" applyFont="1" applyFill="1" applyBorder="1" applyAlignment="1" applyProtection="1">
      <alignment horizontal="left" wrapText="1"/>
    </xf>
    <xf numFmtId="0" fontId="129" fillId="0" borderId="462" xfId="0" applyFont="1" applyFill="1" applyBorder="1" applyAlignment="1" applyProtection="1">
      <alignment horizontal="left" wrapText="1"/>
    </xf>
    <xf numFmtId="0" fontId="133" fillId="23" borderId="553" xfId="0" applyFont="1" applyFill="1" applyBorder="1" applyAlignment="1" applyProtection="1">
      <alignment horizontal="center" vertical="center"/>
    </xf>
    <xf numFmtId="0" fontId="133" fillId="23" borderId="282" xfId="0" applyFont="1" applyFill="1" applyBorder="1" applyAlignment="1" applyProtection="1">
      <alignment horizontal="center" vertical="center"/>
    </xf>
    <xf numFmtId="0" fontId="133" fillId="23" borderId="554" xfId="0" applyFont="1" applyFill="1" applyBorder="1" applyAlignment="1" applyProtection="1">
      <alignment horizontal="center" vertical="center"/>
    </xf>
    <xf numFmtId="0" fontId="172" fillId="38" borderId="0" xfId="0" applyFont="1" applyFill="1" applyBorder="1" applyAlignment="1" applyProtection="1">
      <alignment horizontal="center"/>
    </xf>
    <xf numFmtId="0" fontId="57" fillId="0" borderId="56" xfId="0" applyFont="1" applyBorder="1" applyAlignment="1">
      <alignment horizontal="left" wrapText="1"/>
    </xf>
    <xf numFmtId="0" fontId="155" fillId="0" borderId="56" xfId="0" applyFont="1" applyBorder="1" applyAlignment="1">
      <alignment horizontal="left" wrapText="1"/>
    </xf>
    <xf numFmtId="0" fontId="129" fillId="0" borderId="96" xfId="0" applyFont="1" applyFill="1" applyBorder="1" applyAlignment="1" applyProtection="1">
      <alignment horizontal="center"/>
    </xf>
    <xf numFmtId="0" fontId="158" fillId="0" borderId="172" xfId="0" applyFont="1" applyFill="1" applyBorder="1" applyAlignment="1" applyProtection="1">
      <alignment horizontal="center"/>
    </xf>
    <xf numFmtId="0" fontId="158" fillId="0" borderId="94" xfId="0" applyFont="1" applyFill="1" applyBorder="1" applyAlignment="1" applyProtection="1">
      <alignment horizontal="center"/>
    </xf>
    <xf numFmtId="0" fontId="129" fillId="0" borderId="172" xfId="0" applyFont="1" applyFill="1" applyBorder="1" applyAlignment="1" applyProtection="1">
      <alignment horizontal="center"/>
    </xf>
    <xf numFmtId="0" fontId="129" fillId="0" borderId="94" xfId="0" applyFont="1" applyFill="1" applyBorder="1" applyAlignment="1" applyProtection="1">
      <alignment horizontal="center"/>
    </xf>
    <xf numFmtId="0" fontId="129" fillId="0" borderId="0" xfId="426" applyFont="1" applyBorder="1" applyAlignment="1">
      <alignment horizontal="center" wrapText="1"/>
    </xf>
    <xf numFmtId="0" fontId="129" fillId="0" borderId="173" xfId="426" applyFont="1" applyBorder="1" applyAlignment="1">
      <alignment horizontal="right" wrapText="1"/>
    </xf>
    <xf numFmtId="0" fontId="129" fillId="0" borderId="123" xfId="426" applyFont="1" applyBorder="1" applyAlignment="1">
      <alignment horizontal="right" wrapText="1"/>
    </xf>
    <xf numFmtId="175" fontId="129" fillId="0" borderId="173" xfId="425" applyNumberFormat="1" applyFont="1" applyFill="1" applyBorder="1" applyAlignment="1">
      <alignment horizontal="right"/>
    </xf>
    <xf numFmtId="175" fontId="129" fillId="0" borderId="74" xfId="425" applyNumberFormat="1" applyFont="1" applyFill="1" applyBorder="1" applyAlignment="1">
      <alignment horizontal="right"/>
    </xf>
    <xf numFmtId="175" fontId="129" fillId="0" borderId="175" xfId="425" applyNumberFormat="1" applyFont="1" applyFill="1" applyBorder="1" applyAlignment="1">
      <alignment horizontal="right" wrapText="1"/>
    </xf>
    <xf numFmtId="175" fontId="129" fillId="0" borderId="196" xfId="425" applyNumberFormat="1" applyFont="1" applyFill="1" applyBorder="1" applyAlignment="1">
      <alignment horizontal="right" wrapText="1"/>
    </xf>
    <xf numFmtId="175" fontId="129" fillId="0" borderId="123" xfId="425" applyNumberFormat="1" applyFont="1" applyFill="1" applyBorder="1" applyAlignment="1">
      <alignment horizontal="right" wrapText="1"/>
    </xf>
    <xf numFmtId="175" fontId="129" fillId="0" borderId="123" xfId="425" applyNumberFormat="1" applyFont="1" applyFill="1" applyBorder="1" applyAlignment="1">
      <alignment horizontal="right"/>
    </xf>
    <xf numFmtId="0" fontId="133" fillId="38" borderId="173" xfId="304" applyFont="1" applyFill="1" applyBorder="1" applyAlignment="1" applyProtection="1">
      <alignment horizontal="center" vertical="center" wrapText="1"/>
    </xf>
    <xf numFmtId="0" fontId="133" fillId="38" borderId="74" xfId="304" applyFont="1" applyFill="1" applyBorder="1" applyAlignment="1" applyProtection="1">
      <alignment horizontal="center" vertical="center" wrapText="1"/>
    </xf>
    <xf numFmtId="0" fontId="133" fillId="38" borderId="123" xfId="304" applyFont="1" applyFill="1" applyBorder="1" applyAlignment="1" applyProtection="1">
      <alignment horizontal="center" vertical="center" wrapText="1"/>
    </xf>
    <xf numFmtId="0" fontId="129" fillId="0" borderId="173" xfId="426" applyFont="1" applyFill="1" applyBorder="1" applyAlignment="1">
      <alignment horizontal="right" wrapText="1"/>
    </xf>
    <xf numFmtId="0" fontId="129" fillId="0" borderId="123" xfId="426" applyFont="1" applyFill="1" applyBorder="1" applyAlignment="1">
      <alignment horizontal="right" wrapText="1"/>
    </xf>
    <xf numFmtId="0" fontId="172" fillId="38" borderId="0" xfId="426" applyFont="1" applyFill="1" applyBorder="1" applyAlignment="1" applyProtection="1">
      <alignment horizontal="center" vertical="center"/>
    </xf>
    <xf numFmtId="0" fontId="57" fillId="0" borderId="173" xfId="426" applyFont="1" applyBorder="1" applyAlignment="1">
      <alignment horizontal="left" wrapText="1"/>
    </xf>
    <xf numFmtId="0" fontId="57" fillId="0" borderId="74" xfId="426" applyFont="1" applyBorder="1" applyAlignment="1">
      <alignment horizontal="left" wrapText="1"/>
    </xf>
    <xf numFmtId="0" fontId="57" fillId="0" borderId="123" xfId="426" applyFont="1" applyBorder="1" applyAlignment="1">
      <alignment horizontal="left" wrapText="1"/>
    </xf>
    <xf numFmtId="0" fontId="129" fillId="0" borderId="57" xfId="426" applyFont="1" applyBorder="1" applyAlignment="1">
      <alignment horizontal="right" wrapText="1"/>
    </xf>
    <xf numFmtId="0" fontId="129" fillId="0" borderId="56" xfId="426" applyFont="1" applyBorder="1" applyAlignment="1">
      <alignment horizontal="right" wrapText="1"/>
    </xf>
    <xf numFmtId="0" fontId="129" fillId="0" borderId="46" xfId="426" applyFont="1" applyBorder="1" applyAlignment="1">
      <alignment horizontal="right" wrapText="1"/>
    </xf>
    <xf numFmtId="0" fontId="57" fillId="0" borderId="56" xfId="426" applyFont="1" applyBorder="1" applyAlignment="1">
      <alignment horizontal="left" wrapText="1"/>
    </xf>
    <xf numFmtId="0" fontId="57" fillId="0" borderId="46" xfId="426" applyFont="1" applyBorder="1" applyAlignment="1">
      <alignment horizontal="left" wrapText="1"/>
    </xf>
    <xf numFmtId="175" fontId="129" fillId="0" borderId="47" xfId="425" applyNumberFormat="1" applyFont="1" applyFill="1" applyBorder="1" applyAlignment="1">
      <alignment horizontal="right"/>
    </xf>
    <xf numFmtId="175" fontId="129" fillId="0" borderId="517" xfId="425" applyNumberFormat="1" applyFont="1" applyFill="1" applyBorder="1" applyAlignment="1">
      <alignment horizontal="right"/>
    </xf>
    <xf numFmtId="175" fontId="129" fillId="0" borderId="484" xfId="425" applyNumberFormat="1" applyFont="1" applyFill="1" applyBorder="1" applyAlignment="1">
      <alignment horizontal="right" wrapText="1"/>
    </xf>
    <xf numFmtId="175" fontId="129" fillId="0" borderId="596" xfId="425" applyNumberFormat="1" applyFont="1" applyFill="1" applyBorder="1" applyAlignment="1">
      <alignment horizontal="right" wrapText="1"/>
    </xf>
    <xf numFmtId="175" fontId="129" fillId="0" borderId="471" xfId="425" applyNumberFormat="1" applyFont="1" applyFill="1" applyBorder="1" applyAlignment="1">
      <alignment horizontal="right" wrapText="1"/>
    </xf>
    <xf numFmtId="175" fontId="129" fillId="0" borderId="471" xfId="425" applyNumberFormat="1" applyFont="1" applyFill="1" applyBorder="1" applyAlignment="1">
      <alignment horizontal="right"/>
    </xf>
    <xf numFmtId="0" fontId="129" fillId="0" borderId="57" xfId="426" applyFont="1" applyFill="1" applyBorder="1" applyAlignment="1">
      <alignment horizontal="right" wrapText="1"/>
    </xf>
    <xf numFmtId="0" fontId="129" fillId="0" borderId="46" xfId="426" applyFont="1" applyFill="1" applyBorder="1" applyAlignment="1">
      <alignment horizontal="right" wrapText="1"/>
    </xf>
    <xf numFmtId="0" fontId="172" fillId="38" borderId="0" xfId="426" applyFont="1" applyFill="1" applyBorder="1" applyAlignment="1" applyProtection="1">
      <alignment horizontal="center"/>
    </xf>
    <xf numFmtId="0" fontId="176" fillId="38" borderId="0" xfId="0" applyFont="1" applyFill="1" applyBorder="1" applyAlignment="1" applyProtection="1">
      <alignment horizontal="center"/>
    </xf>
    <xf numFmtId="0" fontId="57" fillId="0" borderId="46" xfId="0" applyFont="1" applyBorder="1" applyAlignment="1">
      <alignment horizontal="left" wrapText="1"/>
    </xf>
    <xf numFmtId="0" fontId="129" fillId="0" borderId="0" xfId="0" applyFont="1" applyFill="1" applyBorder="1" applyAlignment="1" applyProtection="1">
      <alignment horizontal="center"/>
    </xf>
    <xf numFmtId="0" fontId="147" fillId="0" borderId="0" xfId="0" applyFont="1" applyAlignment="1">
      <alignment horizontal="left" vertical="center" wrapText="1"/>
    </xf>
    <xf numFmtId="0" fontId="147" fillId="0" borderId="0" xfId="0" applyFont="1" applyBorder="1" applyAlignment="1">
      <alignment horizontal="left" vertical="center" wrapText="1"/>
    </xf>
    <xf numFmtId="0" fontId="129" fillId="0" borderId="57" xfId="0" applyFont="1" applyFill="1" applyBorder="1" applyAlignment="1" applyProtection="1">
      <alignment horizontal="center"/>
    </xf>
    <xf numFmtId="0" fontId="129" fillId="0" borderId="56" xfId="0" applyFont="1" applyFill="1" applyBorder="1" applyAlignment="1" applyProtection="1">
      <alignment horizontal="center"/>
    </xf>
    <xf numFmtId="0" fontId="129" fillId="0" borderId="46" xfId="0" applyFont="1" applyFill="1" applyBorder="1" applyAlignment="1" applyProtection="1">
      <alignment horizontal="center"/>
    </xf>
    <xf numFmtId="0" fontId="153" fillId="37" borderId="0" xfId="0" applyFont="1" applyFill="1" applyAlignment="1">
      <alignment horizontal="left" wrapText="1"/>
    </xf>
    <xf numFmtId="0" fontId="133" fillId="23" borderId="68" xfId="0" applyFont="1" applyFill="1" applyBorder="1" applyAlignment="1" applyProtection="1">
      <alignment horizontal="center" vertical="center"/>
    </xf>
    <xf numFmtId="0" fontId="153" fillId="0" borderId="0" xfId="0" applyFont="1" applyFill="1" applyAlignment="1">
      <alignment horizontal="left" wrapText="1"/>
    </xf>
    <xf numFmtId="0" fontId="133" fillId="23" borderId="552" xfId="0" applyFont="1" applyFill="1" applyBorder="1" applyAlignment="1" applyProtection="1">
      <alignment horizontal="center" vertical="center"/>
    </xf>
    <xf numFmtId="0" fontId="133" fillId="23" borderId="242" xfId="0" applyFont="1" applyFill="1" applyBorder="1" applyAlignment="1" applyProtection="1">
      <alignment horizontal="center" vertical="center"/>
    </xf>
    <xf numFmtId="0" fontId="133" fillId="23" borderId="117" xfId="304" applyFont="1" applyFill="1" applyBorder="1" applyAlignment="1" applyProtection="1">
      <alignment horizontal="center" vertical="center"/>
    </xf>
    <xf numFmtId="0" fontId="133" fillId="23" borderId="103" xfId="304" applyFont="1" applyFill="1" applyBorder="1" applyAlignment="1" applyProtection="1">
      <alignment horizontal="center" vertical="center"/>
    </xf>
    <xf numFmtId="0" fontId="133" fillId="23" borderId="93" xfId="304" applyFont="1" applyFill="1" applyBorder="1" applyAlignment="1" applyProtection="1">
      <alignment horizontal="center" vertical="center"/>
    </xf>
    <xf numFmtId="0" fontId="176" fillId="38" borderId="0" xfId="304" applyFont="1" applyFill="1" applyBorder="1" applyAlignment="1" applyProtection="1">
      <alignment horizontal="center" vertical="center"/>
    </xf>
    <xf numFmtId="0" fontId="133" fillId="23" borderId="202" xfId="304" applyFont="1" applyFill="1" applyBorder="1" applyAlignment="1">
      <alignment horizontal="center" vertical="center"/>
    </xf>
    <xf numFmtId="0" fontId="133" fillId="23" borderId="203" xfId="304" applyFont="1" applyFill="1" applyBorder="1" applyAlignment="1">
      <alignment horizontal="center" vertical="center"/>
    </xf>
    <xf numFmtId="0" fontId="133" fillId="23" borderId="418" xfId="304" applyFont="1" applyFill="1" applyBorder="1" applyAlignment="1">
      <alignment horizontal="center" vertical="center"/>
    </xf>
    <xf numFmtId="0" fontId="133" fillId="23" borderId="299" xfId="304" applyFont="1" applyFill="1" applyBorder="1" applyAlignment="1" applyProtection="1">
      <alignment horizontal="center" vertical="center"/>
    </xf>
    <xf numFmtId="0" fontId="133" fillId="23" borderId="228" xfId="304" applyFont="1" applyFill="1" applyBorder="1" applyAlignment="1" applyProtection="1">
      <alignment horizontal="center" vertical="center"/>
    </xf>
    <xf numFmtId="0" fontId="178" fillId="38" borderId="0" xfId="0" applyFont="1" applyFill="1" applyBorder="1" applyAlignment="1" applyProtection="1">
      <alignment horizontal="center" vertical="center"/>
    </xf>
    <xf numFmtId="0" fontId="153" fillId="0" borderId="0" xfId="304" quotePrefix="1" applyFont="1" applyFill="1" applyBorder="1" applyAlignment="1">
      <alignment vertical="top" wrapText="1"/>
    </xf>
    <xf numFmtId="0" fontId="172" fillId="38" borderId="0" xfId="304" applyFont="1" applyFill="1" applyBorder="1" applyAlignment="1" applyProtection="1">
      <alignment horizontal="center"/>
    </xf>
    <xf numFmtId="0" fontId="153" fillId="0" borderId="0" xfId="304" quotePrefix="1" applyFont="1" applyAlignment="1">
      <alignment horizontal="left" vertical="top" wrapText="1"/>
    </xf>
    <xf numFmtId="0" fontId="153" fillId="0" borderId="0" xfId="304" quotePrefix="1" applyFont="1" applyAlignment="1">
      <alignment horizontal="left" vertical="top"/>
    </xf>
    <xf numFmtId="0" fontId="129" fillId="40" borderId="202" xfId="304" applyFont="1" applyFill="1" applyBorder="1" applyAlignment="1">
      <alignment horizontal="left" wrapText="1"/>
    </xf>
    <xf numFmtId="0" fontId="129" fillId="40" borderId="203" xfId="304" applyFont="1" applyFill="1" applyBorder="1" applyAlignment="1">
      <alignment horizontal="left" wrapText="1"/>
    </xf>
    <xf numFmtId="0" fontId="57" fillId="0" borderId="243" xfId="304" applyFont="1" applyFill="1" applyBorder="1" applyAlignment="1">
      <alignment horizontal="left" vertical="top" wrapText="1"/>
    </xf>
    <xf numFmtId="0" fontId="57" fillId="0" borderId="246" xfId="304" applyFont="1" applyFill="1" applyBorder="1" applyAlignment="1">
      <alignment horizontal="left" vertical="top" wrapText="1"/>
    </xf>
    <xf numFmtId="0" fontId="129" fillId="0" borderId="329" xfId="304" applyFont="1" applyFill="1" applyBorder="1" applyAlignment="1" applyProtection="1">
      <alignment horizontal="center" wrapText="1"/>
    </xf>
    <xf numFmtId="0" fontId="129" fillId="0" borderId="343" xfId="304" applyFont="1" applyFill="1" applyBorder="1" applyAlignment="1" applyProtection="1">
      <alignment horizontal="center" wrapText="1"/>
    </xf>
    <xf numFmtId="0" fontId="129" fillId="0" borderId="326" xfId="304" applyFont="1" applyFill="1" applyBorder="1" applyAlignment="1" applyProtection="1">
      <alignment horizontal="center" wrapText="1"/>
    </xf>
    <xf numFmtId="0" fontId="57" fillId="0" borderId="266" xfId="304" applyFont="1" applyFill="1" applyBorder="1" applyAlignment="1">
      <alignment horizontal="left" wrapText="1"/>
    </xf>
    <xf numFmtId="0" fontId="57" fillId="0" borderId="327" xfId="304" applyFont="1" applyFill="1" applyBorder="1" applyAlignment="1">
      <alignment horizontal="left" wrapText="1"/>
    </xf>
    <xf numFmtId="0" fontId="57" fillId="39" borderId="343" xfId="304" applyFont="1" applyFill="1" applyBorder="1" applyAlignment="1">
      <alignment horizontal="center"/>
    </xf>
    <xf numFmtId="0" fontId="57" fillId="39" borderId="326" xfId="304" applyFont="1" applyFill="1" applyBorder="1" applyAlignment="1">
      <alignment horizontal="center"/>
    </xf>
    <xf numFmtId="0" fontId="57" fillId="0" borderId="221" xfId="304" applyFont="1" applyFill="1" applyBorder="1" applyAlignment="1">
      <alignment horizontal="left" wrapText="1"/>
    </xf>
    <xf numFmtId="0" fontId="141" fillId="0" borderId="324" xfId="304" applyFont="1" applyBorder="1" applyAlignment="1">
      <alignment horizontal="left" vertical="top" wrapText="1"/>
    </xf>
    <xf numFmtId="0" fontId="141" fillId="0" borderId="325" xfId="304" applyFont="1" applyBorder="1" applyAlignment="1">
      <alignment horizontal="left" vertical="top" wrapText="1"/>
    </xf>
    <xf numFmtId="0" fontId="141" fillId="0" borderId="331" xfId="304" applyFont="1" applyBorder="1" applyAlignment="1">
      <alignment horizontal="left" vertical="top" wrapText="1"/>
    </xf>
    <xf numFmtId="0" fontId="141" fillId="0" borderId="243" xfId="304" applyFont="1" applyBorder="1" applyAlignment="1">
      <alignment horizontal="left" vertical="top" wrapText="1"/>
    </xf>
    <xf numFmtId="0" fontId="141" fillId="0" borderId="0" xfId="304" applyFont="1" applyBorder="1" applyAlignment="1">
      <alignment horizontal="left" vertical="top" wrapText="1"/>
    </xf>
    <xf numFmtId="0" fontId="141" fillId="0" borderId="246" xfId="304" applyFont="1" applyBorder="1" applyAlignment="1">
      <alignment horizontal="left" vertical="top" wrapText="1"/>
    </xf>
    <xf numFmtId="0" fontId="153" fillId="0" borderId="0" xfId="304" quotePrefix="1" applyFont="1" applyBorder="1" applyAlignment="1">
      <alignment horizontal="left" vertical="top" wrapText="1"/>
    </xf>
    <xf numFmtId="0" fontId="129" fillId="39" borderId="257" xfId="304" applyFont="1" applyFill="1" applyBorder="1" applyAlignment="1"/>
    <xf numFmtId="0" fontId="139" fillId="0" borderId="231" xfId="562" applyFont="1" applyBorder="1" applyAlignment="1"/>
    <xf numFmtId="0" fontId="139" fillId="0" borderId="459" xfId="562" applyFont="1" applyBorder="1" applyAlignment="1"/>
    <xf numFmtId="0" fontId="129" fillId="39" borderId="266" xfId="304" applyFont="1" applyFill="1" applyBorder="1" applyAlignment="1"/>
    <xf numFmtId="0" fontId="139" fillId="0" borderId="221" xfId="562" applyFont="1" applyBorder="1" applyAlignment="1"/>
    <xf numFmtId="0" fontId="139" fillId="0" borderId="224" xfId="562" applyFont="1" applyBorder="1" applyAlignment="1"/>
    <xf numFmtId="0" fontId="57" fillId="0" borderId="324" xfId="304" applyFont="1" applyFill="1" applyBorder="1" applyAlignment="1">
      <alignment wrapText="1"/>
    </xf>
    <xf numFmtId="0" fontId="12" fillId="0" borderId="325" xfId="304" applyBorder="1" applyAlignment="1">
      <alignment wrapText="1"/>
    </xf>
    <xf numFmtId="0" fontId="12" fillId="0" borderId="331" xfId="304" applyBorder="1" applyAlignment="1">
      <alignment wrapText="1"/>
    </xf>
    <xf numFmtId="0" fontId="131" fillId="39" borderId="173" xfId="304" applyFont="1" applyFill="1" applyBorder="1" applyAlignment="1"/>
    <xf numFmtId="0" fontId="131" fillId="39" borderId="74" xfId="304" applyFont="1" applyFill="1" applyBorder="1" applyAlignment="1"/>
    <xf numFmtId="0" fontId="131" fillId="39" borderId="123" xfId="304" applyFont="1" applyFill="1" applyBorder="1" applyAlignment="1"/>
    <xf numFmtId="0" fontId="133" fillId="23" borderId="173" xfId="304" applyFont="1" applyFill="1" applyBorder="1" applyAlignment="1" applyProtection="1">
      <alignment horizontal="center" vertical="center"/>
    </xf>
    <xf numFmtId="0" fontId="133" fillId="23" borderId="74" xfId="304" applyFont="1" applyFill="1" applyBorder="1" applyAlignment="1" applyProtection="1">
      <alignment horizontal="center" vertical="center"/>
    </xf>
    <xf numFmtId="0" fontId="133" fillId="23" borderId="123" xfId="304" applyFont="1" applyFill="1" applyBorder="1" applyAlignment="1" applyProtection="1">
      <alignment horizontal="center" vertical="center"/>
    </xf>
    <xf numFmtId="0" fontId="57" fillId="0" borderId="243" xfId="304" applyFont="1" applyFill="1" applyBorder="1" applyAlignment="1">
      <alignment wrapText="1"/>
    </xf>
    <xf numFmtId="0" fontId="12" fillId="0" borderId="0" xfId="304" applyAlignment="1">
      <alignment wrapText="1"/>
    </xf>
    <xf numFmtId="0" fontId="12" fillId="0" borderId="246" xfId="304" applyBorder="1" applyAlignment="1">
      <alignment wrapText="1"/>
    </xf>
    <xf numFmtId="0" fontId="133" fillId="23" borderId="469" xfId="304" applyFont="1" applyFill="1" applyBorder="1" applyAlignment="1" applyProtection="1">
      <alignment horizontal="center" vertical="center"/>
    </xf>
    <xf numFmtId="0" fontId="133" fillId="23" borderId="489" xfId="304" applyFont="1" applyFill="1" applyBorder="1" applyAlignment="1" applyProtection="1">
      <alignment horizontal="center" vertical="center"/>
    </xf>
    <xf numFmtId="0" fontId="133" fillId="23" borderId="470" xfId="304" applyFont="1" applyFill="1" applyBorder="1" applyAlignment="1" applyProtection="1">
      <alignment horizontal="center" vertical="center"/>
    </xf>
    <xf numFmtId="0" fontId="176" fillId="38" borderId="0" xfId="304" applyFont="1" applyFill="1" applyBorder="1" applyAlignment="1" applyProtection="1">
      <alignment horizontal="center"/>
    </xf>
    <xf numFmtId="0" fontId="129" fillId="0" borderId="26" xfId="304" applyFont="1" applyFill="1" applyBorder="1" applyAlignment="1" applyProtection="1">
      <alignment horizontal="left"/>
    </xf>
    <xf numFmtId="0" fontId="129" fillId="0" borderId="24" xfId="304" applyFont="1" applyFill="1" applyBorder="1" applyAlignment="1" applyProtection="1">
      <alignment horizontal="left"/>
    </xf>
    <xf numFmtId="0" fontId="129" fillId="0" borderId="378" xfId="304" applyFont="1" applyFill="1" applyBorder="1" applyAlignment="1" applyProtection="1">
      <alignment horizontal="center"/>
    </xf>
    <xf numFmtId="0" fontId="129" fillId="0" borderId="286" xfId="304" applyFont="1" applyFill="1" applyBorder="1" applyAlignment="1" applyProtection="1">
      <alignment horizontal="center"/>
    </xf>
    <xf numFmtId="0" fontId="129" fillId="0" borderId="345" xfId="304" applyFont="1" applyFill="1" applyBorder="1" applyAlignment="1" applyProtection="1">
      <alignment horizontal="right" wrapText="1"/>
    </xf>
    <xf numFmtId="0" fontId="129" fillId="0" borderId="490" xfId="304" applyFont="1" applyFill="1" applyBorder="1" applyAlignment="1" applyProtection="1">
      <alignment horizontal="right" wrapText="1"/>
    </xf>
    <xf numFmtId="0" fontId="129" fillId="0" borderId="343" xfId="304" applyFont="1" applyFill="1" applyBorder="1" applyAlignment="1" applyProtection="1">
      <alignment horizontal="right"/>
    </xf>
    <xf numFmtId="0" fontId="129" fillId="0" borderId="215" xfId="304" applyFont="1" applyFill="1" applyBorder="1" applyAlignment="1" applyProtection="1">
      <alignment horizontal="right" wrapText="1"/>
    </xf>
    <xf numFmtId="0" fontId="129" fillId="0" borderId="491" xfId="304" applyFont="1" applyFill="1" applyBorder="1" applyAlignment="1" applyProtection="1">
      <alignment horizontal="right" wrapText="1"/>
    </xf>
    <xf numFmtId="0" fontId="129" fillId="0" borderId="241" xfId="304" applyFont="1" applyFill="1" applyBorder="1" applyAlignment="1" applyProtection="1">
      <alignment horizontal="right" wrapText="1"/>
    </xf>
    <xf numFmtId="0" fontId="129" fillId="0" borderId="242" xfId="304" applyFont="1" applyFill="1" applyBorder="1" applyAlignment="1" applyProtection="1">
      <alignment horizontal="right" wrapText="1"/>
    </xf>
    <xf numFmtId="0" fontId="129" fillId="0" borderId="274" xfId="304" applyFont="1" applyFill="1" applyBorder="1" applyAlignment="1" applyProtection="1">
      <alignment horizontal="right" wrapText="1"/>
    </xf>
    <xf numFmtId="0" fontId="129" fillId="0" borderId="417" xfId="304" applyFont="1" applyFill="1" applyBorder="1" applyAlignment="1" applyProtection="1">
      <alignment horizontal="right" wrapText="1"/>
    </xf>
    <xf numFmtId="0" fontId="129" fillId="0" borderId="20" xfId="304" applyFont="1" applyFill="1" applyBorder="1" applyAlignment="1" applyProtection="1">
      <alignment horizontal="right" wrapText="1"/>
    </xf>
    <xf numFmtId="0" fontId="129" fillId="0" borderId="389" xfId="304" applyFont="1" applyFill="1" applyBorder="1" applyAlignment="1" applyProtection="1">
      <alignment horizontal="right" wrapText="1"/>
    </xf>
    <xf numFmtId="0" fontId="8" fillId="0" borderId="0" xfId="0" applyFont="1" applyFill="1" applyAlignment="1">
      <alignment horizontal="left" vertical="top" wrapText="1"/>
    </xf>
    <xf numFmtId="0" fontId="10" fillId="0" borderId="173" xfId="0" applyFont="1" applyFill="1" applyBorder="1" applyAlignment="1">
      <alignment horizontal="right"/>
    </xf>
    <xf numFmtId="0" fontId="10" fillId="0" borderId="74" xfId="0" applyFont="1" applyFill="1" applyBorder="1" applyAlignment="1">
      <alignment horizontal="right"/>
    </xf>
    <xf numFmtId="0" fontId="10" fillId="0" borderId="123" xfId="0" applyFont="1" applyFill="1" applyBorder="1" applyAlignment="1">
      <alignment horizontal="right"/>
    </xf>
    <xf numFmtId="0" fontId="20" fillId="23" borderId="157" xfId="0" applyFont="1" applyFill="1" applyBorder="1" applyAlignment="1" applyProtection="1">
      <alignment horizontal="center" vertical="center"/>
    </xf>
    <xf numFmtId="0" fontId="20" fillId="23" borderId="158" xfId="0" applyFont="1" applyFill="1" applyBorder="1" applyAlignment="1" applyProtection="1">
      <alignment horizontal="center" vertical="center"/>
    </xf>
    <xf numFmtId="0" fontId="20" fillId="23" borderId="159" xfId="0" applyFont="1" applyFill="1" applyBorder="1" applyAlignment="1" applyProtection="1">
      <alignment horizontal="center" vertical="center"/>
    </xf>
    <xf numFmtId="0" fontId="10" fillId="0" borderId="57" xfId="0" applyFont="1" applyBorder="1" applyAlignment="1">
      <alignment horizontal="center" vertical="center"/>
    </xf>
    <xf numFmtId="0" fontId="10" fillId="0" borderId="56" xfId="0" applyFont="1" applyBorder="1" applyAlignment="1">
      <alignment horizontal="center" vertical="center"/>
    </xf>
    <xf numFmtId="0" fontId="10" fillId="0" borderId="46" xfId="0" applyFont="1" applyBorder="1" applyAlignment="1">
      <alignment horizontal="center" vertical="center"/>
    </xf>
    <xf numFmtId="0" fontId="10" fillId="0" borderId="96" xfId="0" applyFont="1" applyBorder="1" applyAlignment="1">
      <alignment horizontal="center" vertical="center"/>
    </xf>
    <xf numFmtId="0" fontId="10" fillId="0" borderId="172" xfId="0" applyFont="1" applyBorder="1" applyAlignment="1">
      <alignment horizontal="center" vertical="center"/>
    </xf>
    <xf numFmtId="0" fontId="10" fillId="0" borderId="94" xfId="0" applyFont="1" applyBorder="1" applyAlignment="1">
      <alignment horizontal="center" vertical="center"/>
    </xf>
    <xf numFmtId="0" fontId="22" fillId="0" borderId="0" xfId="0" applyFont="1" applyBorder="1" applyAlignment="1" applyProtection="1">
      <alignment horizontal="center"/>
    </xf>
    <xf numFmtId="175" fontId="10" fillId="0" borderId="173" xfId="425" applyNumberFormat="1" applyFont="1" applyFill="1" applyBorder="1" applyAlignment="1">
      <alignment horizontal="center"/>
    </xf>
    <xf numFmtId="175" fontId="10" fillId="0" borderId="74" xfId="425" applyNumberFormat="1" applyFont="1" applyFill="1" applyBorder="1" applyAlignment="1">
      <alignment horizontal="center"/>
    </xf>
    <xf numFmtId="175" fontId="10" fillId="0" borderId="175" xfId="425" applyNumberFormat="1" applyFont="1" applyFill="1" applyBorder="1" applyAlignment="1">
      <alignment horizontal="center" wrapText="1"/>
    </xf>
    <xf numFmtId="175" fontId="10" fillId="0" borderId="175" xfId="425" applyNumberFormat="1" applyFont="1" applyFill="1" applyBorder="1" applyAlignment="1">
      <alignment horizontal="center"/>
    </xf>
    <xf numFmtId="175" fontId="10" fillId="0" borderId="196" xfId="425" applyNumberFormat="1" applyFont="1" applyFill="1" applyBorder="1" applyAlignment="1">
      <alignment horizontal="center"/>
    </xf>
    <xf numFmtId="175" fontId="10" fillId="0" borderId="123" xfId="425" applyNumberFormat="1" applyFont="1" applyFill="1" applyBorder="1" applyAlignment="1">
      <alignment horizontal="center"/>
    </xf>
    <xf numFmtId="0" fontId="74" fillId="0" borderId="0" xfId="424" applyFont="1" applyBorder="1" applyAlignment="1" applyProtection="1">
      <alignment horizontal="center"/>
    </xf>
    <xf numFmtId="0" fontId="20" fillId="38" borderId="173" xfId="304" applyFont="1" applyFill="1" applyBorder="1" applyAlignment="1" applyProtection="1">
      <alignment horizontal="center" vertical="center" wrapText="1"/>
    </xf>
    <xf numFmtId="0" fontId="12" fillId="0" borderId="74" xfId="304" applyBorder="1" applyAlignment="1">
      <alignment horizontal="center" vertical="center" wrapText="1"/>
    </xf>
    <xf numFmtId="0" fontId="12" fillId="0" borderId="123" xfId="304" applyBorder="1" applyAlignment="1">
      <alignment horizontal="center" vertical="center" wrapText="1"/>
    </xf>
    <xf numFmtId="0" fontId="12" fillId="0" borderId="173" xfId="424" applyFont="1" applyBorder="1" applyAlignment="1">
      <alignment horizontal="left" wrapText="1"/>
    </xf>
    <xf numFmtId="0" fontId="12" fillId="0" borderId="74" xfId="424" applyFont="1" applyBorder="1" applyAlignment="1">
      <alignment horizontal="left" wrapText="1"/>
    </xf>
    <xf numFmtId="0" fontId="12" fillId="0" borderId="123" xfId="424" applyFont="1" applyBorder="1" applyAlignment="1">
      <alignment horizontal="left" wrapText="1"/>
    </xf>
    <xf numFmtId="0" fontId="10" fillId="0" borderId="173" xfId="424" applyFont="1" applyBorder="1" applyAlignment="1">
      <alignment horizontal="center" wrapText="1"/>
    </xf>
    <xf numFmtId="0" fontId="10" fillId="0" borderId="74" xfId="424" applyFont="1" applyBorder="1" applyAlignment="1">
      <alignment horizontal="center" wrapText="1"/>
    </xf>
    <xf numFmtId="0" fontId="10" fillId="0" borderId="123" xfId="424" applyFont="1" applyBorder="1" applyAlignment="1">
      <alignment horizontal="center" wrapText="1"/>
    </xf>
    <xf numFmtId="0" fontId="12" fillId="0" borderId="74" xfId="304" applyBorder="1" applyAlignment="1">
      <alignment horizontal="center" wrapText="1"/>
    </xf>
    <xf numFmtId="0" fontId="12" fillId="0" borderId="123" xfId="304" applyBorder="1" applyAlignment="1">
      <alignment horizontal="center" wrapText="1"/>
    </xf>
    <xf numFmtId="0" fontId="12" fillId="0" borderId="243" xfId="304" applyFill="1" applyBorder="1" applyAlignment="1">
      <alignment wrapText="1"/>
    </xf>
    <xf numFmtId="0" fontId="0" fillId="0" borderId="0" xfId="0" applyAlignment="1"/>
    <xf numFmtId="0" fontId="0" fillId="0" borderId="0" xfId="0" applyBorder="1" applyAlignment="1"/>
    <xf numFmtId="0" fontId="12" fillId="0" borderId="0" xfId="304" quotePrefix="1" applyFont="1" applyAlignment="1">
      <alignment horizontal="left" vertical="center" wrapText="1"/>
    </xf>
    <xf numFmtId="0" fontId="74" fillId="0" borderId="0" xfId="304" applyFont="1" applyBorder="1" applyAlignment="1" applyProtection="1">
      <alignment horizontal="center"/>
    </xf>
    <xf numFmtId="0" fontId="20" fillId="23" borderId="329" xfId="304" applyFont="1" applyFill="1" applyBorder="1" applyAlignment="1" applyProtection="1">
      <alignment horizontal="center" vertical="center"/>
    </xf>
    <xf numFmtId="0" fontId="20" fillId="23" borderId="326" xfId="304" applyFont="1" applyFill="1" applyBorder="1" applyAlignment="1" applyProtection="1">
      <alignment horizontal="center" vertical="center"/>
    </xf>
    <xf numFmtId="0" fontId="12" fillId="39" borderId="329" xfId="304" applyFont="1" applyFill="1" applyBorder="1" applyAlignment="1">
      <alignment horizontal="center"/>
    </xf>
    <xf numFmtId="0" fontId="12" fillId="39" borderId="326" xfId="304" applyFont="1" applyFill="1" applyBorder="1" applyAlignment="1">
      <alignment horizontal="center"/>
    </xf>
    <xf numFmtId="0" fontId="12" fillId="0" borderId="202" xfId="304" applyFont="1" applyFill="1" applyBorder="1" applyAlignment="1" applyProtection="1">
      <alignment horizontal="center"/>
    </xf>
    <xf numFmtId="0" fontId="12" fillId="0" borderId="204" xfId="304" applyFont="1" applyFill="1" applyBorder="1" applyAlignment="1" applyProtection="1">
      <alignment horizontal="center"/>
    </xf>
    <xf numFmtId="0" fontId="12" fillId="0" borderId="335" xfId="304" applyFont="1" applyFill="1" applyBorder="1" applyAlignment="1" applyProtection="1">
      <alignment horizontal="center" wrapText="1"/>
    </xf>
    <xf numFmtId="0" fontId="12" fillId="0" borderId="337" xfId="304" applyFont="1" applyFill="1" applyBorder="1" applyAlignment="1" applyProtection="1">
      <alignment horizontal="center" wrapText="1"/>
    </xf>
    <xf numFmtId="0" fontId="22" fillId="0" borderId="0" xfId="304" applyFont="1" applyBorder="1" applyAlignment="1" applyProtection="1">
      <alignment horizontal="center"/>
    </xf>
    <xf numFmtId="0" fontId="0" fillId="0" borderId="246" xfId="0" applyBorder="1" applyAlignment="1"/>
    <xf numFmtId="0" fontId="12" fillId="0" borderId="329" xfId="304" applyFont="1" applyFill="1" applyBorder="1" applyAlignment="1" applyProtection="1">
      <alignment horizontal="center"/>
    </xf>
    <xf numFmtId="0" fontId="12" fillId="0" borderId="326" xfId="304" applyFont="1" applyFill="1" applyBorder="1" applyAlignment="1" applyProtection="1">
      <alignment horizontal="center"/>
    </xf>
    <xf numFmtId="0" fontId="12" fillId="0" borderId="329" xfId="304" applyFont="1" applyFill="1" applyBorder="1" applyAlignment="1" applyProtection="1">
      <alignment horizontal="center" wrapText="1"/>
    </xf>
    <xf numFmtId="0" fontId="12" fillId="0" borderId="326" xfId="304" applyFont="1" applyFill="1" applyBorder="1" applyAlignment="1" applyProtection="1">
      <alignment horizontal="center" wrapText="1"/>
    </xf>
    <xf numFmtId="0" fontId="51" fillId="0" borderId="0" xfId="304" quotePrefix="1" applyFont="1" applyFill="1" applyBorder="1" applyAlignment="1">
      <alignment horizontal="left"/>
    </xf>
    <xf numFmtId="0" fontId="20" fillId="23" borderId="343" xfId="304" applyFont="1" applyFill="1" applyBorder="1" applyAlignment="1" applyProtection="1">
      <alignment horizontal="center" vertical="center"/>
    </xf>
    <xf numFmtId="0" fontId="12" fillId="0" borderId="0" xfId="304" quotePrefix="1" applyFont="1" applyFill="1" applyAlignment="1">
      <alignment horizontal="left" vertical="center" wrapText="1"/>
    </xf>
    <xf numFmtId="0" fontId="12" fillId="0" borderId="0" xfId="304" quotePrefix="1" applyFont="1" applyFill="1" applyAlignment="1">
      <alignment horizontal="left" vertical="top"/>
    </xf>
    <xf numFmtId="0" fontId="12" fillId="0" borderId="0" xfId="304" applyFont="1" applyFill="1" applyAlignment="1">
      <alignment horizontal="left" vertical="top"/>
    </xf>
    <xf numFmtId="0" fontId="12" fillId="0" borderId="0" xfId="304" quotePrefix="1" applyFont="1" applyFill="1" applyAlignment="1">
      <alignment horizontal="left" vertical="center"/>
    </xf>
    <xf numFmtId="0" fontId="12" fillId="0" borderId="42"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41" xfId="0" applyFont="1" applyFill="1" applyBorder="1" applyAlignment="1" applyProtection="1">
      <alignment horizontal="center"/>
    </xf>
    <xf numFmtId="0" fontId="74" fillId="0" borderId="0" xfId="0" applyFont="1" applyBorder="1" applyAlignment="1" applyProtection="1">
      <alignment horizontal="center"/>
    </xf>
    <xf numFmtId="0" fontId="20" fillId="23" borderId="117" xfId="0" applyFont="1" applyFill="1" applyBorder="1" applyAlignment="1" applyProtection="1">
      <alignment horizontal="center" vertical="center"/>
    </xf>
    <xf numFmtId="0" fontId="20" fillId="23" borderId="103" xfId="0" applyFont="1" applyFill="1" applyBorder="1" applyAlignment="1" applyProtection="1">
      <alignment horizontal="center" vertical="center"/>
    </xf>
    <xf numFmtId="0" fontId="20" fillId="23" borderId="228" xfId="0" applyFont="1" applyFill="1" applyBorder="1" applyAlignment="1" applyProtection="1">
      <alignment horizontal="center" vertical="center"/>
    </xf>
    <xf numFmtId="0" fontId="12" fillId="0" borderId="293" xfId="0" applyFont="1" applyFill="1" applyBorder="1" applyAlignment="1" applyProtection="1">
      <alignment horizontal="center"/>
    </xf>
    <xf numFmtId="0" fontId="12" fillId="0" borderId="238" xfId="0" applyFont="1" applyFill="1" applyBorder="1" applyAlignment="1" applyProtection="1">
      <alignment horizontal="center"/>
    </xf>
    <xf numFmtId="0" fontId="12" fillId="0" borderId="294" xfId="0" applyFont="1" applyFill="1" applyBorder="1" applyAlignment="1" applyProtection="1">
      <alignment horizontal="center"/>
    </xf>
    <xf numFmtId="0" fontId="10" fillId="0" borderId="261" xfId="0" applyFont="1" applyFill="1" applyBorder="1" applyAlignment="1" applyProtection="1">
      <alignment horizontal="center"/>
    </xf>
    <xf numFmtId="0" fontId="10" fillId="0" borderId="260" xfId="0" applyFont="1" applyFill="1" applyBorder="1" applyAlignment="1" applyProtection="1">
      <alignment horizontal="center"/>
    </xf>
    <xf numFmtId="0" fontId="10" fillId="0" borderId="21" xfId="0" applyFont="1" applyFill="1" applyBorder="1" applyAlignment="1" applyProtection="1">
      <alignment horizontal="center"/>
    </xf>
    <xf numFmtId="0" fontId="20" fillId="23" borderId="93" xfId="0" applyFont="1" applyFill="1" applyBorder="1" applyAlignment="1" applyProtection="1">
      <alignment horizontal="center" vertical="center"/>
    </xf>
    <xf numFmtId="0" fontId="12" fillId="0" borderId="262" xfId="0" applyFont="1" applyFill="1" applyBorder="1" applyAlignment="1" applyProtection="1">
      <alignment horizontal="center"/>
    </xf>
    <xf numFmtId="0" fontId="12" fillId="0" borderId="263" xfId="0" applyFont="1" applyFill="1" applyBorder="1" applyAlignment="1" applyProtection="1">
      <alignment horizontal="center"/>
    </xf>
    <xf numFmtId="0" fontId="12" fillId="0" borderId="264" xfId="0" applyFont="1" applyFill="1" applyBorder="1" applyAlignment="1" applyProtection="1">
      <alignment horizontal="center"/>
    </xf>
    <xf numFmtId="0" fontId="12" fillId="0" borderId="23" xfId="0" applyFont="1" applyBorder="1" applyAlignment="1" applyProtection="1">
      <alignment wrapText="1"/>
    </xf>
    <xf numFmtId="0" fontId="12" fillId="0" borderId="15" xfId="0" applyFont="1" applyBorder="1" applyAlignment="1"/>
    <xf numFmtId="0" fontId="12" fillId="0" borderId="25" xfId="0" applyFont="1" applyBorder="1" applyAlignment="1"/>
    <xf numFmtId="0" fontId="12" fillId="0" borderId="304" xfId="0" applyFont="1" applyFill="1" applyBorder="1" applyAlignment="1" applyProtection="1">
      <alignment horizontal="center"/>
    </xf>
    <xf numFmtId="0" fontId="12" fillId="0" borderId="305" xfId="0" applyFont="1" applyFill="1" applyBorder="1" applyAlignment="1" applyProtection="1">
      <alignment horizontal="center"/>
    </xf>
    <xf numFmtId="0" fontId="12" fillId="0" borderId="306" xfId="0" applyFont="1" applyFill="1" applyBorder="1" applyAlignment="1" applyProtection="1">
      <alignment horizontal="center"/>
    </xf>
    <xf numFmtId="0" fontId="12" fillId="0" borderId="241" xfId="0" applyFont="1" applyFill="1" applyBorder="1" applyAlignment="1" applyProtection="1">
      <alignment horizontal="center"/>
    </xf>
    <xf numFmtId="0" fontId="12" fillId="0" borderId="242" xfId="0" applyFont="1" applyFill="1" applyBorder="1" applyAlignment="1" applyProtection="1">
      <alignment horizontal="center"/>
    </xf>
    <xf numFmtId="0" fontId="22" fillId="0" borderId="0" xfId="304" applyFont="1" applyFill="1" applyBorder="1" applyAlignment="1" applyProtection="1">
      <alignment horizontal="center"/>
    </xf>
    <xf numFmtId="0" fontId="20" fillId="23" borderId="241" xfId="304" applyFont="1" applyFill="1" applyBorder="1" applyAlignment="1" applyProtection="1">
      <alignment horizontal="center" vertical="center"/>
    </xf>
    <xf numFmtId="0" fontId="20" fillId="23" borderId="242" xfId="304" applyFont="1" applyFill="1" applyBorder="1" applyAlignment="1" applyProtection="1">
      <alignment horizontal="center" vertical="center"/>
    </xf>
    <xf numFmtId="0" fontId="20" fillId="23" borderId="274" xfId="304" applyFont="1" applyFill="1" applyBorder="1" applyAlignment="1" applyProtection="1">
      <alignment horizontal="center" vertical="center"/>
    </xf>
    <xf numFmtId="0" fontId="10" fillId="0" borderId="257" xfId="304" applyFont="1" applyFill="1" applyBorder="1" applyAlignment="1" applyProtection="1">
      <alignment horizontal="right"/>
    </xf>
    <xf numFmtId="0" fontId="10" fillId="0" borderId="231" xfId="304" applyFont="1" applyFill="1" applyBorder="1" applyAlignment="1" applyProtection="1">
      <alignment horizontal="right"/>
    </xf>
    <xf numFmtId="0" fontId="10" fillId="0" borderId="234" xfId="304" applyFont="1" applyFill="1" applyBorder="1" applyAlignment="1" applyProtection="1">
      <alignment horizontal="right"/>
    </xf>
    <xf numFmtId="0" fontId="10" fillId="0" borderId="230" xfId="304" applyFont="1" applyFill="1" applyBorder="1" applyAlignment="1" applyProtection="1">
      <alignment horizontal="right"/>
    </xf>
    <xf numFmtId="0" fontId="10" fillId="0" borderId="277" xfId="304" applyFont="1" applyFill="1" applyBorder="1" applyAlignment="1" applyProtection="1">
      <alignment horizontal="right"/>
    </xf>
    <xf numFmtId="0" fontId="10" fillId="0" borderId="216" xfId="304" applyFont="1" applyFill="1" applyBorder="1" applyAlignment="1" applyProtection="1">
      <alignment horizontal="right"/>
    </xf>
    <xf numFmtId="0" fontId="10" fillId="0" borderId="219" xfId="304" applyFont="1" applyFill="1" applyBorder="1" applyAlignment="1" applyProtection="1">
      <alignment horizontal="right"/>
    </xf>
    <xf numFmtId="0" fontId="23" fillId="0" borderId="393" xfId="430" applyFont="1" applyFill="1" applyBorder="1" applyAlignment="1">
      <alignment horizontal="right" wrapText="1"/>
    </xf>
    <xf numFmtId="0" fontId="23" fillId="0" borderId="394" xfId="430" applyFont="1" applyFill="1" applyBorder="1" applyAlignment="1">
      <alignment horizontal="right" wrapText="1"/>
    </xf>
    <xf numFmtId="0" fontId="23" fillId="0" borderId="250" xfId="430" applyFont="1" applyFill="1" applyBorder="1" applyAlignment="1">
      <alignment horizontal="right" wrapText="1"/>
    </xf>
    <xf numFmtId="0" fontId="23" fillId="0" borderId="254" xfId="430" applyFont="1" applyFill="1" applyBorder="1" applyAlignment="1">
      <alignment horizontal="right" wrapText="1"/>
    </xf>
    <xf numFmtId="0" fontId="66" fillId="0" borderId="0" xfId="0" applyFont="1" applyAlignment="1">
      <alignment horizontal="left" vertical="top" wrapText="1"/>
    </xf>
    <xf numFmtId="179" fontId="64" fillId="0" borderId="70" xfId="290" applyNumberFormat="1" applyFont="1" applyBorder="1" applyAlignment="1">
      <alignment horizontal="center" vertical="center" wrapText="1"/>
    </xf>
    <xf numFmtId="179" fontId="64" fillId="0" borderId="107" xfId="290" applyNumberFormat="1" applyFont="1" applyBorder="1" applyAlignment="1">
      <alignment horizontal="center" vertical="center" wrapText="1"/>
    </xf>
    <xf numFmtId="0" fontId="69" fillId="38" borderId="67" xfId="0" quotePrefix="1" applyFont="1" applyFill="1" applyBorder="1" applyAlignment="1">
      <alignment horizontal="center"/>
    </xf>
    <xf numFmtId="0" fontId="69" fillId="38" borderId="9" xfId="0" quotePrefix="1" applyFont="1" applyFill="1" applyBorder="1" applyAlignment="1">
      <alignment horizontal="center"/>
    </xf>
    <xf numFmtId="0" fontId="64" fillId="0" borderId="69" xfId="0" quotePrefix="1" applyFont="1" applyBorder="1" applyAlignment="1">
      <alignment horizontal="center"/>
    </xf>
    <xf numFmtId="0" fontId="64" fillId="0" borderId="70" xfId="0" quotePrefix="1" applyFont="1" applyBorder="1" applyAlignment="1">
      <alignment horizontal="center"/>
    </xf>
    <xf numFmtId="0" fontId="64" fillId="0" borderId="72" xfId="0" quotePrefix="1" applyFont="1" applyBorder="1" applyAlignment="1">
      <alignment horizontal="center"/>
    </xf>
    <xf numFmtId="0" fontId="64" fillId="0" borderId="67" xfId="0" quotePrefix="1" applyFont="1" applyBorder="1" applyAlignment="1">
      <alignment horizontal="center"/>
    </xf>
    <xf numFmtId="0" fontId="64" fillId="0" borderId="9" xfId="0" quotePrefix="1" applyFont="1" applyBorder="1" applyAlignment="1">
      <alignment horizontal="center"/>
    </xf>
    <xf numFmtId="0" fontId="64" fillId="0" borderId="69" xfId="0" applyFont="1" applyBorder="1" applyAlignment="1">
      <alignment horizontal="center"/>
    </xf>
    <xf numFmtId="179" fontId="64" fillId="0" borderId="139" xfId="290" applyNumberFormat="1" applyFont="1" applyBorder="1" applyAlignment="1">
      <alignment horizontal="center" vertical="center"/>
    </xf>
    <xf numFmtId="179" fontId="64" fillId="0" borderId="9" xfId="290" applyNumberFormat="1" applyFont="1" applyBorder="1" applyAlignment="1">
      <alignment horizontal="center" vertical="center"/>
    </xf>
    <xf numFmtId="179" fontId="64" fillId="0" borderId="139" xfId="290" applyNumberFormat="1" applyFont="1" applyBorder="1" applyAlignment="1">
      <alignment horizontal="center" vertical="center" wrapText="1"/>
    </xf>
    <xf numFmtId="179" fontId="64" fillId="0" borderId="9" xfId="290" applyNumberFormat="1" applyFont="1" applyBorder="1" applyAlignment="1">
      <alignment horizontal="center" vertical="center" wrapText="1"/>
    </xf>
    <xf numFmtId="0" fontId="69" fillId="38" borderId="157" xfId="0" quotePrefix="1" applyFont="1" applyFill="1" applyBorder="1" applyAlignment="1">
      <alignment horizontal="center" vertical="center"/>
    </xf>
    <xf numFmtId="0" fontId="69" fillId="38" borderId="158" xfId="0" quotePrefix="1" applyFont="1" applyFill="1" applyBorder="1" applyAlignment="1">
      <alignment horizontal="center" vertical="center"/>
    </xf>
    <xf numFmtId="0" fontId="69" fillId="38" borderId="159" xfId="0" quotePrefix="1" applyFont="1" applyFill="1" applyBorder="1" applyAlignment="1">
      <alignment horizontal="center" vertical="center"/>
    </xf>
    <xf numFmtId="0" fontId="69" fillId="38" borderId="158" xfId="0" quotePrefix="1" applyFont="1" applyFill="1" applyBorder="1" applyAlignment="1">
      <alignment horizontal="center"/>
    </xf>
    <xf numFmtId="0" fontId="69" fillId="38" borderId="159" xfId="0" quotePrefix="1" applyFont="1" applyFill="1" applyBorder="1" applyAlignment="1">
      <alignment horizontal="center"/>
    </xf>
    <xf numFmtId="0" fontId="64" fillId="0" borderId="18" xfId="0" applyFont="1" applyBorder="1" applyAlignment="1">
      <alignment horizontal="center"/>
    </xf>
    <xf numFmtId="0" fontId="64" fillId="0" borderId="0" xfId="0" applyFont="1" applyBorder="1" applyAlignment="1">
      <alignment horizontal="center"/>
    </xf>
    <xf numFmtId="0" fontId="64" fillId="0" borderId="48" xfId="0" applyFont="1" applyBorder="1" applyAlignment="1">
      <alignment horizontal="center"/>
    </xf>
    <xf numFmtId="0" fontId="64" fillId="0" borderId="0" xfId="0" applyFont="1" applyFill="1" applyBorder="1" applyAlignment="1">
      <alignment horizontal="center"/>
    </xf>
    <xf numFmtId="0" fontId="64" fillId="0" borderId="172" xfId="0" quotePrefix="1" applyFont="1" applyBorder="1" applyAlignment="1">
      <alignment horizontal="center"/>
    </xf>
    <xf numFmtId="0" fontId="64" fillId="0" borderId="172" xfId="0" applyFont="1" applyBorder="1" applyAlignment="1">
      <alignment horizontal="center"/>
    </xf>
    <xf numFmtId="0" fontId="64" fillId="0" borderId="94" xfId="0" applyFont="1" applyBorder="1" applyAlignment="1">
      <alignment horizontal="center"/>
    </xf>
    <xf numFmtId="0" fontId="12" fillId="0" borderId="56" xfId="0" applyFont="1" applyBorder="1" applyAlignment="1">
      <alignment horizontal="left" wrapText="1"/>
    </xf>
    <xf numFmtId="0" fontId="12" fillId="0" borderId="46" xfId="0" applyFont="1" applyBorder="1" applyAlignment="1">
      <alignment horizontal="left" wrapText="1"/>
    </xf>
    <xf numFmtId="0" fontId="64" fillId="0" borderId="65" xfId="0" applyFont="1" applyBorder="1" applyAlignment="1">
      <alignment horizontal="center"/>
    </xf>
    <xf numFmtId="0" fontId="64" fillId="0" borderId="66" xfId="0" applyFont="1" applyBorder="1" applyAlignment="1">
      <alignment horizontal="center"/>
    </xf>
    <xf numFmtId="0" fontId="64" fillId="0" borderId="59" xfId="0" applyFont="1" applyBorder="1" applyAlignment="1">
      <alignment horizontal="center"/>
    </xf>
    <xf numFmtId="17" fontId="64" fillId="0" borderId="69" xfId="0" applyNumberFormat="1" applyFont="1" applyBorder="1" applyAlignment="1">
      <alignment horizontal="center"/>
    </xf>
    <xf numFmtId="17" fontId="64" fillId="0" borderId="70" xfId="0" quotePrefix="1" applyNumberFormat="1" applyFont="1" applyBorder="1" applyAlignment="1">
      <alignment horizontal="center"/>
    </xf>
    <xf numFmtId="17" fontId="64" fillId="0" borderId="72" xfId="0" quotePrefix="1" applyNumberFormat="1" applyFont="1" applyBorder="1" applyAlignment="1">
      <alignment horizontal="center"/>
    </xf>
    <xf numFmtId="17" fontId="64" fillId="0" borderId="18" xfId="0" applyNumberFormat="1" applyFont="1" applyBorder="1" applyAlignment="1">
      <alignment horizontal="center"/>
    </xf>
    <xf numFmtId="17" fontId="64" fillId="0" borderId="0" xfId="0" quotePrefix="1" applyNumberFormat="1" applyFont="1" applyBorder="1" applyAlignment="1">
      <alignment horizontal="center"/>
    </xf>
    <xf numFmtId="17" fontId="64" fillId="0" borderId="48" xfId="0" quotePrefix="1" applyNumberFormat="1" applyFont="1" applyBorder="1" applyAlignment="1">
      <alignment horizontal="center"/>
    </xf>
    <xf numFmtId="179" fontId="64" fillId="0" borderId="139" xfId="290" applyNumberFormat="1" applyFont="1" applyBorder="1" applyAlignment="1">
      <alignment horizontal="center"/>
    </xf>
    <xf numFmtId="179" fontId="64" fillId="0" borderId="67" xfId="290" applyNumberFormat="1" applyFont="1" applyBorder="1" applyAlignment="1">
      <alignment horizontal="center"/>
    </xf>
    <xf numFmtId="179" fontId="64" fillId="0" borderId="9" xfId="290" applyNumberFormat="1" applyFont="1" applyBorder="1" applyAlignment="1">
      <alignment horizontal="center"/>
    </xf>
    <xf numFmtId="179" fontId="64" fillId="0" borderId="3" xfId="290" applyNumberFormat="1" applyFont="1" applyBorder="1" applyAlignment="1">
      <alignment horizontal="center"/>
    </xf>
    <xf numFmtId="179" fontId="64" fillId="0" borderId="144" xfId="290" applyNumberFormat="1" applyFont="1" applyBorder="1" applyAlignment="1">
      <alignment horizontal="center"/>
    </xf>
    <xf numFmtId="49" fontId="69" fillId="38" borderId="18" xfId="0" applyNumberFormat="1" applyFont="1" applyFill="1" applyBorder="1" applyAlignment="1">
      <alignment horizontal="center"/>
    </xf>
    <xf numFmtId="49" fontId="69" fillId="38" borderId="0" xfId="0" quotePrefix="1" applyNumberFormat="1" applyFont="1" applyFill="1" applyBorder="1" applyAlignment="1">
      <alignment horizontal="center"/>
    </xf>
    <xf numFmtId="49" fontId="69" fillId="38" borderId="48" xfId="0" quotePrefix="1" applyNumberFormat="1" applyFont="1" applyFill="1" applyBorder="1" applyAlignment="1">
      <alignment horizontal="center"/>
    </xf>
    <xf numFmtId="49" fontId="69" fillId="38" borderId="157" xfId="0" applyNumberFormat="1" applyFont="1" applyFill="1" applyBorder="1" applyAlignment="1">
      <alignment horizontal="center"/>
    </xf>
    <xf numFmtId="49" fontId="69" fillId="38" borderId="158" xfId="0" quotePrefix="1" applyNumberFormat="1" applyFont="1" applyFill="1" applyBorder="1" applyAlignment="1">
      <alignment horizontal="center"/>
    </xf>
    <xf numFmtId="49" fontId="69" fillId="38" borderId="159" xfId="0" quotePrefix="1" applyNumberFormat="1" applyFont="1" applyFill="1" applyBorder="1" applyAlignment="1">
      <alignment horizontal="center"/>
    </xf>
    <xf numFmtId="179" fontId="64" fillId="0" borderId="18" xfId="290" applyNumberFormat="1" applyFont="1" applyBorder="1" applyAlignment="1">
      <alignment horizontal="center"/>
    </xf>
    <xf numFmtId="179" fontId="64" fillId="0" borderId="0" xfId="290" applyNumberFormat="1" applyFont="1" applyBorder="1" applyAlignment="1">
      <alignment horizontal="center"/>
    </xf>
    <xf numFmtId="179" fontId="64" fillId="0" borderId="109" xfId="290" applyNumberFormat="1" applyFont="1" applyBorder="1" applyAlignment="1">
      <alignment horizontal="center"/>
    </xf>
    <xf numFmtId="179" fontId="64" fillId="0" borderId="53" xfId="290" applyNumberFormat="1" applyFont="1" applyBorder="1" applyAlignment="1">
      <alignment horizontal="center"/>
    </xf>
    <xf numFmtId="179" fontId="64" fillId="0" borderId="142" xfId="290" applyNumberFormat="1" applyFont="1" applyBorder="1" applyAlignment="1">
      <alignment horizontal="center"/>
    </xf>
    <xf numFmtId="179" fontId="64" fillId="0" borderId="35" xfId="290" applyNumberFormat="1" applyFont="1" applyBorder="1" applyAlignment="1">
      <alignment horizontal="center"/>
    </xf>
    <xf numFmtId="179" fontId="64" fillId="0" borderId="94" xfId="290" applyNumberFormat="1" applyFont="1" applyBorder="1" applyAlignment="1">
      <alignment horizontal="center"/>
    </xf>
    <xf numFmtId="179" fontId="64" fillId="0" borderId="96" xfId="290" applyNumberFormat="1" applyFont="1" applyBorder="1" applyAlignment="1">
      <alignment horizontal="center"/>
    </xf>
    <xf numFmtId="179" fontId="64" fillId="0" borderId="115" xfId="290" applyNumberFormat="1" applyFont="1" applyBorder="1" applyAlignment="1">
      <alignment horizontal="center"/>
    </xf>
    <xf numFmtId="49" fontId="69" fillId="38" borderId="158" xfId="0" applyNumberFormat="1" applyFont="1" applyFill="1" applyBorder="1" applyAlignment="1">
      <alignment horizontal="center"/>
    </xf>
    <xf numFmtId="49" fontId="69" fillId="38" borderId="159" xfId="0" applyNumberFormat="1" applyFont="1" applyFill="1" applyBorder="1" applyAlignment="1">
      <alignment horizontal="center"/>
    </xf>
    <xf numFmtId="17" fontId="64" fillId="0" borderId="139" xfId="0" applyNumberFormat="1" applyFont="1" applyBorder="1" applyAlignment="1">
      <alignment horizontal="center"/>
    </xf>
    <xf numFmtId="17" fontId="64" fillId="0" borderId="67" xfId="0" quotePrefix="1" applyNumberFormat="1" applyFont="1" applyBorder="1" applyAlignment="1">
      <alignment horizontal="center"/>
    </xf>
    <xf numFmtId="17" fontId="64" fillId="0" borderId="83" xfId="0" quotePrefix="1" applyNumberFormat="1" applyFont="1" applyBorder="1" applyAlignment="1">
      <alignment horizontal="center"/>
    </xf>
    <xf numFmtId="179" fontId="64" fillId="0" borderId="5" xfId="290" applyNumberFormat="1" applyFont="1" applyBorder="1" applyAlignment="1">
      <alignment horizontal="center"/>
    </xf>
    <xf numFmtId="179" fontId="64" fillId="0" borderId="48" xfId="290" applyNumberFormat="1" applyFont="1" applyBorder="1" applyAlignment="1">
      <alignment horizontal="center"/>
    </xf>
    <xf numFmtId="17" fontId="69" fillId="38" borderId="157" xfId="0" quotePrefix="1" applyNumberFormat="1" applyFont="1" applyFill="1" applyBorder="1" applyAlignment="1">
      <alignment horizontal="center" vertical="center"/>
    </xf>
    <xf numFmtId="17" fontId="69" fillId="38" borderId="158" xfId="0" quotePrefix="1" applyNumberFormat="1" applyFont="1" applyFill="1" applyBorder="1" applyAlignment="1">
      <alignment horizontal="center" vertical="center"/>
    </xf>
    <xf numFmtId="17" fontId="69" fillId="38" borderId="295" xfId="0" quotePrefix="1" applyNumberFormat="1" applyFont="1" applyFill="1" applyBorder="1" applyAlignment="1">
      <alignment horizontal="center" vertical="center"/>
    </xf>
    <xf numFmtId="0" fontId="10" fillId="0" borderId="0" xfId="0" quotePrefix="1" applyFont="1" applyFill="1" applyBorder="1" applyAlignment="1" applyProtection="1">
      <alignment horizontal="center"/>
    </xf>
    <xf numFmtId="0" fontId="10" fillId="0" borderId="173" xfId="0" quotePrefix="1" applyFont="1" applyFill="1" applyBorder="1" applyAlignment="1" applyProtection="1">
      <alignment horizontal="center"/>
    </xf>
    <xf numFmtId="0" fontId="10" fillId="0" borderId="74" xfId="0" quotePrefix="1" applyFont="1" applyFill="1" applyBorder="1" applyAlignment="1" applyProtection="1">
      <alignment horizontal="center"/>
    </xf>
    <xf numFmtId="0" fontId="10" fillId="0" borderId="123" xfId="0" quotePrefix="1" applyFont="1" applyFill="1" applyBorder="1" applyAlignment="1" applyProtection="1">
      <alignment horizontal="center"/>
    </xf>
    <xf numFmtId="0" fontId="20" fillId="23" borderId="173" xfId="0" applyFont="1" applyFill="1" applyBorder="1" applyAlignment="1" applyProtection="1">
      <alignment horizontal="center" vertical="center"/>
    </xf>
    <xf numFmtId="0" fontId="20" fillId="23" borderId="74" xfId="0" applyFont="1" applyFill="1" applyBorder="1" applyAlignment="1" applyProtection="1">
      <alignment horizontal="center" vertical="center"/>
    </xf>
    <xf numFmtId="0" fontId="20" fillId="23" borderId="123" xfId="0" applyFont="1" applyFill="1" applyBorder="1" applyAlignment="1" applyProtection="1">
      <alignment horizontal="center" vertical="center"/>
    </xf>
    <xf numFmtId="0" fontId="84" fillId="0" borderId="0" xfId="0" quotePrefix="1" applyFont="1" applyFill="1" applyBorder="1" applyAlignment="1">
      <alignment horizontal="left" vertical="top" wrapText="1"/>
    </xf>
    <xf numFmtId="0" fontId="84" fillId="0" borderId="0"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0" xfId="0" quotePrefix="1" applyFont="1" applyFill="1" applyBorder="1" applyAlignment="1">
      <alignment horizontal="left" vertical="top" wrapText="1"/>
    </xf>
    <xf numFmtId="0" fontId="2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xf>
    <xf numFmtId="0" fontId="10" fillId="0" borderId="173" xfId="0" applyFont="1" applyFill="1" applyBorder="1" applyAlignment="1" applyProtection="1">
      <alignment horizontal="center"/>
    </xf>
    <xf numFmtId="0" fontId="10" fillId="0" borderId="74" xfId="0" applyFont="1" applyFill="1" applyBorder="1" applyAlignment="1" applyProtection="1">
      <alignment horizontal="center"/>
    </xf>
    <xf numFmtId="0" fontId="10" fillId="0" borderId="123" xfId="0" applyFont="1" applyFill="1" applyBorder="1" applyAlignment="1" applyProtection="1">
      <alignment horizontal="center"/>
    </xf>
    <xf numFmtId="0" fontId="46" fillId="0" borderId="0" xfId="409" applyFont="1" applyBorder="1" applyAlignment="1">
      <alignment wrapText="1"/>
    </xf>
    <xf numFmtId="0" fontId="46" fillId="0" borderId="48" xfId="409" applyFont="1" applyBorder="1" applyAlignment="1"/>
    <xf numFmtId="0" fontId="10" fillId="0" borderId="57" xfId="0" quotePrefix="1" applyFont="1" applyFill="1" applyBorder="1" applyAlignment="1" applyProtection="1">
      <alignment horizontal="center"/>
    </xf>
    <xf numFmtId="0" fontId="10" fillId="0" borderId="56" xfId="0" quotePrefix="1" applyFont="1" applyFill="1" applyBorder="1" applyAlignment="1" applyProtection="1">
      <alignment horizontal="center"/>
    </xf>
    <xf numFmtId="0" fontId="10" fillId="0" borderId="46" xfId="0" quotePrefix="1" applyFont="1" applyFill="1" applyBorder="1" applyAlignment="1" applyProtection="1">
      <alignment horizontal="center"/>
    </xf>
    <xf numFmtId="0" fontId="20" fillId="37" borderId="0" xfId="0" applyFont="1" applyFill="1" applyBorder="1" applyAlignment="1" applyProtection="1">
      <alignment horizontal="center" vertical="center"/>
    </xf>
    <xf numFmtId="0" fontId="10" fillId="0" borderId="57" xfId="0" applyFont="1" applyFill="1" applyBorder="1" applyAlignment="1" applyProtection="1">
      <alignment horizontal="center"/>
    </xf>
    <xf numFmtId="0" fontId="10" fillId="0" borderId="56" xfId="0" applyFont="1" applyFill="1" applyBorder="1" applyAlignment="1" applyProtection="1">
      <alignment horizontal="center"/>
    </xf>
    <xf numFmtId="0" fontId="10" fillId="0" borderId="383" xfId="0" applyFont="1" applyFill="1" applyBorder="1" applyAlignment="1" applyProtection="1">
      <alignment horizontal="center"/>
    </xf>
    <xf numFmtId="9" fontId="46" fillId="0" borderId="47" xfId="407" applyNumberFormat="1" applyFont="1" applyBorder="1" applyAlignment="1" applyProtection="1">
      <alignment horizontal="left" vertical="center"/>
    </xf>
    <xf numFmtId="9" fontId="46" fillId="0" borderId="88" xfId="407" applyNumberFormat="1" applyFont="1" applyBorder="1" applyAlignment="1" applyProtection="1">
      <alignment horizontal="left" vertical="center"/>
    </xf>
    <xf numFmtId="0" fontId="20" fillId="23" borderId="382" xfId="0" applyFont="1" applyFill="1" applyBorder="1" applyAlignment="1" applyProtection="1">
      <alignment horizontal="center" vertical="center"/>
    </xf>
    <xf numFmtId="9" fontId="10" fillId="0" borderId="56" xfId="0" applyNumberFormat="1" applyFont="1" applyBorder="1" applyAlignment="1" applyProtection="1">
      <alignment horizontal="left" wrapText="1"/>
    </xf>
    <xf numFmtId="9" fontId="10" fillId="0" borderId="46" xfId="0" applyNumberFormat="1" applyFont="1" applyBorder="1" applyAlignment="1" applyProtection="1">
      <alignment horizontal="left" wrapText="1"/>
    </xf>
    <xf numFmtId="0" fontId="12" fillId="0" borderId="0" xfId="0" applyFont="1" applyFill="1" applyBorder="1" applyAlignment="1" applyProtection="1">
      <alignment horizontal="left" wrapText="1"/>
    </xf>
    <xf numFmtId="0" fontId="12" fillId="0" borderId="48" xfId="0" applyFont="1" applyFill="1" applyBorder="1" applyAlignment="1" applyProtection="1">
      <alignment horizontal="left" wrapText="1"/>
    </xf>
    <xf numFmtId="0" fontId="10" fillId="0" borderId="173" xfId="0" quotePrefix="1" applyFont="1" applyFill="1" applyBorder="1" applyAlignment="1" applyProtection="1">
      <alignment horizontal="center" vertical="center"/>
    </xf>
    <xf numFmtId="0" fontId="10" fillId="0" borderId="74" xfId="0" quotePrefix="1" applyFont="1" applyFill="1" applyBorder="1" applyAlignment="1" applyProtection="1">
      <alignment horizontal="center" vertical="center"/>
    </xf>
    <xf numFmtId="0" fontId="10" fillId="0" borderId="123" xfId="0" quotePrefix="1" applyFont="1" applyFill="1" applyBorder="1" applyAlignment="1" applyProtection="1">
      <alignment horizontal="center" vertical="center"/>
    </xf>
    <xf numFmtId="0" fontId="10" fillId="0" borderId="173" xfId="0" applyFont="1" applyFill="1" applyBorder="1" applyAlignment="1" applyProtection="1">
      <alignment horizontal="center" vertical="center"/>
    </xf>
    <xf numFmtId="0" fontId="20" fillId="23" borderId="85" xfId="0" applyFont="1" applyFill="1" applyBorder="1" applyAlignment="1" applyProtection="1">
      <alignment horizontal="center" vertical="center"/>
    </xf>
    <xf numFmtId="0" fontId="20" fillId="23" borderId="61" xfId="0" applyFont="1" applyFill="1" applyBorder="1" applyAlignment="1" applyProtection="1">
      <alignment horizontal="center" vertical="center"/>
    </xf>
    <xf numFmtId="0" fontId="20" fillId="23" borderId="62" xfId="0" applyFont="1" applyFill="1" applyBorder="1" applyAlignment="1" applyProtection="1">
      <alignment horizontal="center" vertical="center"/>
    </xf>
    <xf numFmtId="0" fontId="10" fillId="0" borderId="173" xfId="0" applyFont="1" applyFill="1" applyBorder="1" applyAlignment="1" applyProtection="1">
      <alignment horizontal="left" wrapText="1"/>
    </xf>
    <xf numFmtId="0" fontId="10" fillId="0" borderId="123" xfId="0" applyFont="1" applyFill="1" applyBorder="1" applyAlignment="1" applyProtection="1">
      <alignment horizontal="left" wrapText="1"/>
    </xf>
    <xf numFmtId="0" fontId="10" fillId="0" borderId="173" xfId="0" applyFont="1" applyBorder="1" applyAlignment="1" applyProtection="1">
      <alignment horizontal="left" wrapText="1"/>
    </xf>
    <xf numFmtId="0" fontId="10" fillId="0" borderId="123" xfId="0" applyFont="1" applyBorder="1" applyAlignment="1" applyProtection="1">
      <alignment horizontal="left" wrapText="1"/>
    </xf>
    <xf numFmtId="0" fontId="10" fillId="0" borderId="173" xfId="304" applyFont="1" applyFill="1" applyBorder="1" applyAlignment="1" applyProtection="1">
      <alignment horizontal="right" wrapText="1"/>
    </xf>
    <xf numFmtId="0" fontId="10" fillId="0" borderId="123" xfId="304" applyFont="1" applyFill="1" applyBorder="1" applyAlignment="1" applyProtection="1">
      <alignment horizontal="right" wrapText="1"/>
    </xf>
    <xf numFmtId="0" fontId="12" fillId="0" borderId="47" xfId="304" applyFill="1" applyBorder="1" applyAlignment="1">
      <alignment horizontal="left"/>
    </xf>
    <xf numFmtId="0" fontId="12" fillId="0" borderId="17" xfId="304" applyFill="1" applyBorder="1" applyAlignment="1">
      <alignment horizontal="left"/>
    </xf>
    <xf numFmtId="0" fontId="12" fillId="0" borderId="88" xfId="304" applyFill="1" applyBorder="1" applyAlignment="1">
      <alignment horizontal="left"/>
    </xf>
    <xf numFmtId="9" fontId="12" fillId="0" borderId="18" xfId="304" applyNumberFormat="1" applyBorder="1" applyAlignment="1" applyProtection="1">
      <alignment horizontal="left"/>
    </xf>
    <xf numFmtId="9" fontId="12" fillId="0" borderId="0" xfId="304" applyNumberFormat="1" applyBorder="1" applyAlignment="1" applyProtection="1">
      <alignment horizontal="left"/>
    </xf>
    <xf numFmtId="9" fontId="12" fillId="0" borderId="48" xfId="304" applyNumberFormat="1" applyBorder="1" applyAlignment="1" applyProtection="1">
      <alignment horizontal="left"/>
    </xf>
    <xf numFmtId="0" fontId="12" fillId="0" borderId="69" xfId="304" applyBorder="1" applyAlignment="1" applyProtection="1">
      <alignment horizontal="left"/>
    </xf>
    <xf numFmtId="0" fontId="12" fillId="0" borderId="70" xfId="304" applyBorder="1" applyAlignment="1" applyProtection="1">
      <alignment horizontal="left"/>
    </xf>
    <xf numFmtId="0" fontId="12" fillId="0" borderId="72" xfId="304" applyBorder="1" applyAlignment="1" applyProtection="1">
      <alignment horizontal="left"/>
    </xf>
    <xf numFmtId="0" fontId="10" fillId="0" borderId="96" xfId="304" applyFont="1" applyBorder="1" applyAlignment="1" applyProtection="1">
      <alignment horizontal="left"/>
    </xf>
    <xf numFmtId="0" fontId="10" fillId="0" borderId="172" xfId="304" applyFont="1" applyBorder="1" applyAlignment="1" applyProtection="1">
      <alignment horizontal="left"/>
    </xf>
    <xf numFmtId="0" fontId="10" fillId="0" borderId="94" xfId="304" applyFont="1" applyBorder="1" applyAlignment="1" applyProtection="1">
      <alignment horizontal="left"/>
    </xf>
    <xf numFmtId="9" fontId="10" fillId="0" borderId="56" xfId="304" applyNumberFormat="1" applyFont="1" applyBorder="1" applyAlignment="1" applyProtection="1">
      <alignment horizontal="left" wrapText="1"/>
    </xf>
    <xf numFmtId="9" fontId="10" fillId="0" borderId="46" xfId="304" applyNumberFormat="1" applyFont="1" applyBorder="1" applyAlignment="1" applyProtection="1">
      <alignment horizontal="left" wrapText="1"/>
    </xf>
    <xf numFmtId="0" fontId="10" fillId="0" borderId="96" xfId="304" applyFont="1" applyBorder="1" applyAlignment="1">
      <alignment horizontal="left"/>
    </xf>
    <xf numFmtId="0" fontId="10" fillId="0" borderId="115" xfId="304" applyFont="1" applyBorder="1" applyAlignment="1">
      <alignment horizontal="left"/>
    </xf>
    <xf numFmtId="0" fontId="69" fillId="38" borderId="173" xfId="304" applyFont="1" applyFill="1" applyBorder="1" applyAlignment="1">
      <alignment horizontal="center"/>
    </xf>
    <xf numFmtId="0" fontId="91" fillId="38" borderId="74" xfId="304" applyFont="1" applyFill="1" applyBorder="1" applyAlignment="1">
      <alignment horizontal="center"/>
    </xf>
    <xf numFmtId="0" fontId="91" fillId="38" borderId="123" xfId="304" applyFont="1" applyFill="1" applyBorder="1" applyAlignment="1">
      <alignment horizontal="center"/>
    </xf>
    <xf numFmtId="0" fontId="10" fillId="0" borderId="173" xfId="304" applyFont="1" applyBorder="1" applyAlignment="1">
      <alignment horizontal="center"/>
    </xf>
    <xf numFmtId="0" fontId="12" fillId="0" borderId="74" xfId="304" applyBorder="1" applyAlignment="1">
      <alignment horizontal="center"/>
    </xf>
    <xf numFmtId="0" fontId="12" fillId="0" borderId="123" xfId="304" applyBorder="1" applyAlignment="1">
      <alignment horizontal="center"/>
    </xf>
    <xf numFmtId="0" fontId="10" fillId="0" borderId="74" xfId="304" applyFont="1" applyBorder="1" applyAlignment="1">
      <alignment horizontal="center"/>
    </xf>
    <xf numFmtId="0" fontId="10" fillId="0" borderId="123" xfId="304" applyFont="1" applyBorder="1" applyAlignment="1">
      <alignment horizontal="center"/>
    </xf>
    <xf numFmtId="0" fontId="10" fillId="0" borderId="35" xfId="304" applyFont="1" applyBorder="1" applyAlignment="1">
      <alignment horizontal="left"/>
    </xf>
    <xf numFmtId="9" fontId="10" fillId="0" borderId="56" xfId="0" applyNumberFormat="1" applyFont="1" applyBorder="1" applyAlignment="1" applyProtection="1">
      <alignment wrapText="1"/>
    </xf>
    <xf numFmtId="0" fontId="10" fillId="0" borderId="46" xfId="0" applyFont="1" applyBorder="1" applyAlignment="1">
      <alignment wrapText="1"/>
    </xf>
    <xf numFmtId="0" fontId="10" fillId="0" borderId="18" xfId="0" quotePrefix="1" applyFont="1" applyFill="1" applyBorder="1" applyAlignment="1" applyProtection="1">
      <alignment horizontal="center"/>
    </xf>
    <xf numFmtId="0" fontId="10" fillId="0" borderId="18"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48" xfId="0" applyFont="1" applyBorder="1" applyAlignment="1" applyProtection="1">
      <alignment horizontal="left" wrapText="1"/>
    </xf>
    <xf numFmtId="0" fontId="10" fillId="0" borderId="173" xfId="0" applyFont="1" applyFill="1" applyBorder="1" applyAlignment="1" applyProtection="1">
      <alignment horizontal="right"/>
    </xf>
    <xf numFmtId="0" fontId="10" fillId="0" borderId="174" xfId="0" applyFont="1" applyFill="1" applyBorder="1" applyAlignment="1" applyProtection="1">
      <alignment horizontal="right"/>
    </xf>
    <xf numFmtId="0" fontId="10" fillId="0" borderId="96" xfId="0" quotePrefix="1" applyFont="1" applyFill="1" applyBorder="1" applyAlignment="1" applyProtection="1">
      <alignment horizontal="center"/>
    </xf>
    <xf numFmtId="0" fontId="10" fillId="0" borderId="172" xfId="0" quotePrefix="1" applyFont="1" applyFill="1" applyBorder="1" applyAlignment="1" applyProtection="1">
      <alignment horizontal="center"/>
    </xf>
    <xf numFmtId="0" fontId="10" fillId="0" borderId="94" xfId="0" quotePrefix="1" applyFont="1" applyFill="1" applyBorder="1" applyAlignment="1" applyProtection="1">
      <alignment horizontal="center"/>
    </xf>
    <xf numFmtId="0" fontId="10" fillId="0" borderId="18" xfId="0" applyFont="1" applyFill="1" applyBorder="1" applyAlignment="1" applyProtection="1">
      <alignment horizontal="right"/>
    </xf>
    <xf numFmtId="0" fontId="10" fillId="0" borderId="0" xfId="0" applyFont="1" applyFill="1" applyBorder="1" applyAlignment="1" applyProtection="1">
      <alignment horizontal="right"/>
    </xf>
    <xf numFmtId="0" fontId="10" fillId="0" borderId="0" xfId="0" applyFont="1" applyFill="1" applyBorder="1" applyAlignment="1">
      <alignment horizontal="right"/>
    </xf>
    <xf numFmtId="0" fontId="10" fillId="0" borderId="0" xfId="0" applyFont="1" applyFill="1" applyBorder="1" applyAlignment="1">
      <alignment horizontal="center"/>
    </xf>
    <xf numFmtId="0" fontId="10" fillId="0" borderId="196" xfId="0" applyFont="1" applyBorder="1" applyAlignment="1">
      <alignment horizontal="right"/>
    </xf>
    <xf numFmtId="0" fontId="10" fillId="0" borderId="123" xfId="0" applyFont="1" applyBorder="1" applyAlignment="1">
      <alignment horizontal="right"/>
    </xf>
    <xf numFmtId="0" fontId="10" fillId="0" borderId="173" xfId="0" applyFont="1" applyBorder="1" applyAlignment="1" applyProtection="1">
      <alignment horizontal="right"/>
    </xf>
    <xf numFmtId="0" fontId="10" fillId="0" borderId="174" xfId="0" applyFont="1" applyBorder="1" applyAlignment="1" applyProtection="1">
      <alignment horizontal="right"/>
    </xf>
    <xf numFmtId="0" fontId="10" fillId="0" borderId="96" xfId="0" applyFont="1" applyFill="1" applyBorder="1" applyAlignment="1" applyProtection="1">
      <alignment horizontal="center"/>
    </xf>
    <xf numFmtId="0" fontId="10" fillId="0" borderId="172" xfId="0" applyFont="1" applyFill="1" applyBorder="1" applyAlignment="1" applyProtection="1">
      <alignment horizontal="center"/>
    </xf>
    <xf numFmtId="0" fontId="10" fillId="0" borderId="94" xfId="0" applyFont="1" applyFill="1" applyBorder="1" applyAlignment="1" applyProtection="1">
      <alignment horizontal="center"/>
    </xf>
    <xf numFmtId="0" fontId="12" fillId="0" borderId="56" xfId="0" applyFont="1" applyFill="1" applyBorder="1" applyAlignment="1" applyProtection="1">
      <alignment horizontal="left" wrapText="1"/>
    </xf>
    <xf numFmtId="0" fontId="8" fillId="0" borderId="0" xfId="0" applyFont="1" applyFill="1" applyBorder="1" applyAlignment="1" applyProtection="1">
      <alignment vertical="top" wrapText="1"/>
    </xf>
    <xf numFmtId="0" fontId="10" fillId="0" borderId="18"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10" fillId="0" borderId="139" xfId="0" applyFont="1" applyFill="1" applyBorder="1" applyAlignment="1" applyProtection="1">
      <alignment horizontal="left" wrapText="1"/>
    </xf>
    <xf numFmtId="0" fontId="10" fillId="0" borderId="67" xfId="0" applyFont="1" applyFill="1" applyBorder="1" applyAlignment="1" applyProtection="1">
      <alignment horizontal="left" wrapText="1"/>
    </xf>
    <xf numFmtId="0" fontId="10" fillId="0" borderId="83" xfId="0" applyFont="1" applyFill="1" applyBorder="1" applyAlignment="1" applyProtection="1">
      <alignment horizontal="left" wrapText="1"/>
    </xf>
    <xf numFmtId="0" fontId="22" fillId="0" borderId="0" xfId="0" applyFont="1" applyFill="1" applyBorder="1" applyAlignment="1" applyProtection="1">
      <alignment horizontal="center"/>
    </xf>
    <xf numFmtId="0" fontId="94" fillId="0" borderId="0" xfId="0" applyFont="1" applyFill="1" applyBorder="1" applyAlignment="1" applyProtection="1">
      <alignment vertical="top" wrapText="1"/>
    </xf>
    <xf numFmtId="0" fontId="51" fillId="0" borderId="0" xfId="0" applyFont="1" applyFill="1" applyBorder="1" applyAlignment="1" applyProtection="1">
      <alignment vertical="top" wrapText="1"/>
    </xf>
    <xf numFmtId="0" fontId="12" fillId="0" borderId="61" xfId="0" applyFont="1" applyFill="1" applyBorder="1" applyAlignment="1">
      <alignment horizontal="center"/>
    </xf>
    <xf numFmtId="0" fontId="12" fillId="0" borderId="62" xfId="0" applyFont="1" applyFill="1" applyBorder="1" applyAlignment="1">
      <alignment horizontal="center"/>
    </xf>
    <xf numFmtId="0" fontId="12" fillId="0" borderId="85" xfId="0" applyFont="1" applyFill="1" applyBorder="1" applyAlignment="1">
      <alignment horizontal="center"/>
    </xf>
    <xf numFmtId="0" fontId="12" fillId="0" borderId="60" xfId="0" applyFont="1" applyFill="1" applyBorder="1" applyAlignment="1">
      <alignment horizontal="center"/>
    </xf>
  </cellXfs>
  <cellStyles count="766">
    <cellStyle name="20 % - Accent1 10" xfId="574"/>
    <cellStyle name="20 % - Accent1 2" xfId="1"/>
    <cellStyle name="20 % - Accent1 2 2" xfId="2"/>
    <cellStyle name="20 % - Accent1 2 3" xfId="575"/>
    <cellStyle name="20 % - Accent1 2_CF- Capital" xfId="690"/>
    <cellStyle name="20 % - Accent1 3" xfId="3"/>
    <cellStyle name="20 % - Accent1 4" xfId="4"/>
    <cellStyle name="20 % - Accent1 5" xfId="5"/>
    <cellStyle name="20 % - Accent1 6" xfId="6"/>
    <cellStyle name="20 % - Accent1 7" xfId="7"/>
    <cellStyle name="20 % - Accent1 8" xfId="8"/>
    <cellStyle name="20 % - Accent1 9" xfId="9"/>
    <cellStyle name="20 % - Accent2 10" xfId="576"/>
    <cellStyle name="20 % - Accent2 2" xfId="10"/>
    <cellStyle name="20 % - Accent2 2 2" xfId="11"/>
    <cellStyle name="20 % - Accent2 2 3" xfId="577"/>
    <cellStyle name="20 % - Accent2 2_CF- Capital" xfId="69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0" xfId="578"/>
    <cellStyle name="20 % - Accent3 2" xfId="19"/>
    <cellStyle name="20 % - Accent3 2 2" xfId="20"/>
    <cellStyle name="20 % - Accent3 2 3" xfId="579"/>
    <cellStyle name="20 % - Accent3 2_CF- Capital" xfId="692"/>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0" xfId="580"/>
    <cellStyle name="20 % - Accent4 2" xfId="28"/>
    <cellStyle name="20 % - Accent4 2 2" xfId="29"/>
    <cellStyle name="20 % - Accent4 2 3" xfId="581"/>
    <cellStyle name="20 % - Accent4 2_CF- Capital" xfId="693"/>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0" xfId="582"/>
    <cellStyle name="20 % - Accent5 2" xfId="37"/>
    <cellStyle name="20 % - Accent5 2 2" xfId="38"/>
    <cellStyle name="20 % - Accent5 2 3" xfId="583"/>
    <cellStyle name="20 % - Accent5 2_CF- Capital" xfId="694"/>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0" xfId="584"/>
    <cellStyle name="20 % - Accent6 2" xfId="46"/>
    <cellStyle name="20 % - Accent6 2 2" xfId="47"/>
    <cellStyle name="20 % - Accent6 2 3" xfId="585"/>
    <cellStyle name="20 % - Accent6 2_CF- Capital" xfId="695"/>
    <cellStyle name="20 % - Accent6 3" xfId="48"/>
    <cellStyle name="20 % - Accent6 4" xfId="49"/>
    <cellStyle name="20 % - Accent6 5" xfId="50"/>
    <cellStyle name="20 % - Accent6 6" xfId="51"/>
    <cellStyle name="20 % - Accent6 7" xfId="52"/>
    <cellStyle name="20 % - Accent6 8" xfId="53"/>
    <cellStyle name="20 % - Accent6 9" xfId="54"/>
    <cellStyle name="20% - Accent1" xfId="586" builtinId="30" customBuiltin="1"/>
    <cellStyle name="20% - Accent2" xfId="587" builtinId="34" customBuiltin="1"/>
    <cellStyle name="20% - Accent3" xfId="588" builtinId="38" customBuiltin="1"/>
    <cellStyle name="20% - Accent4" xfId="589" builtinId="42" customBuiltin="1"/>
    <cellStyle name="20% - Accent5" xfId="590" builtinId="46" customBuiltin="1"/>
    <cellStyle name="20% - Accent6" xfId="591" builtinId="50" customBuiltin="1"/>
    <cellStyle name="40 % - Accent1 10" xfId="592"/>
    <cellStyle name="40 % - Accent1 2" xfId="55"/>
    <cellStyle name="40 % - Accent1 2 2" xfId="56"/>
    <cellStyle name="40 % - Accent1 2 3" xfId="593"/>
    <cellStyle name="40 % - Accent1 2_CF- Capital" xfId="69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0" xfId="594"/>
    <cellStyle name="40 % - Accent2 2" xfId="64"/>
    <cellStyle name="40 % - Accent2 2 2" xfId="65"/>
    <cellStyle name="40 % - Accent2 2 3" xfId="595"/>
    <cellStyle name="40 % - Accent2 2_CF- Capital" xfId="697"/>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0" xfId="596"/>
    <cellStyle name="40 % - Accent3 2" xfId="73"/>
    <cellStyle name="40 % - Accent3 2 2" xfId="74"/>
    <cellStyle name="40 % - Accent3 2 3" xfId="597"/>
    <cellStyle name="40 % - Accent3 2_CF- Capital" xfId="698"/>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0" xfId="598"/>
    <cellStyle name="40 % - Accent4 2" xfId="82"/>
    <cellStyle name="40 % - Accent4 2 2" xfId="83"/>
    <cellStyle name="40 % - Accent4 2 3" xfId="599"/>
    <cellStyle name="40 % - Accent4 2_CF- Capital" xfId="699"/>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0" xfId="600"/>
    <cellStyle name="40 % - Accent5 2" xfId="91"/>
    <cellStyle name="40 % - Accent5 2 2" xfId="92"/>
    <cellStyle name="40 % - Accent5 2 3" xfId="601"/>
    <cellStyle name="40 % - Accent5 2_CF- Capital" xfId="700"/>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0" xfId="602"/>
    <cellStyle name="40 % - Accent6 2" xfId="100"/>
    <cellStyle name="40 % - Accent6 2 2" xfId="101"/>
    <cellStyle name="40 % - Accent6 2 3" xfId="603"/>
    <cellStyle name="40 % - Accent6 2_CF- Capital" xfId="701"/>
    <cellStyle name="40 % - Accent6 3" xfId="102"/>
    <cellStyle name="40 % - Accent6 4" xfId="103"/>
    <cellStyle name="40 % - Accent6 5" xfId="104"/>
    <cellStyle name="40 % - Accent6 6" xfId="105"/>
    <cellStyle name="40 % - Accent6 7" xfId="106"/>
    <cellStyle name="40 % - Accent6 8" xfId="107"/>
    <cellStyle name="40 % - Accent6 9" xfId="108"/>
    <cellStyle name="40% - Accent1" xfId="604" builtinId="31" customBuiltin="1"/>
    <cellStyle name="40% - Accent2" xfId="605" builtinId="35" customBuiltin="1"/>
    <cellStyle name="40% - Accent3" xfId="606" builtinId="39" customBuiltin="1"/>
    <cellStyle name="40% - Accent4" xfId="607" builtinId="43" customBuiltin="1"/>
    <cellStyle name="40% - Accent5" xfId="608" builtinId="47" customBuiltin="1"/>
    <cellStyle name="40% - Accent6" xfId="609" builtinId="51" customBuiltin="1"/>
    <cellStyle name="60 % - Accent1 10" xfId="610"/>
    <cellStyle name="60 % - Accent1 2" xfId="109"/>
    <cellStyle name="60 % - Accent1 2 2" xfId="110"/>
    <cellStyle name="60 % - Accent1 2 3" xfId="611"/>
    <cellStyle name="60 % - Accent1 2_CF- Capital" xfId="702"/>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0" xfId="612"/>
    <cellStyle name="60 % - Accent2 2" xfId="118"/>
    <cellStyle name="60 % - Accent2 2 2" xfId="119"/>
    <cellStyle name="60 % - Accent2 2 3" xfId="613"/>
    <cellStyle name="60 % - Accent2 2_CF- Capital" xfId="703"/>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0" xfId="614"/>
    <cellStyle name="60 % - Accent3 2" xfId="127"/>
    <cellStyle name="60 % - Accent3 2 2" xfId="128"/>
    <cellStyle name="60 % - Accent3 2 3" xfId="615"/>
    <cellStyle name="60 % - Accent3 2_CF- Capital" xfId="704"/>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0" xfId="616"/>
    <cellStyle name="60 % - Accent4 2" xfId="136"/>
    <cellStyle name="60 % - Accent4 2 2" xfId="137"/>
    <cellStyle name="60 % - Accent4 2 3" xfId="617"/>
    <cellStyle name="60 % - Accent4 2_CF- Capital" xfId="705"/>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0" xfId="618"/>
    <cellStyle name="60 % - Accent5 2" xfId="145"/>
    <cellStyle name="60 % - Accent5 2 2" xfId="146"/>
    <cellStyle name="60 % - Accent5 2 3" xfId="619"/>
    <cellStyle name="60 % - Accent5 2_CF- Capital" xfId="70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0" xfId="620"/>
    <cellStyle name="60 % - Accent6 2" xfId="154"/>
    <cellStyle name="60 % - Accent6 2 2" xfId="155"/>
    <cellStyle name="60 % - Accent6 2 3" xfId="621"/>
    <cellStyle name="60 % - Accent6 2_CF- Capital" xfId="707"/>
    <cellStyle name="60 % - Accent6 3" xfId="156"/>
    <cellStyle name="60 % - Accent6 4" xfId="157"/>
    <cellStyle name="60 % - Accent6 5" xfId="158"/>
    <cellStyle name="60 % - Accent6 6" xfId="159"/>
    <cellStyle name="60 % - Accent6 7" xfId="160"/>
    <cellStyle name="60 % - Accent6 8" xfId="161"/>
    <cellStyle name="60 % - Accent6 9" xfId="162"/>
    <cellStyle name="60% - Accent1" xfId="622" builtinId="32" customBuiltin="1"/>
    <cellStyle name="60% - Accent2" xfId="623" builtinId="36" customBuiltin="1"/>
    <cellStyle name="60% - Accent3" xfId="624" builtinId="40" customBuiltin="1"/>
    <cellStyle name="60% - Accent4" xfId="625" builtinId="44" customBuiltin="1"/>
    <cellStyle name="60% - Accent5" xfId="626" builtinId="48" customBuiltin="1"/>
    <cellStyle name="60% - Accent6" xfId="627" builtinId="52" customBuiltin="1"/>
    <cellStyle name="Accent1" xfId="163" builtinId="29" customBuiltin="1"/>
    <cellStyle name="Accent1 10" xfId="628"/>
    <cellStyle name="Accent1 2" xfId="164"/>
    <cellStyle name="Accent1 2 2" xfId="165"/>
    <cellStyle name="Accent1 3" xfId="166"/>
    <cellStyle name="Accent1 4" xfId="167"/>
    <cellStyle name="Accent1 5" xfId="168"/>
    <cellStyle name="Accent1 6" xfId="169"/>
    <cellStyle name="Accent1 7" xfId="170"/>
    <cellStyle name="Accent1 8" xfId="171"/>
    <cellStyle name="Accent1 9" xfId="172"/>
    <cellStyle name="Accent2" xfId="173" builtinId="33" customBuiltin="1"/>
    <cellStyle name="Accent2 10" xfId="629"/>
    <cellStyle name="Accent2 2" xfId="174"/>
    <cellStyle name="Accent2 2 2" xfId="175"/>
    <cellStyle name="Accent2 3" xfId="176"/>
    <cellStyle name="Accent2 4" xfId="177"/>
    <cellStyle name="Accent2 5" xfId="178"/>
    <cellStyle name="Accent2 6" xfId="179"/>
    <cellStyle name="Accent2 7" xfId="180"/>
    <cellStyle name="Accent2 8" xfId="181"/>
    <cellStyle name="Accent2 9" xfId="182"/>
    <cellStyle name="Accent3" xfId="183" builtinId="37" customBuiltin="1"/>
    <cellStyle name="Accent3 10" xfId="630"/>
    <cellStyle name="Accent3 2" xfId="184"/>
    <cellStyle name="Accent3 2 2" xfId="185"/>
    <cellStyle name="Accent3 3" xfId="186"/>
    <cellStyle name="Accent3 4" xfId="187"/>
    <cellStyle name="Accent3 5" xfId="188"/>
    <cellStyle name="Accent3 6" xfId="189"/>
    <cellStyle name="Accent3 7" xfId="190"/>
    <cellStyle name="Accent3 8" xfId="191"/>
    <cellStyle name="Accent3 9" xfId="192"/>
    <cellStyle name="Accent4" xfId="193" builtinId="41" customBuiltin="1"/>
    <cellStyle name="Accent4 10" xfId="631"/>
    <cellStyle name="Accent4 2" xfId="194"/>
    <cellStyle name="Accent4 2 2" xfId="195"/>
    <cellStyle name="Accent4 3" xfId="196"/>
    <cellStyle name="Accent4 4" xfId="197"/>
    <cellStyle name="Accent4 5" xfId="198"/>
    <cellStyle name="Accent4 6" xfId="199"/>
    <cellStyle name="Accent4 7" xfId="200"/>
    <cellStyle name="Accent4 8" xfId="201"/>
    <cellStyle name="Accent4 9" xfId="202"/>
    <cellStyle name="Accent5" xfId="203" builtinId="45" customBuiltin="1"/>
    <cellStyle name="Accent5 10" xfId="632"/>
    <cellStyle name="Accent5 2" xfId="204"/>
    <cellStyle name="Accent5 2 2" xfId="205"/>
    <cellStyle name="Accent5 3" xfId="206"/>
    <cellStyle name="Accent5 4" xfId="207"/>
    <cellStyle name="Accent5 5" xfId="208"/>
    <cellStyle name="Accent5 6" xfId="209"/>
    <cellStyle name="Accent5 7" xfId="210"/>
    <cellStyle name="Accent5 8" xfId="211"/>
    <cellStyle name="Accent5 9" xfId="212"/>
    <cellStyle name="Accent6" xfId="213" builtinId="49" customBuiltin="1"/>
    <cellStyle name="Accent6 10" xfId="633"/>
    <cellStyle name="Accent6 2" xfId="214"/>
    <cellStyle name="Accent6 2 2" xfId="215"/>
    <cellStyle name="Accent6 3" xfId="216"/>
    <cellStyle name="Accent6 4" xfId="217"/>
    <cellStyle name="Accent6 5" xfId="218"/>
    <cellStyle name="Accent6 6" xfId="219"/>
    <cellStyle name="Accent6 7" xfId="220"/>
    <cellStyle name="Accent6 8" xfId="221"/>
    <cellStyle name="Accent6 9" xfId="222"/>
    <cellStyle name="Anglais" xfId="541"/>
    <cellStyle name="Anglais$" xfId="542"/>
    <cellStyle name="Avertissement 2" xfId="223"/>
    <cellStyle name="Bad" xfId="280"/>
    <cellStyle name="Bad 2" xfId="634"/>
    <cellStyle name="Bad_CF- Capital" xfId="708"/>
    <cellStyle name="Calcul 10" xfId="543"/>
    <cellStyle name="Calcul 11" xfId="635"/>
    <cellStyle name="Calcul 2" xfId="224"/>
    <cellStyle name="Calcul 2 2" xfId="225"/>
    <cellStyle name="Calcul 2 3" xfId="636"/>
    <cellStyle name="Calcul 2_CF- Capital" xfId="709"/>
    <cellStyle name="Calcul 3" xfId="226"/>
    <cellStyle name="Calcul 4" xfId="227"/>
    <cellStyle name="Calcul 5" xfId="228"/>
    <cellStyle name="Calcul 6" xfId="229"/>
    <cellStyle name="Calcul 7" xfId="230"/>
    <cellStyle name="Calcul 8" xfId="231"/>
    <cellStyle name="Calcul 9" xfId="232"/>
    <cellStyle name="Calculation" xfId="637" builtinId="22" customBuiltin="1"/>
    <cellStyle name="Calculation 2" xfId="744"/>
    <cellStyle name="Cellule liée 2" xfId="233"/>
    <cellStyle name="Cellule liée 2 2" xfId="638"/>
    <cellStyle name="Cellule liée 2_CF- Capital" xfId="710"/>
    <cellStyle name="Cellule liée 3" xfId="544"/>
    <cellStyle name="Check Cell" xfId="390"/>
    <cellStyle name="Check Cell 2" xfId="639"/>
    <cellStyle name="Check Cell_CF- Capital" xfId="711"/>
    <cellStyle name="checkExposure" xfId="234"/>
    <cellStyle name="Comma" xfId="290" builtinId="3"/>
    <cellStyle name="Comma 2" xfId="640"/>
    <cellStyle name="Commentaire 10" xfId="641"/>
    <cellStyle name="Commentaire 2" xfId="235"/>
    <cellStyle name="Commentaire 2 2" xfId="236"/>
    <cellStyle name="Commentaire 2 2 2" xfId="448"/>
    <cellStyle name="Commentaire 2 3" xfId="447"/>
    <cellStyle name="Commentaire 2 4" xfId="642"/>
    <cellStyle name="Commentaire 2_CF- Capital" xfId="712"/>
    <cellStyle name="Commentaire 3" xfId="237"/>
    <cellStyle name="Commentaire 3 2" xfId="449"/>
    <cellStyle name="Commentaire 4" xfId="238"/>
    <cellStyle name="Commentaire 4 2" xfId="450"/>
    <cellStyle name="Commentaire 5" xfId="239"/>
    <cellStyle name="Commentaire 5 2" xfId="451"/>
    <cellStyle name="Commentaire 6" xfId="240"/>
    <cellStyle name="Commentaire 6 2" xfId="452"/>
    <cellStyle name="Commentaire 7" xfId="241"/>
    <cellStyle name="Commentaire 7 2" xfId="453"/>
    <cellStyle name="Commentaire 8" xfId="242"/>
    <cellStyle name="Commentaire 8 2" xfId="454"/>
    <cellStyle name="Commentaire 9" xfId="243"/>
    <cellStyle name="Commentaire 9 2" xfId="455"/>
    <cellStyle name="Currency" xfId="291" builtinId="4"/>
    <cellStyle name="Date-$" xfId="545"/>
    <cellStyle name="DateExercice" xfId="546"/>
    <cellStyle name="DateLinguist" xfId="547"/>
    <cellStyle name="Entrée 10" xfId="548"/>
    <cellStyle name="Entrée 11" xfId="643"/>
    <cellStyle name="Entrée 2" xfId="244"/>
    <cellStyle name="Entrée 2 2" xfId="245"/>
    <cellStyle name="Entrée 2 3" xfId="644"/>
    <cellStyle name="Entrée 2_CF- Capital" xfId="713"/>
    <cellStyle name="Entrée 3" xfId="246"/>
    <cellStyle name="Entrée 4" xfId="247"/>
    <cellStyle name="Entrée 5" xfId="248"/>
    <cellStyle name="Entrée 6" xfId="249"/>
    <cellStyle name="Entrée 7" xfId="250"/>
    <cellStyle name="Entrée 8" xfId="251"/>
    <cellStyle name="Entrée 9" xfId="252"/>
    <cellStyle name="Euro" xfId="253"/>
    <cellStyle name="Euro 2" xfId="254"/>
    <cellStyle name="Explanatory Text" xfId="375"/>
    <cellStyle name="Explanatory Text 2" xfId="645"/>
    <cellStyle name="Explanatory Text_CF- Capital" xfId="714"/>
    <cellStyle name="Francais" xfId="549"/>
    <cellStyle name="Francais$" xfId="550"/>
    <cellStyle name="Francais$-bil" xfId="551"/>
    <cellStyle name="Francais$déc2" xfId="552"/>
    <cellStyle name="Francais$déc2-" xfId="553"/>
    <cellStyle name="Francais$-hun" xfId="554"/>
    <cellStyle name="Francais$-th" xfId="555"/>
    <cellStyle name="Francais-bil" xfId="556"/>
    <cellStyle name="Francais-déc2" xfId="557"/>
    <cellStyle name="Français-déc2%" xfId="558"/>
    <cellStyle name="Francais-hun" xfId="559"/>
    <cellStyle name="Francais-th" xfId="560"/>
    <cellStyle name="Good" xfId="325"/>
    <cellStyle name="Good 2" xfId="646"/>
    <cellStyle name="Good_CF- Capital" xfId="715"/>
    <cellStyle name="greyed" xfId="255"/>
    <cellStyle name="greyed 2" xfId="256"/>
    <cellStyle name="greyed 2 2" xfId="457"/>
    <cellStyle name="greyed 3" xfId="456"/>
    <cellStyle name="Heading 1" xfId="379"/>
    <cellStyle name="Heading 1 2" xfId="647"/>
    <cellStyle name="Heading 1_CF- Capital" xfId="716"/>
    <cellStyle name="Heading 2" xfId="381"/>
    <cellStyle name="Heading 2 2" xfId="648"/>
    <cellStyle name="Heading 2_CF- Capital" xfId="717"/>
    <cellStyle name="Heading 3" xfId="383"/>
    <cellStyle name="Heading 3 2" xfId="649"/>
    <cellStyle name="Heading 3_CF- Capital" xfId="718"/>
    <cellStyle name="Heading 4" xfId="385"/>
    <cellStyle name="Heading 4 2" xfId="650"/>
    <cellStyle name="Heading 4_CF- Capital" xfId="719"/>
    <cellStyle name="highlightExposure" xfId="257"/>
    <cellStyle name="highlightExposure 2" xfId="258"/>
    <cellStyle name="highlightExposure 2 2" xfId="459"/>
    <cellStyle name="highlightExposure 3" xfId="458"/>
    <cellStyle name="highlightPD" xfId="259"/>
    <cellStyle name="highlightPD 2" xfId="260"/>
    <cellStyle name="highlightPD 2 2" xfId="461"/>
    <cellStyle name="highlightPD 3" xfId="460"/>
    <cellStyle name="highlightPercentage" xfId="261"/>
    <cellStyle name="highlightPercentage 2" xfId="262"/>
    <cellStyle name="highlightPercentage 2 2" xfId="463"/>
    <cellStyle name="highlightPercentage 3" xfId="462"/>
    <cellStyle name="highlightText" xfId="263"/>
    <cellStyle name="highlightText 2" xfId="264"/>
    <cellStyle name="highlightText 2 2" xfId="465"/>
    <cellStyle name="highlightText 3" xfId="464"/>
    <cellStyle name="Input" xfId="651" builtinId="20" customBuiltin="1"/>
    <cellStyle name="Input 2" xfId="745"/>
    <cellStyle name="Input0decimals" xfId="265"/>
    <cellStyle name="inputDate" xfId="266"/>
    <cellStyle name="inputDate 2" xfId="267"/>
    <cellStyle name="inputDate 2 2" xfId="467"/>
    <cellStyle name="inputDate 3" xfId="466"/>
    <cellStyle name="inputExposure" xfId="268"/>
    <cellStyle name="inputExposure 2" xfId="269"/>
    <cellStyle name="inputExposure 2 2" xfId="469"/>
    <cellStyle name="inputExposure 3" xfId="468"/>
    <cellStyle name="inputMaturity" xfId="270"/>
    <cellStyle name="inputMaturity 2" xfId="271"/>
    <cellStyle name="inputMaturity 2 2" xfId="471"/>
    <cellStyle name="inputMaturity 3" xfId="470"/>
    <cellStyle name="inputPD" xfId="272"/>
    <cellStyle name="inputPD 2" xfId="273"/>
    <cellStyle name="inputPD 2 2" xfId="473"/>
    <cellStyle name="inputPD 3" xfId="472"/>
    <cellStyle name="inputPercentage" xfId="274"/>
    <cellStyle name="inputPercentage 2" xfId="275"/>
    <cellStyle name="inputPercentage 2 2" xfId="475"/>
    <cellStyle name="inputPercentage 3" xfId="474"/>
    <cellStyle name="inputSelection" xfId="276"/>
    <cellStyle name="inputSelection 2" xfId="277"/>
    <cellStyle name="inputSelection 2 2" xfId="477"/>
    <cellStyle name="inputSelection 3" xfId="476"/>
    <cellStyle name="inputText" xfId="278"/>
    <cellStyle name="inputText 2" xfId="279"/>
    <cellStyle name="inputText 2 2" xfId="479"/>
    <cellStyle name="inputText 3" xfId="478"/>
    <cellStyle name="Insatisfaisant 10" xfId="652"/>
    <cellStyle name="Insatisfaisant 2" xfId="281"/>
    <cellStyle name="Insatisfaisant 2 2" xfId="282"/>
    <cellStyle name="Insatisfaisant 2 3" xfId="653"/>
    <cellStyle name="Insatisfaisant 2_CF- Capital" xfId="720"/>
    <cellStyle name="Insatisfaisant 3" xfId="283"/>
    <cellStyle name="Insatisfaisant 4" xfId="284"/>
    <cellStyle name="Insatisfaisant 5" xfId="285"/>
    <cellStyle name="Insatisfaisant 6" xfId="286"/>
    <cellStyle name="Insatisfaisant 7" xfId="287"/>
    <cellStyle name="Insatisfaisant 8" xfId="288"/>
    <cellStyle name="Insatisfaisant 9" xfId="289"/>
    <cellStyle name="Linked Cell" xfId="654" builtinId="24" customBuiltin="1"/>
    <cellStyle name="Milliers 10" xfId="433"/>
    <cellStyle name="Milliers 11" xfId="431"/>
    <cellStyle name="Milliers 11 2" xfId="436"/>
    <cellStyle name="Milliers 11 3" xfId="442"/>
    <cellStyle name="Milliers 11 3 2" xfId="753"/>
    <cellStyle name="Milliers 12" xfId="437"/>
    <cellStyle name="Milliers 13" xfId="438"/>
    <cellStyle name="Milliers 13 2" xfId="443"/>
    <cellStyle name="Milliers 14" xfId="440"/>
    <cellStyle name="Milliers 14 2" xfId="754"/>
    <cellStyle name="Milliers 15" xfId="655"/>
    <cellStyle name="Milliers 16" xfId="746"/>
    <cellStyle name="Milliers 17" xfId="755"/>
    <cellStyle name="Milliers 2" xfId="400"/>
    <cellStyle name="Milliers 2 2" xfId="425"/>
    <cellStyle name="Milliers 2 2 2" xfId="429"/>
    <cellStyle name="Milliers 2 2 3" xfId="756"/>
    <cellStyle name="Milliers 2 3" xfId="527"/>
    <cellStyle name="Milliers 2 4" xfId="656"/>
    <cellStyle name="Milliers 2 5" xfId="747"/>
    <cellStyle name="Milliers 2 6" xfId="757"/>
    <cellStyle name="Milliers 2_CF- Capital" xfId="721"/>
    <cellStyle name="Milliers 3" xfId="402"/>
    <cellStyle name="Milliers 3 2" xfId="528"/>
    <cellStyle name="Milliers 32" xfId="758"/>
    <cellStyle name="Milliers 4" xfId="403"/>
    <cellStyle name="Milliers 4 2" xfId="529"/>
    <cellStyle name="Milliers 4 3" xfId="657"/>
    <cellStyle name="Milliers 4_CF- Capital" xfId="722"/>
    <cellStyle name="Milliers 5" xfId="404"/>
    <cellStyle name="Milliers 5 2" xfId="444"/>
    <cellStyle name="Milliers 5 2 2" xfId="526"/>
    <cellStyle name="Milliers 5 3" xfId="445"/>
    <cellStyle name="Milliers 5 4" xfId="446"/>
    <cellStyle name="Milliers 6" xfId="411"/>
    <cellStyle name="Milliers 6 2" xfId="530"/>
    <cellStyle name="Milliers 7" xfId="412"/>
    <cellStyle name="Milliers 7 2" xfId="531"/>
    <cellStyle name="Milliers 8" xfId="421"/>
    <cellStyle name="Milliers 8 2" xfId="532"/>
    <cellStyle name="Milliers 9" xfId="423"/>
    <cellStyle name="Milliers 9 2" xfId="533"/>
    <cellStyle name="Monétaire 10" xfId="419"/>
    <cellStyle name="Monétaire 11" xfId="420"/>
    <cellStyle name="Monétaire 11 2" xfId="759"/>
    <cellStyle name="Monétaire 12" xfId="422"/>
    <cellStyle name="Monétaire 13" xfId="434"/>
    <cellStyle name="Monétaire 14" xfId="480"/>
    <cellStyle name="Monétaire 2" xfId="405"/>
    <cellStyle name="Monétaire 2 2" xfId="534"/>
    <cellStyle name="Monétaire 2 3" xfId="658"/>
    <cellStyle name="Monétaire 2_CF- Capital" xfId="723"/>
    <cellStyle name="Monétaire 3" xfId="410"/>
    <cellStyle name="Monétaire 3 2" xfId="535"/>
    <cellStyle name="Monétaire 4" xfId="413"/>
    <cellStyle name="Monétaire 4 2" xfId="536"/>
    <cellStyle name="Monétaire 5" xfId="414"/>
    <cellStyle name="Monétaire 5 2" xfId="537"/>
    <cellStyle name="Monétaire 6" xfId="415"/>
    <cellStyle name="Monétaire 6 2" xfId="538"/>
    <cellStyle name="Monétaire 7" xfId="416"/>
    <cellStyle name="Monétaire 7 2" xfId="539"/>
    <cellStyle name="Monétaire 8" xfId="417"/>
    <cellStyle name="Monétaire 8 2" xfId="540"/>
    <cellStyle name="Monétaire 9" xfId="418"/>
    <cellStyle name="Neutral" xfId="292"/>
    <cellStyle name="Neutral 2" xfId="659"/>
    <cellStyle name="Neutral_CF- Capital" xfId="724"/>
    <cellStyle name="Neutre 10" xfId="660"/>
    <cellStyle name="Neutre 2" xfId="293"/>
    <cellStyle name="Neutre 2 2" xfId="294"/>
    <cellStyle name="Neutre 2 3" xfId="661"/>
    <cellStyle name="Neutre 2_CF- Capital" xfId="725"/>
    <cellStyle name="Neutre 3" xfId="295"/>
    <cellStyle name="Neutre 4" xfId="296"/>
    <cellStyle name="Neutre 5" xfId="297"/>
    <cellStyle name="Neutre 6" xfId="298"/>
    <cellStyle name="Neutre 7" xfId="299"/>
    <cellStyle name="Neutre 8" xfId="300"/>
    <cellStyle name="Neutre 9" xfId="301"/>
    <cellStyle name="NomDeClient" xfId="561"/>
    <cellStyle name="Non défini" xfId="302"/>
    <cellStyle name="Normal" xfId="0" builtinId="0"/>
    <cellStyle name="Normal 10" xfId="562"/>
    <cellStyle name="Normal 11" xfId="662"/>
    <cellStyle name="Normal 11 2" xfId="748"/>
    <cellStyle name="Normal 11 2 2" xfId="749"/>
    <cellStyle name="Normal 12" xfId="750"/>
    <cellStyle name="Normal 13" xfId="752"/>
    <cellStyle name="Normal 132" xfId="760"/>
    <cellStyle name="Normal 136" xfId="761"/>
    <cellStyle name="Normal 2" xfId="424"/>
    <cellStyle name="Normal 2 2" xfId="303"/>
    <cellStyle name="Normal 2 2 2" xfId="762"/>
    <cellStyle name="Normal 2 3" xfId="426"/>
    <cellStyle name="Normal 2 4" xfId="663"/>
    <cellStyle name="Normal 2 5" xfId="763"/>
    <cellStyle name="Normal 2_CF- Capital" xfId="726"/>
    <cellStyle name="Normal 3" xfId="304"/>
    <cellStyle name="Normal 3 2" xfId="563"/>
    <cellStyle name="Normal 3 3" xfId="764"/>
    <cellStyle name="Normal 3_CF- Capital" xfId="727"/>
    <cellStyle name="Normal 4" xfId="305"/>
    <cellStyle name="Normal 4 2" xfId="664"/>
    <cellStyle name="Normal 4_CF- Capital" xfId="728"/>
    <cellStyle name="Normal 5" xfId="306"/>
    <cellStyle name="Normal 6" xfId="307"/>
    <cellStyle name="Normal 7" xfId="308"/>
    <cellStyle name="Normal 8" xfId="309"/>
    <cellStyle name="Normal 9" xfId="310"/>
    <cellStyle name="Normal_Display_2" xfId="406"/>
    <cellStyle name="Normal_Display_3" xfId="407"/>
    <cellStyle name="Normal_Display_7" xfId="408"/>
    <cellStyle name="Normal_KIT2011T1" xfId="409"/>
    <cellStyle name="Normal_KIT99Q1" xfId="311"/>
    <cellStyle name="Normal_Tableau" xfId="430"/>
    <cellStyle name="Note" xfId="665" builtinId="10" customBuiltin="1"/>
    <cellStyle name="optionalExposure" xfId="312"/>
    <cellStyle name="optionalExposure 2" xfId="313"/>
    <cellStyle name="optionalExposure 2 2" xfId="482"/>
    <cellStyle name="optionalExposure 3" xfId="481"/>
    <cellStyle name="optionalExposure_CF- Capital" xfId="729"/>
    <cellStyle name="optionalMaturity" xfId="314"/>
    <cellStyle name="optionalMaturity 2" xfId="315"/>
    <cellStyle name="optionalMaturity 2 2" xfId="484"/>
    <cellStyle name="optionalMaturity 3" xfId="483"/>
    <cellStyle name="optionalMaturity_CF- Capital" xfId="730"/>
    <cellStyle name="optionalPD" xfId="316"/>
    <cellStyle name="optionalPD 2" xfId="317"/>
    <cellStyle name="optionalPD 2 2" xfId="486"/>
    <cellStyle name="optionalPD 3" xfId="485"/>
    <cellStyle name="optionalPercentage" xfId="318"/>
    <cellStyle name="optionalPercentage 2" xfId="319"/>
    <cellStyle name="optionalPercentage 2 2" xfId="488"/>
    <cellStyle name="optionalPercentage 3" xfId="487"/>
    <cellStyle name="optionalPercentage_CF- Capital" xfId="731"/>
    <cellStyle name="optionalSelection" xfId="320"/>
    <cellStyle name="optionalSelection 2" xfId="321"/>
    <cellStyle name="optionalSelection 2 2" xfId="490"/>
    <cellStyle name="optionalSelection 3" xfId="489"/>
    <cellStyle name="optionalSelection_CF- Capital" xfId="732"/>
    <cellStyle name="optionalText" xfId="322"/>
    <cellStyle name="optionalText 2" xfId="323"/>
    <cellStyle name="optionalText 2 2" xfId="492"/>
    <cellStyle name="optionalText 3" xfId="491"/>
    <cellStyle name="Output" xfId="347"/>
    <cellStyle name="Output 2" xfId="666"/>
    <cellStyle name="Output_CF- Capital" xfId="733"/>
    <cellStyle name="Percent" xfId="324" builtinId="5"/>
    <cellStyle name="Percent 2" xfId="439"/>
    <cellStyle name="Percent 2 2" xfId="667"/>
    <cellStyle name="Pourcent" xfId="564"/>
    <cellStyle name="Pourcent%" xfId="565"/>
    <cellStyle name="Pourcentage 2" xfId="401"/>
    <cellStyle name="Pourcentage 2 2" xfId="428"/>
    <cellStyle name="Pourcentage 3" xfId="427"/>
    <cellStyle name="Pourcentage 3 2" xfId="435"/>
    <cellStyle name="Pourcentage 3 2 2" xfId="524"/>
    <cellStyle name="Pourcentage 3 3" xfId="441"/>
    <cellStyle name="Pourcentage 3 3 2" xfId="525"/>
    <cellStyle name="Pourcentage 3 4" xfId="523"/>
    <cellStyle name="Pourcentage 3 5" xfId="765"/>
    <cellStyle name="Pourcentage 4" xfId="432"/>
    <cellStyle name="Pourcentage 5" xfId="668"/>
    <cellStyle name="Pourcentage 6" xfId="751"/>
    <cellStyle name="Retrait-1" xfId="566"/>
    <cellStyle name="Retrait-2" xfId="567"/>
    <cellStyle name="Retrait-3" xfId="568"/>
    <cellStyle name="Retrait-4" xfId="569"/>
    <cellStyle name="Retrait-5" xfId="570"/>
    <cellStyle name="Retrait-6" xfId="571"/>
    <cellStyle name="Satisfaisant 10" xfId="669"/>
    <cellStyle name="Satisfaisant 2" xfId="326"/>
    <cellStyle name="Satisfaisant 2 2" xfId="327"/>
    <cellStyle name="Satisfaisant 2 3" xfId="670"/>
    <cellStyle name="Satisfaisant 2_CF- Capital" xfId="734"/>
    <cellStyle name="Satisfaisant 3" xfId="328"/>
    <cellStyle name="Satisfaisant 4" xfId="329"/>
    <cellStyle name="Satisfaisant 5" xfId="330"/>
    <cellStyle name="Satisfaisant 6" xfId="331"/>
    <cellStyle name="Satisfaisant 7" xfId="332"/>
    <cellStyle name="Satisfaisant 8" xfId="333"/>
    <cellStyle name="Satisfaisant 9" xfId="334"/>
    <cellStyle name="showExposure" xfId="335"/>
    <cellStyle name="showExposure 2" xfId="336"/>
    <cellStyle name="showExposure 2 2" xfId="494"/>
    <cellStyle name="showExposure 3" xfId="493"/>
    <cellStyle name="showParameterE" xfId="337"/>
    <cellStyle name="showParameterE 2" xfId="338"/>
    <cellStyle name="showParameterE 2 2" xfId="496"/>
    <cellStyle name="showParameterE 3" xfId="495"/>
    <cellStyle name="showParameterS" xfId="339"/>
    <cellStyle name="showParameterS 2" xfId="340"/>
    <cellStyle name="showParameterS 2 2" xfId="498"/>
    <cellStyle name="showParameterS 3" xfId="497"/>
    <cellStyle name="showPD" xfId="341"/>
    <cellStyle name="showPD 2" xfId="342"/>
    <cellStyle name="showPD 2 2" xfId="500"/>
    <cellStyle name="showPD 3" xfId="499"/>
    <cellStyle name="showPercentage" xfId="343"/>
    <cellStyle name="showPercentage 2" xfId="344"/>
    <cellStyle name="showPercentage 2 2" xfId="502"/>
    <cellStyle name="showPercentage 3" xfId="501"/>
    <cellStyle name="showSelection" xfId="345"/>
    <cellStyle name="showSelection 2" xfId="346"/>
    <cellStyle name="showSelection 2 2" xfId="504"/>
    <cellStyle name="showSelection 3" xfId="503"/>
    <cellStyle name="Sortie 10" xfId="671"/>
    <cellStyle name="Sortie 2" xfId="348"/>
    <cellStyle name="Sortie 2 2" xfId="349"/>
    <cellStyle name="Sortie 2 3" xfId="672"/>
    <cellStyle name="Sortie 2_CF- Capital" xfId="735"/>
    <cellStyle name="Sortie 3" xfId="350"/>
    <cellStyle name="Sortie 4" xfId="351"/>
    <cellStyle name="Sortie 5" xfId="352"/>
    <cellStyle name="Sortie 6" xfId="353"/>
    <cellStyle name="Sortie 7" xfId="354"/>
    <cellStyle name="Sortie 8" xfId="355"/>
    <cellStyle name="Sortie 9" xfId="356"/>
    <cellStyle name="supFloat" xfId="357"/>
    <cellStyle name="supFloat 2" xfId="358"/>
    <cellStyle name="supFloat 2 2" xfId="506"/>
    <cellStyle name="supFloat 3" xfId="505"/>
    <cellStyle name="supInt" xfId="359"/>
    <cellStyle name="supInt 2" xfId="360"/>
    <cellStyle name="supInt 2 2" xfId="508"/>
    <cellStyle name="supInt 3" xfId="507"/>
    <cellStyle name="supParameterE" xfId="361"/>
    <cellStyle name="supParameterE 2" xfId="362"/>
    <cellStyle name="supParameterE 2 2" xfId="510"/>
    <cellStyle name="supParameterE 3" xfId="509"/>
    <cellStyle name="supParameterS" xfId="363"/>
    <cellStyle name="supParameterS 2" xfId="364"/>
    <cellStyle name="supParameterS 2 2" xfId="512"/>
    <cellStyle name="supParameterS 3" xfId="511"/>
    <cellStyle name="supPD" xfId="365"/>
    <cellStyle name="supPD 2" xfId="366"/>
    <cellStyle name="supPD 2 2" xfId="514"/>
    <cellStyle name="supPD 3" xfId="513"/>
    <cellStyle name="supPercentage" xfId="367"/>
    <cellStyle name="supPercentage 2" xfId="368"/>
    <cellStyle name="supPercentage 2 2" xfId="516"/>
    <cellStyle name="supPercentage 3" xfId="515"/>
    <cellStyle name="supPercentageL" xfId="369"/>
    <cellStyle name="supPercentageL 2" xfId="370"/>
    <cellStyle name="supPercentageL 2 2" xfId="518"/>
    <cellStyle name="supPercentageL 3" xfId="517"/>
    <cellStyle name="supSelection" xfId="371"/>
    <cellStyle name="supSelection 2" xfId="372"/>
    <cellStyle name="supSelection 2 2" xfId="520"/>
    <cellStyle name="supSelection 3" xfId="519"/>
    <cellStyle name="supText" xfId="373"/>
    <cellStyle name="supText 2" xfId="374"/>
    <cellStyle name="supText 2 2" xfId="522"/>
    <cellStyle name="supText 3" xfId="521"/>
    <cellStyle name="Texte explicatif 2" xfId="376"/>
    <cellStyle name="Texte explicatif 2 2" xfId="673"/>
    <cellStyle name="Texte explicatif 2_CF- Capital" xfId="736"/>
    <cellStyle name="Texte explicatif 3" xfId="674"/>
    <cellStyle name="Title" xfId="377"/>
    <cellStyle name="Title 2" xfId="675"/>
    <cellStyle name="Title_CF- Capital" xfId="737"/>
    <cellStyle name="Titre 2" xfId="378"/>
    <cellStyle name="Titre 2 2" xfId="676"/>
    <cellStyle name="Titre 2_CF- Capital" xfId="738"/>
    <cellStyle name="Titre 3" xfId="677"/>
    <cellStyle name="Titre 1 2" xfId="380"/>
    <cellStyle name="Titre 1 2 2" xfId="678"/>
    <cellStyle name="Titre 1 2_CF- Capital" xfId="739"/>
    <cellStyle name="Titre 1 3" xfId="679"/>
    <cellStyle name="Titre 2 2" xfId="382"/>
    <cellStyle name="Titre 2 2 2" xfId="680"/>
    <cellStyle name="Titre 2 2_CF- Capital" xfId="740"/>
    <cellStyle name="Titre 2 3" xfId="681"/>
    <cellStyle name="Titre 3 2" xfId="384"/>
    <cellStyle name="Titre 3 2 2" xfId="682"/>
    <cellStyle name="Titre 3 2_CF- Capital" xfId="741"/>
    <cellStyle name="Titre 3 3" xfId="683"/>
    <cellStyle name="Titre 4 2" xfId="386"/>
    <cellStyle name="Titre 4 2 2" xfId="684"/>
    <cellStyle name="Titre 4 2_CF- Capital" xfId="742"/>
    <cellStyle name="Titre 4 3" xfId="685"/>
    <cellStyle name="Titre-A" xfId="572"/>
    <cellStyle name="Total" xfId="387" builtinId="25" customBuiltin="1"/>
    <cellStyle name="Total 2" xfId="388"/>
    <cellStyle name="Total 3" xfId="686"/>
    <cellStyle name="Unlocked" xfId="389"/>
    <cellStyle name="Vérification 10" xfId="573"/>
    <cellStyle name="Vérification 11" xfId="687"/>
    <cellStyle name="Vérification 2" xfId="391"/>
    <cellStyle name="Vérification 2 2" xfId="392"/>
    <cellStyle name="Vérification 2 3" xfId="688"/>
    <cellStyle name="Vérification 2_CF- Capital" xfId="743"/>
    <cellStyle name="Vérification 3" xfId="393"/>
    <cellStyle name="Vérification 4" xfId="394"/>
    <cellStyle name="Vérification 5" xfId="395"/>
    <cellStyle name="Vérification 6" xfId="396"/>
    <cellStyle name="Vérification 7" xfId="397"/>
    <cellStyle name="Vérification 8" xfId="398"/>
    <cellStyle name="Vérification 9" xfId="399"/>
    <cellStyle name="Warning Text" xfId="689" builtinId="11" customBuiltin="1"/>
  </cellStyles>
  <dxfs count="39">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9" defaultPivotStyle="PivotStyleLight16"/>
  <colors>
    <mruColors>
      <color rgb="FFCCFFCC"/>
      <color rgb="FFDDDDDD"/>
      <color rgb="FFD8D8D8"/>
      <color rgb="FF99FF99"/>
      <color rgb="FF00FF00"/>
      <color rgb="FFE41C23"/>
      <color rgb="FFC0C0C0"/>
      <color rgb="FFCC00FF"/>
      <color rgb="FF0033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76" Type="http://schemas.openxmlformats.org/officeDocument/2006/relationships/externalLink" Target="externalLinks/externalLink16.xml"/><Relationship Id="rId7" Type="http://schemas.openxmlformats.org/officeDocument/2006/relationships/worksheet" Target="worksheets/sheet7.xml"/><Relationship Id="rId71"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6.xml"/><Relationship Id="rId74" Type="http://schemas.openxmlformats.org/officeDocument/2006/relationships/externalLink" Target="externalLinks/externalLink1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1.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78" Type="http://schemas.openxmlformats.org/officeDocument/2006/relationships/externalLink" Target="externalLinks/externalLink1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77"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8575" cy="28575"/>
        </a:xfrm>
        <a:prstGeom prst="rect">
          <a:avLst/>
        </a:prstGeom>
        <a:noFill/>
        <a:ln w="9525">
          <a:noFill/>
          <a:miter lim="800000"/>
          <a:headEnd/>
          <a:tailEnd/>
        </a:ln>
      </xdr:spPr>
    </xdr:pic>
    <xdr:clientData/>
  </xdr:twoCellAnchor>
  <xdr:twoCellAnchor editAs="oneCell">
    <xdr:from>
      <xdr:col>3</xdr:col>
      <xdr:colOff>450426</xdr:colOff>
      <xdr:row>2</xdr:row>
      <xdr:rowOff>267661</xdr:rowOff>
    </xdr:from>
    <xdr:to>
      <xdr:col>12</xdr:col>
      <xdr:colOff>225909</xdr:colOff>
      <xdr:row>13</xdr:row>
      <xdr:rowOff>347942</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669191" y="671073"/>
          <a:ext cx="6431777" cy="2310251"/>
        </a:xfrm>
        <a:prstGeom prst="rect">
          <a:avLst/>
        </a:prstGeom>
        <a:noFill/>
      </xdr:spPr>
    </xdr:pic>
    <xdr:clientData/>
  </xdr:twoCellAnchor>
  <xdr:oneCellAnchor>
    <xdr:from>
      <xdr:col>13</xdr:col>
      <xdr:colOff>204005</xdr:colOff>
      <xdr:row>2</xdr:row>
      <xdr:rowOff>0</xdr:rowOff>
    </xdr:from>
    <xdr:ext cx="184731" cy="937629"/>
    <xdr:sp macro="" textlink="">
      <xdr:nvSpPr>
        <xdr:cNvPr id="4" name="Rectangle 3"/>
        <xdr:cNvSpPr/>
      </xdr:nvSpPr>
      <xdr:spPr>
        <a:xfrm>
          <a:off x="9862355" y="400050"/>
          <a:ext cx="184731" cy="937629"/>
        </a:xfrm>
        <a:prstGeom prst="rect">
          <a:avLst/>
        </a:prstGeom>
        <a:noFill/>
      </xdr:spPr>
      <xdr:txBody>
        <a:bodyPr wrap="none" lIns="91440" tIns="45720" rIns="91440" bIns="45720">
          <a:spAutoFit/>
        </a:bodyPr>
        <a:lstStyle/>
        <a:p>
          <a:pPr algn="ctr"/>
          <a:endParaRPr lang="fr-FR"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761857" name="Object 1" hidden="1">
              <a:extLst>
                <a:ext uri="{63B3BB69-23CF-44E3-9099-C40C66FF867C}">
                  <a14:compatExt spid="_x0000_s76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323850</xdr:colOff>
          <xdr:row>0</xdr:row>
          <xdr:rowOff>323850</xdr:rowOff>
        </xdr:to>
        <xdr:sp macro="" textlink="">
          <xdr:nvSpPr>
            <xdr:cNvPr id="762881" name="Object 1" hidden="1">
              <a:extLst>
                <a:ext uri="{63B3BB69-23CF-44E3-9099-C40C66FF867C}">
                  <a14:compatExt spid="_x0000_s762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0</xdr:col>
          <xdr:colOff>361950</xdr:colOff>
          <xdr:row>2</xdr:row>
          <xdr:rowOff>133350</xdr:rowOff>
        </xdr:to>
        <xdr:sp macro="" textlink="">
          <xdr:nvSpPr>
            <xdr:cNvPr id="74754" name="Object 2" hidden="1">
              <a:extLst>
                <a:ext uri="{63B3BB69-23CF-44E3-9099-C40C66FF867C}">
                  <a14:compatExt spid="_x0000_s74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85725</xdr:rowOff>
        </xdr:from>
        <xdr:to>
          <xdr:col>0</xdr:col>
          <xdr:colOff>400050</xdr:colOff>
          <xdr:row>2</xdr:row>
          <xdr:rowOff>123825</xdr:rowOff>
        </xdr:to>
        <xdr:sp macro="" textlink="">
          <xdr:nvSpPr>
            <xdr:cNvPr id="75780" name="Object 4" hidden="1">
              <a:extLst>
                <a:ext uri="{63B3BB69-23CF-44E3-9099-C40C66FF867C}">
                  <a14:compatExt spid="_x0000_s75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85725</xdr:rowOff>
        </xdr:from>
        <xdr:to>
          <xdr:col>0</xdr:col>
          <xdr:colOff>400050</xdr:colOff>
          <xdr:row>2</xdr:row>
          <xdr:rowOff>123825</xdr:rowOff>
        </xdr:to>
        <xdr:sp macro="" textlink="">
          <xdr:nvSpPr>
            <xdr:cNvPr id="10309" name="Object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0</xdr:col>
          <xdr:colOff>381000</xdr:colOff>
          <xdr:row>3</xdr:row>
          <xdr:rowOff>123825</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2</xdr:row>
          <xdr:rowOff>123825</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85725</xdr:rowOff>
        </xdr:from>
        <xdr:to>
          <xdr:col>0</xdr:col>
          <xdr:colOff>381000</xdr:colOff>
          <xdr:row>2</xdr:row>
          <xdr:rowOff>123825</xdr:rowOff>
        </xdr:to>
        <xdr:sp macro="" textlink="">
          <xdr:nvSpPr>
            <xdr:cNvPr id="32770" name="Object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76200</xdr:rowOff>
        </xdr:from>
        <xdr:to>
          <xdr:col>0</xdr:col>
          <xdr:colOff>381000</xdr:colOff>
          <xdr:row>2</xdr:row>
          <xdr:rowOff>114300</xdr:rowOff>
        </xdr:to>
        <xdr:sp macro="" textlink="">
          <xdr:nvSpPr>
            <xdr:cNvPr id="41993" name="Object 9" hidden="1">
              <a:extLst>
                <a:ext uri="{63B3BB69-23CF-44E3-9099-C40C66FF867C}">
                  <a14:compatExt spid="_x0000_s4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76200</xdr:rowOff>
        </xdr:from>
        <xdr:to>
          <xdr:col>0</xdr:col>
          <xdr:colOff>381000</xdr:colOff>
          <xdr:row>2</xdr:row>
          <xdr:rowOff>114300</xdr:rowOff>
        </xdr:to>
        <xdr:sp macro="" textlink="">
          <xdr:nvSpPr>
            <xdr:cNvPr id="632834" name="Object 2" hidden="1">
              <a:extLst>
                <a:ext uri="{63B3BB69-23CF-44E3-9099-C40C66FF867C}">
                  <a14:compatExt spid="_x0000_s632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78441</xdr:colOff>
      <xdr:row>2</xdr:row>
      <xdr:rowOff>22411</xdr:rowOff>
    </xdr:from>
    <xdr:to>
      <xdr:col>4</xdr:col>
      <xdr:colOff>1692088</xdr:colOff>
      <xdr:row>19</xdr:row>
      <xdr:rowOff>213316</xdr:rowOff>
    </xdr:to>
    <xdr:pic>
      <xdr:nvPicPr>
        <xdr:cNvPr id="10650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78441" y="526676"/>
          <a:ext cx="8740588" cy="400090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47625</xdr:rowOff>
        </xdr:from>
        <xdr:to>
          <xdr:col>0</xdr:col>
          <xdr:colOff>371475</xdr:colOff>
          <xdr:row>2</xdr:row>
          <xdr:rowOff>161925</xdr:rowOff>
        </xdr:to>
        <xdr:sp macro="" textlink="">
          <xdr:nvSpPr>
            <xdr:cNvPr id="106499" name="Object 3" hidden="1">
              <a:extLst>
                <a:ext uri="{63B3BB69-23CF-44E3-9099-C40C66FF867C}">
                  <a14:compatExt spid="_x0000_s10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85725</xdr:rowOff>
        </xdr:from>
        <xdr:to>
          <xdr:col>0</xdr:col>
          <xdr:colOff>400050</xdr:colOff>
          <xdr:row>2</xdr:row>
          <xdr:rowOff>104775</xdr:rowOff>
        </xdr:to>
        <xdr:sp macro="" textlink="">
          <xdr:nvSpPr>
            <xdr:cNvPr id="377858" name="Object 2" hidden="1">
              <a:extLst>
                <a:ext uri="{63B3BB69-23CF-44E3-9099-C40C66FF867C}">
                  <a14:compatExt spid="_x0000_s377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76200</xdr:rowOff>
        </xdr:from>
        <xdr:to>
          <xdr:col>0</xdr:col>
          <xdr:colOff>400050</xdr:colOff>
          <xdr:row>2</xdr:row>
          <xdr:rowOff>161925</xdr:rowOff>
        </xdr:to>
        <xdr:sp macro="" textlink="">
          <xdr:nvSpPr>
            <xdr:cNvPr id="415746" name="Object 2" hidden="1">
              <a:extLst>
                <a:ext uri="{63B3BB69-23CF-44E3-9099-C40C66FF867C}">
                  <a14:compatExt spid="_x0000_s415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114300</xdr:rowOff>
        </xdr:from>
        <xdr:to>
          <xdr:col>1</xdr:col>
          <xdr:colOff>47625</xdr:colOff>
          <xdr:row>2</xdr:row>
          <xdr:rowOff>123825</xdr:rowOff>
        </xdr:to>
        <xdr:sp macro="" textlink="">
          <xdr:nvSpPr>
            <xdr:cNvPr id="126978" name="Object 2" hidden="1">
              <a:extLst>
                <a:ext uri="{63B3BB69-23CF-44E3-9099-C40C66FF867C}">
                  <a14:compatExt spid="_x0000_s12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104775</xdr:rowOff>
        </xdr:from>
        <xdr:to>
          <xdr:col>1</xdr:col>
          <xdr:colOff>142875</xdr:colOff>
          <xdr:row>2</xdr:row>
          <xdr:rowOff>76200</xdr:rowOff>
        </xdr:to>
        <xdr:sp macro="" textlink="">
          <xdr:nvSpPr>
            <xdr:cNvPr id="90119" name="Object 7" hidden="1">
              <a:extLst>
                <a:ext uri="{63B3BB69-23CF-44E3-9099-C40C66FF867C}">
                  <a14:compatExt spid="_x0000_s90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371475</xdr:colOff>
          <xdr:row>3</xdr:row>
          <xdr:rowOff>123825</xdr:rowOff>
        </xdr:to>
        <xdr:sp macro="" textlink="">
          <xdr:nvSpPr>
            <xdr:cNvPr id="633858" name="Object 2" hidden="1">
              <a:extLst>
                <a:ext uri="{63B3BB69-23CF-44E3-9099-C40C66FF867C}">
                  <a14:compatExt spid="_x0000_s633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76200</xdr:rowOff>
        </xdr:from>
        <xdr:to>
          <xdr:col>0</xdr:col>
          <xdr:colOff>342900</xdr:colOff>
          <xdr:row>2</xdr:row>
          <xdr:rowOff>114300</xdr:rowOff>
        </xdr:to>
        <xdr:sp macro="" textlink="">
          <xdr:nvSpPr>
            <xdr:cNvPr id="9229" name="Object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180975</xdr:rowOff>
        </xdr:to>
        <xdr:sp macro="" textlink="">
          <xdr:nvSpPr>
            <xdr:cNvPr id="565250" name="Object 2" hidden="1">
              <a:extLst>
                <a:ext uri="{63B3BB69-23CF-44E3-9099-C40C66FF867C}">
                  <a14:compatExt spid="_x0000_s56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104775</xdr:rowOff>
        </xdr:to>
        <xdr:sp macro="" textlink="">
          <xdr:nvSpPr>
            <xdr:cNvPr id="566277" name="Object 5" hidden="1">
              <a:extLst>
                <a:ext uri="{63B3BB69-23CF-44E3-9099-C40C66FF867C}">
                  <a14:compatExt spid="_x0000_s56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85725</xdr:rowOff>
        </xdr:from>
        <xdr:to>
          <xdr:col>1</xdr:col>
          <xdr:colOff>371475</xdr:colOff>
          <xdr:row>2</xdr:row>
          <xdr:rowOff>114300</xdr:rowOff>
        </xdr:to>
        <xdr:sp macro="" textlink="">
          <xdr:nvSpPr>
            <xdr:cNvPr id="673794" name="Object 2" hidden="1">
              <a:extLst>
                <a:ext uri="{63B3BB69-23CF-44E3-9099-C40C66FF867C}">
                  <a14:compatExt spid="_x0000_s67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85725</xdr:rowOff>
        </xdr:from>
        <xdr:to>
          <xdr:col>1</xdr:col>
          <xdr:colOff>200025</xdr:colOff>
          <xdr:row>2</xdr:row>
          <xdr:rowOff>28575</xdr:rowOff>
        </xdr:to>
        <xdr:sp macro="" textlink="">
          <xdr:nvSpPr>
            <xdr:cNvPr id="600066" name="Object 2" hidden="1">
              <a:extLst>
                <a:ext uri="{63B3BB69-23CF-44E3-9099-C40C66FF867C}">
                  <a14:compatExt spid="_x0000_s600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47625</xdr:rowOff>
        </xdr:from>
        <xdr:to>
          <xdr:col>0</xdr:col>
          <xdr:colOff>342900</xdr:colOff>
          <xdr:row>2</xdr:row>
          <xdr:rowOff>161925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285750</xdr:rowOff>
        </xdr:to>
        <xdr:sp macro="" textlink="">
          <xdr:nvSpPr>
            <xdr:cNvPr id="124929" name="Object 1" hidden="1">
              <a:extLst>
                <a:ext uri="{63B3BB69-23CF-44E3-9099-C40C66FF867C}">
                  <a14:compatExt spid="_x0000_s124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0</xdr:col>
          <xdr:colOff>295275</xdr:colOff>
          <xdr:row>0</xdr:row>
          <xdr:rowOff>266700</xdr:rowOff>
        </xdr:to>
        <xdr:sp macro="" textlink="">
          <xdr:nvSpPr>
            <xdr:cNvPr id="257025" name="Object 1" hidden="1">
              <a:extLst>
                <a:ext uri="{63B3BB69-23CF-44E3-9099-C40C66FF867C}">
                  <a14:compatExt spid="_x0000_s25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285750</xdr:rowOff>
        </xdr:to>
        <xdr:sp macro="" textlink="">
          <xdr:nvSpPr>
            <xdr:cNvPr id="165889" name="Object 1" hidden="1">
              <a:extLst>
                <a:ext uri="{63B3BB69-23CF-44E3-9099-C40C66FF867C}">
                  <a14:compatExt spid="_x0000_s165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285750</xdr:rowOff>
        </xdr:to>
        <xdr:sp macro="" textlink="">
          <xdr:nvSpPr>
            <xdr:cNvPr id="165890" name="Object 2" hidden="1">
              <a:extLst>
                <a:ext uri="{63B3BB69-23CF-44E3-9099-C40C66FF867C}">
                  <a14:compatExt spid="_x0000_s165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xdr:oneCellAnchor>
    <xdr:from>
      <xdr:col>0</xdr:col>
      <xdr:colOff>1892300</xdr:colOff>
      <xdr:row>45</xdr:row>
      <xdr:rowOff>12701</xdr:rowOff>
    </xdr:from>
    <xdr:ext cx="5029200" cy="1750968"/>
    <xdr:sp macro="" textlink="">
      <xdr:nvSpPr>
        <xdr:cNvPr id="2" name="Rectangle 1"/>
        <xdr:cNvSpPr/>
      </xdr:nvSpPr>
      <xdr:spPr>
        <a:xfrm>
          <a:off x="1892300" y="4381501"/>
          <a:ext cx="5029200" cy="1750968"/>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À</a:t>
          </a:r>
          <a:r>
            <a:rPr lang="fr-FR" sz="96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 retirer</a:t>
          </a:r>
          <a:endParaRPr lang="fr-FR" sz="96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25953" name="Object 1" hidden="1">
              <a:extLst>
                <a:ext uri="{63B3BB69-23CF-44E3-9099-C40C66FF867C}">
                  <a14:compatExt spid="_x0000_s12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66913" name="Object 1" hidden="1">
              <a:extLst>
                <a:ext uri="{63B3BB69-23CF-44E3-9099-C40C66FF867C}">
                  <a14:compatExt spid="_x0000_s16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285750</xdr:colOff>
          <xdr:row>0</xdr:row>
          <xdr:rowOff>285750</xdr:rowOff>
        </xdr:to>
        <xdr:sp macro="" textlink="">
          <xdr:nvSpPr>
            <xdr:cNvPr id="166914" name="Object 2" hidden="1">
              <a:extLst>
                <a:ext uri="{63B3BB69-23CF-44E3-9099-C40C66FF867C}">
                  <a14:compatExt spid="_x0000_s16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47625</xdr:rowOff>
        </xdr:from>
        <xdr:to>
          <xdr:col>0</xdr:col>
          <xdr:colOff>428625</xdr:colOff>
          <xdr:row>2</xdr:row>
          <xdr:rowOff>38100</xdr:rowOff>
        </xdr:to>
        <xdr:sp macro="" textlink="">
          <xdr:nvSpPr>
            <xdr:cNvPr id="449537" name="Object 1" hidden="1">
              <a:extLst>
                <a:ext uri="{63B3BB69-23CF-44E3-9099-C40C66FF867C}">
                  <a14:compatExt spid="_x0000_s449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47625</xdr:rowOff>
        </xdr:from>
        <xdr:to>
          <xdr:col>0</xdr:col>
          <xdr:colOff>438150</xdr:colOff>
          <xdr:row>2</xdr:row>
          <xdr:rowOff>95250</xdr:rowOff>
        </xdr:to>
        <xdr:sp macro="" textlink="">
          <xdr:nvSpPr>
            <xdr:cNvPr id="320513" name="Object 1" hidden="1">
              <a:extLst>
                <a:ext uri="{63B3BB69-23CF-44E3-9099-C40C66FF867C}">
                  <a14:compatExt spid="_x0000_s3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351233" name="Object 1" hidden="1">
              <a:extLst>
                <a:ext uri="{63B3BB69-23CF-44E3-9099-C40C66FF867C}">
                  <a14:compatExt spid="_x0000_s35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28001" name="Object 1" hidden="1">
              <a:extLst>
                <a:ext uri="{63B3BB69-23CF-44E3-9099-C40C66FF867C}">
                  <a14:compatExt spid="_x0000_s128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29025" name="Object 1" hidden="1">
              <a:extLst>
                <a:ext uri="{63B3BB69-23CF-44E3-9099-C40C66FF867C}">
                  <a14:compatExt spid="_x0000_s129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85725</xdr:rowOff>
        </xdr:from>
        <xdr:to>
          <xdr:col>0</xdr:col>
          <xdr:colOff>361950</xdr:colOff>
          <xdr:row>0</xdr:row>
          <xdr:rowOff>390525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475137" name="Object 1" hidden="1">
              <a:extLst>
                <a:ext uri="{63B3BB69-23CF-44E3-9099-C40C66FF867C}">
                  <a14:compatExt spid="_x0000_s47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47457" name="Object 1" hidden="1">
              <a:extLst>
                <a:ext uri="{63B3BB69-23CF-44E3-9099-C40C66FF867C}">
                  <a14:compatExt spid="_x0000_s14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224257" name="Object 1" hidden="1">
              <a:extLst>
                <a:ext uri="{63B3BB69-23CF-44E3-9099-C40C66FF867C}">
                  <a14:compatExt spid="_x0000_s22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48481" name="Object 1" hidden="1">
              <a:extLst>
                <a:ext uri="{63B3BB69-23CF-44E3-9099-C40C66FF867C}">
                  <a14:compatExt spid="_x0000_s14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49505" name="Object 1" hidden="1">
              <a:extLst>
                <a:ext uri="{63B3BB69-23CF-44E3-9099-C40C66FF867C}">
                  <a14:compatExt spid="_x0000_s149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47625</xdr:rowOff>
        </xdr:from>
        <xdr:to>
          <xdr:col>0</xdr:col>
          <xdr:colOff>314325</xdr:colOff>
          <xdr:row>0</xdr:row>
          <xdr:rowOff>285750</xdr:rowOff>
        </xdr:to>
        <xdr:sp macro="" textlink="">
          <xdr:nvSpPr>
            <xdr:cNvPr id="130049" name="Object 1" hidden="1">
              <a:extLst>
                <a:ext uri="{63B3BB69-23CF-44E3-9099-C40C66FF867C}">
                  <a14:compatExt spid="_x0000_s130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30051" name="Object 3" hidden="1">
              <a:extLst>
                <a:ext uri="{63B3BB69-23CF-44E3-9099-C40C66FF867C}">
                  <a14:compatExt spid="_x0000_s130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276225</xdr:rowOff>
        </xdr:to>
        <xdr:sp macro="" textlink="">
          <xdr:nvSpPr>
            <xdr:cNvPr id="132097" name="Object 1" hidden="1">
              <a:extLst>
                <a:ext uri="{63B3BB69-23CF-44E3-9099-C40C66FF867C}">
                  <a14:compatExt spid="_x0000_s13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276225</xdr:rowOff>
        </xdr:to>
        <xdr:sp macro="" textlink="">
          <xdr:nvSpPr>
            <xdr:cNvPr id="167937" name="Object 1" hidden="1">
              <a:extLst>
                <a:ext uri="{63B3BB69-23CF-44E3-9099-C40C66FF867C}">
                  <a14:compatExt spid="_x0000_s167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38100</xdr:rowOff>
        </xdr:from>
        <xdr:to>
          <xdr:col>0</xdr:col>
          <xdr:colOff>314325</xdr:colOff>
          <xdr:row>0</xdr:row>
          <xdr:rowOff>276225</xdr:rowOff>
        </xdr:to>
        <xdr:sp macro="" textlink="">
          <xdr:nvSpPr>
            <xdr:cNvPr id="167938" name="Object 2" hidden="1">
              <a:extLst>
                <a:ext uri="{63B3BB69-23CF-44E3-9099-C40C66FF867C}">
                  <a14:compatExt spid="_x0000_s167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47625</xdr:rowOff>
        </xdr:from>
        <xdr:to>
          <xdr:col>0</xdr:col>
          <xdr:colOff>285750</xdr:colOff>
          <xdr:row>0</xdr:row>
          <xdr:rowOff>285750</xdr:rowOff>
        </xdr:to>
        <xdr:sp macro="" textlink="">
          <xdr:nvSpPr>
            <xdr:cNvPr id="134145" name="Object 1" hidden="1">
              <a:extLst>
                <a:ext uri="{63B3BB69-23CF-44E3-9099-C40C66FF867C}">
                  <a14:compatExt spid="_x0000_s13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35169" name="Object 1" hidden="1">
              <a:extLst>
                <a:ext uri="{63B3BB69-23CF-44E3-9099-C40C66FF867C}">
                  <a14:compatExt spid="_x0000_s13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76200</xdr:rowOff>
        </xdr:from>
        <xdr:to>
          <xdr:col>0</xdr:col>
          <xdr:colOff>342900</xdr:colOff>
          <xdr:row>2</xdr:row>
          <xdr:rowOff>114300</xdr:rowOff>
        </xdr:to>
        <xdr:sp macro="" textlink="">
          <xdr:nvSpPr>
            <xdr:cNvPr id="144397" name="Object 13" hidden="1">
              <a:extLst>
                <a:ext uri="{63B3BB69-23CF-44E3-9099-C40C66FF867C}">
                  <a14:compatExt spid="_x0000_s14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416769" name="Object 1" hidden="1">
              <a:extLst>
                <a:ext uri="{63B3BB69-23CF-44E3-9099-C40C66FF867C}">
                  <a14:compatExt spid="_x0000_s41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1" name="Object 1" hidden="1">
              <a:extLst>
                <a:ext uri="{63B3BB69-23CF-44E3-9099-C40C66FF867C}">
                  <a14:compatExt spid="_x0000_s16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28575</xdr:rowOff>
        </xdr:from>
        <xdr:to>
          <xdr:col>0</xdr:col>
          <xdr:colOff>285750</xdr:colOff>
          <xdr:row>0</xdr:row>
          <xdr:rowOff>266700</xdr:rowOff>
        </xdr:to>
        <xdr:sp macro="" textlink="">
          <xdr:nvSpPr>
            <xdr:cNvPr id="168962" name="Object 2" hidden="1">
              <a:extLst>
                <a:ext uri="{63B3BB69-23CF-44E3-9099-C40C66FF867C}">
                  <a14:compatExt spid="_x0000_s16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0</xdr:col>
          <xdr:colOff>352425</xdr:colOff>
          <xdr:row>0</xdr:row>
          <xdr:rowOff>295275</xdr:rowOff>
        </xdr:to>
        <xdr:sp macro="" textlink="">
          <xdr:nvSpPr>
            <xdr:cNvPr id="417793" name="Object 1" hidden="1">
              <a:extLst>
                <a:ext uri="{63B3BB69-23CF-44E3-9099-C40C66FF867C}">
                  <a14:compatExt spid="_x0000_s41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57150</xdr:rowOff>
        </xdr:from>
        <xdr:to>
          <xdr:col>0</xdr:col>
          <xdr:colOff>352425</xdr:colOff>
          <xdr:row>0</xdr:row>
          <xdr:rowOff>295275</xdr:rowOff>
        </xdr:to>
        <xdr:sp macro="" textlink="">
          <xdr:nvSpPr>
            <xdr:cNvPr id="353281" name="Object 1" hidden="1">
              <a:extLst>
                <a:ext uri="{63B3BB69-23CF-44E3-9099-C40C66FF867C}">
                  <a14:compatExt spid="_x0000_s35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37217" name="Object 1" hidden="1">
              <a:extLst>
                <a:ext uri="{63B3BB69-23CF-44E3-9099-C40C66FF867C}">
                  <a14:compatExt spid="_x0000_s13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5" name="Object 1" hidden="1">
              <a:extLst>
                <a:ext uri="{63B3BB69-23CF-44E3-9099-C40C66FF867C}">
                  <a14:compatExt spid="_x0000_s169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0</xdr:col>
          <xdr:colOff>314325</xdr:colOff>
          <xdr:row>0</xdr:row>
          <xdr:rowOff>266700</xdr:rowOff>
        </xdr:to>
        <xdr:sp macro="" textlink="">
          <xdr:nvSpPr>
            <xdr:cNvPr id="169986" name="Object 2" hidden="1">
              <a:extLst>
                <a:ext uri="{63B3BB69-23CF-44E3-9099-C40C66FF867C}">
                  <a14:compatExt spid="_x0000_s169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28575</xdr:rowOff>
        </xdr:from>
        <xdr:to>
          <xdr:col>1</xdr:col>
          <xdr:colOff>66675</xdr:colOff>
          <xdr:row>0</xdr:row>
          <xdr:rowOff>266700</xdr:rowOff>
        </xdr:to>
        <xdr:sp macro="" textlink="">
          <xdr:nvSpPr>
            <xdr:cNvPr id="139265" name="Object 1" hidden="1">
              <a:extLst>
                <a:ext uri="{63B3BB69-23CF-44E3-9099-C40C66FF867C}">
                  <a14:compatExt spid="_x0000_s13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28575</xdr:rowOff>
        </xdr:from>
        <xdr:to>
          <xdr:col>0</xdr:col>
          <xdr:colOff>276225</xdr:colOff>
          <xdr:row>0</xdr:row>
          <xdr:rowOff>266700</xdr:rowOff>
        </xdr:to>
        <xdr:sp macro="" textlink="">
          <xdr:nvSpPr>
            <xdr:cNvPr id="140289" name="Object 1" hidden="1">
              <a:extLst>
                <a:ext uri="{63B3BB69-23CF-44E3-9099-C40C66FF867C}">
                  <a14:compatExt spid="_x0000_s14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28575</xdr:rowOff>
        </xdr:from>
        <xdr:to>
          <xdr:col>0</xdr:col>
          <xdr:colOff>276225</xdr:colOff>
          <xdr:row>0</xdr:row>
          <xdr:rowOff>266700</xdr:rowOff>
        </xdr:to>
        <xdr:sp macro="" textlink="">
          <xdr:nvSpPr>
            <xdr:cNvPr id="141313" name="Object 1" hidden="1">
              <a:extLst>
                <a:ext uri="{63B3BB69-23CF-44E3-9099-C40C66FF867C}">
                  <a14:compatExt spid="_x0000_s14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28575</xdr:rowOff>
        </xdr:from>
        <xdr:to>
          <xdr:col>1</xdr:col>
          <xdr:colOff>28575</xdr:colOff>
          <xdr:row>0</xdr:row>
          <xdr:rowOff>266700</xdr:rowOff>
        </xdr:to>
        <xdr:sp macro="" textlink="">
          <xdr:nvSpPr>
            <xdr:cNvPr id="142337" name="Object 1" hidden="1">
              <a:extLst>
                <a:ext uri="{63B3BB69-23CF-44E3-9099-C40C66FF867C}">
                  <a14:compatExt spid="_x0000_s14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76200</xdr:rowOff>
        </xdr:from>
        <xdr:to>
          <xdr:col>0</xdr:col>
          <xdr:colOff>371475</xdr:colOff>
          <xdr:row>2</xdr:row>
          <xdr:rowOff>123825</xdr:rowOff>
        </xdr:to>
        <xdr:sp macro="" textlink="">
          <xdr:nvSpPr>
            <xdr:cNvPr id="35847" name="Object 7" hidden="1">
              <a:extLst>
                <a:ext uri="{63B3BB69-23CF-44E3-9099-C40C66FF867C}">
                  <a14:compatExt spid="_x0000_s35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28575</xdr:rowOff>
        </xdr:from>
        <xdr:to>
          <xdr:col>0</xdr:col>
          <xdr:colOff>295275</xdr:colOff>
          <xdr:row>0</xdr:row>
          <xdr:rowOff>266700</xdr:rowOff>
        </xdr:to>
        <xdr:sp macro="" textlink="">
          <xdr:nvSpPr>
            <xdr:cNvPr id="143361" name="Object 1" hidden="1">
              <a:extLst>
                <a:ext uri="{63B3BB69-23CF-44E3-9099-C40C66FF867C}">
                  <a14:compatExt spid="_x0000_s14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38100</xdr:rowOff>
        </xdr:from>
        <xdr:to>
          <xdr:col>0</xdr:col>
          <xdr:colOff>333375</xdr:colOff>
          <xdr:row>2</xdr:row>
          <xdr:rowOff>190500</xdr:rowOff>
        </xdr:to>
        <xdr:sp macro="" textlink="">
          <xdr:nvSpPr>
            <xdr:cNvPr id="54274" name="Object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76200</xdr:rowOff>
        </xdr:from>
        <xdr:to>
          <xdr:col>0</xdr:col>
          <xdr:colOff>361950</xdr:colOff>
          <xdr:row>2</xdr:row>
          <xdr:rowOff>114300</xdr:rowOff>
        </xdr:to>
        <xdr:sp macro="" textlink="">
          <xdr:nvSpPr>
            <xdr:cNvPr id="707585" name="Object 1" hidden="1">
              <a:extLst>
                <a:ext uri="{63B3BB69-23CF-44E3-9099-C40C66FF867C}">
                  <a14:compatExt spid="_x0000_s70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104775</xdr:rowOff>
        </xdr:from>
        <xdr:to>
          <xdr:col>0</xdr:col>
          <xdr:colOff>371475</xdr:colOff>
          <xdr:row>2</xdr:row>
          <xdr:rowOff>171450</xdr:rowOff>
        </xdr:to>
        <xdr:sp macro="" textlink="">
          <xdr:nvSpPr>
            <xdr:cNvPr id="760833" name="Object 1" hidden="1">
              <a:extLst>
                <a:ext uri="{63B3BB69-23CF-44E3-9099-C40C66FF867C}">
                  <a14:compatExt spid="_x0000_s760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kgufler\LOCALS~1\Temp\C.Lotus.Notes.Data\Suppq408.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C15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ilier3\Gabarits\Inf.%20suppl.%20bi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ilier3/Gabarits/Inf.%20suppl.%20bila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nsolidation/1.Processus%20Pr&#233;paration%20&#201;tats%20Financiers/No.%2017%20Pr&#234;ts%20douteux%20et%20provisions/05.Non-courants/NC%202008/Jan/CONS0088%20-%20Rapport%20des%20pr&#234;ts%20douteu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solidation\1.Processus%20Pr&#233;paration%20&#201;tats%20Financiers\No.%2017%20Pr&#234;ts%20douteux%20et%20provisions\05.Non-courants\NC%202008\Jan\CONS0088%20-%20Rapport%20des%20pr&#234;ts%20douteux.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41801w12\sites\Documents%20and%20Settings\parscott\My%20Documents\1%20Ratio%20and%20ACM%20Cal'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D41151B01\Ssis$\Documents%20and%20Settings\parscott\My%20Documents\1%20Ratio%20and%20ACM%20Cal'n"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C081"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RL0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AlternateStartup" Target="Rapports%20PROD/Pilier3-TEMP/Intrants/CONS0161%20-%20R&#233;partition%20g&#233;ographique%20des%20pr&#234;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Files\SECTEUR\Comptabi\Pertes%20&amp;%20non%20Courants\Documents\Backup\NCOURANT\01-02\Nc-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AT\Conventions%20comptables\NOC%2015\2005-2006\D&#233;cembre\Infos%20re&#231;ues\Caisses%20Communes%20Tresorerie%202005-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anagement%20Reporting\geous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nagement%20Reporting/geouse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solidation\Rapport%20annuel\2007\Notes\23%20-%20Instruments%20financiers%20d&#233;riv&#233;s\Notes%20filiales%20(En%20et%20Fr)%20version%201%200%202_%20T&#233;sorerie%20-%2010122007.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IC02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QTRRESLT\Pdfinal\geouse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Instructions"/>
      <sheetName val="New Macros"/>
      <sheetName val="First"/>
      <sheetName val="Cover"/>
      <sheetName val="Index"/>
      <sheetName val="Notes to Users"/>
      <sheetName val="Fin highlights (1)"/>
      <sheetName val="Fin highlights (2)"/>
      <sheetName val="Total Bank Income Stat. "/>
      <sheetName val="NI by Geog"/>
      <sheetName val="PCCG"/>
      <sheetName val="PC CANADA"/>
      <sheetName val="PC CHICAGO"/>
      <sheetName val="PCG "/>
      <sheetName val="IBG "/>
      <sheetName val="Emfisys &amp; Corp"/>
      <sheetName val="Revenue"/>
      <sheetName val="Non-Interest Ex."/>
      <sheetName val="Balance Sheet (as at)"/>
      <sheetName val="Balance Sheet (average)"/>
      <sheetName val="Change in shareholders' equity"/>
      <sheetName val="Aver. assets by Geo &amp; Fair Val"/>
      <sheetName val="Securization"/>
      <sheetName val="BASELII Capital"/>
      <sheetName val="Capital"/>
      <sheetName val="Unreal G(L),Goodwill"/>
      <sheetName val="Derivatives Basel II"/>
      <sheetName val="Derivatives"/>
      <sheetName val="Derivatives-FV"/>
      <sheetName val="US GAAP, Commitments"/>
      <sheetName val="Contingency"/>
      <sheetName val="Credit  Exposures (1)"/>
      <sheetName val="Credit  Exposures (2)"/>
      <sheetName val="Credit  Ratios (1)"/>
      <sheetName val="PCL by location"/>
      <sheetName val="Gross Loans &amp; Acc by prod &amp; in "/>
      <sheetName val="ACL by prod &amp; indus"/>
      <sheetName val="Net Loans &amp; Acc by prod &amp; indus"/>
      <sheetName val="GIL by prod &amp; indus"/>
      <sheetName val="NIL by prod &amp; indus "/>
      <sheetName val="Loans by locations"/>
      <sheetName val="Loan others"/>
      <sheetName val="Int. Rate Risk"/>
      <sheetName val="Liquid Assets &amp; Deposits"/>
      <sheetName val="Basel II Glossary"/>
      <sheetName val="Last"/>
      <sheetName val="Derivatives Basel II(2) "/>
      <sheetName val="Basel II GlossaryQ4"/>
      <sheetName val="Credit  Exposures (2)2"/>
      <sheetName val="Credit  Exposures (1)2"/>
      <sheetName val="Derivatives-FV2"/>
      <sheetName val="Derivatives Basel II(1)"/>
      <sheetName val="Securization (2)"/>
      <sheetName val="BASELII2 Capital"/>
      <sheetName val="Credit  Exposures bb"/>
      <sheetName val="Credit  Exposuresbb"/>
      <sheetName val="Securization BASEL II"/>
      <sheetName val="Mkt Risk "/>
      <sheetName val="Manual Input"/>
      <sheetName val="set-up"/>
      <sheetName val="Total Bank (check)"/>
      <sheetName val="PCCG (check)"/>
      <sheetName val="Ratios (2)"/>
      <sheetName val="Ratios"/>
      <sheetName val="Total Bank"/>
      <sheetName val="P&amp;C"/>
      <sheetName val="PCG"/>
      <sheetName val="I&amp;CB"/>
      <sheetName val="USE"/>
      <sheetName val="CDE"/>
      <sheetName val="Credit  Exposures (3)"/>
      <sheetName val="BASELII Capital (2)"/>
      <sheetName val="Liquid Assets &amp; Deposits (2)"/>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15"/>
      <sheetName val="Ajustements"/>
      <sheetName val="Entrées manuelles"/>
      <sheetName val="Entr?es manuelles"/>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rap01"/>
      <sheetName val="rap02"/>
      <sheetName val="rap03"/>
      <sheetName val="rap04"/>
      <sheetName val="rap05"/>
      <sheetName val="rap06"/>
      <sheetName val="rap07"/>
      <sheetName val="req01"/>
      <sheetName val="ana01"/>
      <sheetName val="req02"/>
      <sheetName val="ana02"/>
      <sheetName val="req03"/>
      <sheetName val="ana03"/>
      <sheetName val="req04"/>
      <sheetName val="ana04"/>
      <sheetName val="req05"/>
      <sheetName val="ana05"/>
      <sheetName val="req06"/>
      <sheetName val="ana06"/>
      <sheetName val="req07"/>
      <sheetName val="ana07"/>
      <sheetName val="req08"/>
      <sheetName val="ana08"/>
      <sheetName val="req09"/>
      <sheetName val="ana09"/>
      <sheetName val="SourceRap01"/>
      <sheetName val="SourceRap02"/>
      <sheetName val="SourceRap03"/>
      <sheetName val="SourceRap04"/>
      <sheetName val="req10"/>
      <sheetName val="ana10"/>
      <sheetName val="req11"/>
      <sheetName val="ana11"/>
      <sheetName val="req12"/>
      <sheetName val="ana12"/>
      <sheetName val="req13"/>
      <sheetName val="ana13"/>
      <sheetName val="req14"/>
      <sheetName val="ana14"/>
      <sheetName val="req15"/>
      <sheetName val="ana15"/>
      <sheetName val="req16"/>
      <sheetName val="ana16"/>
      <sheetName val="req17"/>
      <sheetName val="ana17"/>
      <sheetName val="req18"/>
      <sheetName val="ana18"/>
      <sheetName val="req19"/>
      <sheetName val="ana19"/>
      <sheetName val="req20"/>
      <sheetName val="ana20"/>
      <sheetName val="req21"/>
      <sheetName val="ana21"/>
      <sheetName val="req22"/>
      <sheetName val="ana22"/>
      <sheetName val="req23"/>
      <sheetName val="ana23"/>
      <sheetName val="req24"/>
      <sheetName val="ana24"/>
      <sheetName val="req25"/>
      <sheetName val="ana25"/>
      <sheetName val="req26"/>
      <sheetName val="ana26"/>
      <sheetName val="req27"/>
      <sheetName val="ana27"/>
      <sheetName val="req28"/>
      <sheetName val="ana28"/>
      <sheetName val="req29"/>
      <sheetName val="ana29"/>
      <sheetName val="req30"/>
      <sheetName val="ana30"/>
      <sheetName val="req31"/>
      <sheetName val="ana31"/>
      <sheetName val="req32"/>
      <sheetName val="ana32"/>
      <sheetName val="rap01Source"/>
      <sheetName val="rap02Source"/>
      <sheetName val="rap03Source"/>
      <sheetName val="rap04Source"/>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DeBord"/>
      <sheetName val="Validation"/>
      <sheetName val="Reconciliation des N-C"/>
      <sheetName val="Données Inter"/>
      <sheetName val="Conciliation"/>
      <sheetName val="Rap00"/>
      <sheetName val="Rap01 - Mensuel"/>
      <sheetName val="Rap04 - Explications"/>
      <sheetName val="Rap01 - Ajustement"/>
      <sheetName val="Rap02 - Trimestriel"/>
      <sheetName val="Rap02 - Ajustement"/>
      <sheetName val="Trim Préc. (usage interne)"/>
      <sheetName val="Trimestriel Préc. (à utiliser)"/>
      <sheetName val="Trimestriel Préc.Non Applicable"/>
      <sheetName val="Rap03 - Annuel"/>
      <sheetName val="Rap03 - Ajustement"/>
      <sheetName val="TransitsRubriques"/>
      <sheetName val="TransitsRubriques (2)"/>
      <sheetName val="TransitsRubriques (3)"/>
      <sheetName val="req01"/>
      <sheetName val="ana1"/>
      <sheetName val="req02"/>
      <sheetName val="ana2"/>
      <sheetName val="req03"/>
      <sheetName val="ana3"/>
      <sheetName val="CONS0088 - Rapport des prêts do"/>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atio and ACM Cal'n"/>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C08"/>
      <sheetName val="RC08-Adjustment"/>
      <sheetName val="RC08-Manual entry"/>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L01"/>
      <sheetName val="RL01-Adjustment"/>
      <sheetName val="RL01-Manual entry"/>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Rubriques_Prets"/>
      <sheetName val="RC09_Initial"/>
      <sheetName val="rap01_Repart_Geo_Prets"/>
      <sheetName val="rap07"/>
      <sheetName val="rap01-bilan consolidé"/>
      <sheetName val="Rap01 - Mensuel"/>
      <sheetName val="req01"/>
      <sheetName val="ana01"/>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sheetName val="Sheet2"/>
      <sheetName val="Explications"/>
      <sheetName val="Données Inter"/>
      <sheetName val="Activité-prêts"/>
      <sheetName val="Differentiel inter"/>
      <sheetName val="Activité-réserves"/>
      <sheetName val="Différentiel domestique"/>
      <sheetName val="Activité net"/>
      <sheetName val="Prêts-Carole"/>
      <sheetName val="Réserve-Carole"/>
      <sheetName val="Recouvrement U.S."/>
      <sheetName val="Natexport Sodex"/>
      <sheetName val="2001-2000"/>
      <sheetName val="2001"/>
      <sheetName val="Sheet1 (2)"/>
      <sheetName val="Donn?es Inter"/>
      <sheetName val="Activit?-pr?ts"/>
      <sheetName val="Activit?-r?serves"/>
      <sheetName val="Diff?rentiel domestique"/>
      <sheetName val="Activit? net"/>
      <sheetName val="Pr?ts-Carole"/>
      <sheetName val="R?serve-Carole"/>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2-95"/>
      <sheetName val="002-96"/>
      <sheetName val="002-97"/>
      <sheetName val="002-75"/>
      <sheetName val="002-98"/>
      <sheetName val="002-99"/>
      <sheetName val="002-92"/>
      <sheetName val="002-78"/>
      <sheetName val="002-79"/>
      <sheetName val="002-86"/>
      <sheetName val="002-76"/>
      <sheetName val="Données"/>
      <sheetName val="Données_prec"/>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VM  de négo. (Sec. Trading)"/>
      <sheetName val="Immo. corpo. (Fixed assets)"/>
      <sheetName val="EA et AI (AI and Goodwill)"/>
      <sheetName val="Actifs divers (Other Assets)"/>
      <sheetName val="Passifs divers (Other lia.)"/>
      <sheetName val="Baux (Leases)"/>
      <sheetName val="IFD (Derivatives)"/>
      <sheetName val="JV des IF (FV of FI)"/>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IC02"/>
      <sheetName val="Adjustment"/>
      <sheetName val="Manual entry"/>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sheetName val="Data Retrieve"/>
      <sheetName val="Data Million"/>
    </sheetNames>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image" Target="../media/image7.emf"/><Relationship Id="rId4" Type="http://schemas.openxmlformats.org/officeDocument/2006/relationships/oleObject" Target="../embeddings/Microsoft_Word_97_-_2003_Document9.doc"/></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image" Target="../media/image8.emf"/><Relationship Id="rId4" Type="http://schemas.openxmlformats.org/officeDocument/2006/relationships/oleObject" Target="../embeddings/Microsoft_Word_97_-_2003_Document10.doc"/></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image" Target="../media/image3.emf"/><Relationship Id="rId4" Type="http://schemas.openxmlformats.org/officeDocument/2006/relationships/oleObject" Target="../embeddings/Microsoft_Word_97_-_2003_Document11.doc"/></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image" Target="../media/image3.emf"/><Relationship Id="rId4" Type="http://schemas.openxmlformats.org/officeDocument/2006/relationships/oleObject" Target="../embeddings/Microsoft_Word_97_-_2003_Document12.doc"/></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3.emf"/><Relationship Id="rId5" Type="http://schemas.openxmlformats.org/officeDocument/2006/relationships/oleObject" Target="../embeddings/Microsoft_Word_97_-_2003_Document13.doc"/><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image" Target="../media/image3.emf"/><Relationship Id="rId5" Type="http://schemas.openxmlformats.org/officeDocument/2006/relationships/oleObject" Target="../embeddings/Microsoft_Word_97_-_2003_Document14.doc"/><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3.emf"/><Relationship Id="rId5" Type="http://schemas.openxmlformats.org/officeDocument/2006/relationships/oleObject" Target="../embeddings/Microsoft_Word_97_-_2003_Document15.doc"/><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image" Target="../media/image3.emf"/><Relationship Id="rId5" Type="http://schemas.openxmlformats.org/officeDocument/2006/relationships/oleObject" Target="../embeddings/Microsoft_Word_97_-_2003_Document16.doc"/><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image" Target="../media/image3.emf"/><Relationship Id="rId5" Type="http://schemas.openxmlformats.org/officeDocument/2006/relationships/oleObject" Target="../embeddings/Microsoft_Word_97_-_2003_Document17.doc"/><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7.bin"/><Relationship Id="rId5" Type="http://schemas.openxmlformats.org/officeDocument/2006/relationships/image" Target="../media/image3.emf"/><Relationship Id="rId4" Type="http://schemas.openxmlformats.org/officeDocument/2006/relationships/oleObject" Target="../embeddings/Microsoft_Word_97_-_2003_Document18.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Microsoft_Word_97_-_2003_Document1.doc"/></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8.bin"/><Relationship Id="rId5" Type="http://schemas.openxmlformats.org/officeDocument/2006/relationships/image" Target="../media/image3.emf"/><Relationship Id="rId4" Type="http://schemas.openxmlformats.org/officeDocument/2006/relationships/oleObject" Target="../embeddings/Microsoft_Word_97_-_2003_Document19.doc"/></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9.bin"/><Relationship Id="rId5" Type="http://schemas.openxmlformats.org/officeDocument/2006/relationships/image" Target="../media/image3.emf"/><Relationship Id="rId4" Type="http://schemas.openxmlformats.org/officeDocument/2006/relationships/oleObject" Target="../embeddings/Microsoft_Word_97_-_2003_Document20.doc"/></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30.bin"/><Relationship Id="rId5" Type="http://schemas.openxmlformats.org/officeDocument/2006/relationships/image" Target="../media/image3.emf"/><Relationship Id="rId4" Type="http://schemas.openxmlformats.org/officeDocument/2006/relationships/oleObject" Target="../embeddings/Microsoft_Word_97_-_2003_Document21.doc"/></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31.bin"/><Relationship Id="rId5" Type="http://schemas.openxmlformats.org/officeDocument/2006/relationships/image" Target="../media/image3.emf"/><Relationship Id="rId4" Type="http://schemas.openxmlformats.org/officeDocument/2006/relationships/oleObject" Target="../embeddings/Microsoft_Word_97_-_2003_Document22.doc"/></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32.bin"/><Relationship Id="rId5" Type="http://schemas.openxmlformats.org/officeDocument/2006/relationships/image" Target="../media/image3.emf"/><Relationship Id="rId4" Type="http://schemas.openxmlformats.org/officeDocument/2006/relationships/oleObject" Target="../embeddings/Microsoft_Word_97_-_2003_Document23.doc"/></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image" Target="../media/image3.emf"/><Relationship Id="rId5" Type="http://schemas.openxmlformats.org/officeDocument/2006/relationships/oleObject" Target="../embeddings/Microsoft_Word_97_-_2003_Document24.doc"/><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35.bin"/><Relationship Id="rId5" Type="http://schemas.openxmlformats.org/officeDocument/2006/relationships/image" Target="../media/image3.emf"/><Relationship Id="rId4" Type="http://schemas.openxmlformats.org/officeDocument/2006/relationships/oleObject" Target="../embeddings/Microsoft_Word_97_-_2003_Document25.doc"/></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36.bin"/><Relationship Id="rId5" Type="http://schemas.openxmlformats.org/officeDocument/2006/relationships/image" Target="../media/image3.emf"/><Relationship Id="rId4" Type="http://schemas.openxmlformats.org/officeDocument/2006/relationships/oleObject" Target="../embeddings/Microsoft_Word_97_-_2003_Document26.doc"/></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37.bin"/><Relationship Id="rId5" Type="http://schemas.openxmlformats.org/officeDocument/2006/relationships/image" Target="../media/image3.emf"/><Relationship Id="rId4" Type="http://schemas.openxmlformats.org/officeDocument/2006/relationships/oleObject" Target="../embeddings/Microsoft_Word_97_-_2003_Document27.doc"/></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38.bin"/><Relationship Id="rId5" Type="http://schemas.openxmlformats.org/officeDocument/2006/relationships/image" Target="../media/image3.emf"/><Relationship Id="rId4" Type="http://schemas.openxmlformats.org/officeDocument/2006/relationships/oleObject" Target="../embeddings/Microsoft_Word_97_-_2003_Document28.doc"/></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oleObject" Target="../embeddings/Microsoft_Word_97_-_2003_Document2.doc"/><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9.bin"/><Relationship Id="rId5" Type="http://schemas.openxmlformats.org/officeDocument/2006/relationships/image" Target="../media/image9.emf"/><Relationship Id="rId4" Type="http://schemas.openxmlformats.org/officeDocument/2006/relationships/oleObject" Target="../embeddings/Microsoft_Word_97_-_2003_Document29.doc"/></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40.bin"/><Relationship Id="rId5" Type="http://schemas.openxmlformats.org/officeDocument/2006/relationships/image" Target="../media/image10.emf"/><Relationship Id="rId4" Type="http://schemas.openxmlformats.org/officeDocument/2006/relationships/oleObject" Target="../embeddings/Microsoft_Word_97_-_2003_Document30.doc"/></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41.bin"/><Relationship Id="rId6" Type="http://schemas.openxmlformats.org/officeDocument/2006/relationships/oleObject" Target="../embeddings/Microsoft_Word_97_-_2003_Document32.doc"/><Relationship Id="rId5" Type="http://schemas.openxmlformats.org/officeDocument/2006/relationships/image" Target="../media/image9.emf"/><Relationship Id="rId4" Type="http://schemas.openxmlformats.org/officeDocument/2006/relationships/oleObject" Target="../embeddings/Microsoft_Word_97_-_2003_Document31.doc"/></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42.bin"/><Relationship Id="rId5" Type="http://schemas.openxmlformats.org/officeDocument/2006/relationships/image" Target="../media/image9.emf"/><Relationship Id="rId4" Type="http://schemas.openxmlformats.org/officeDocument/2006/relationships/oleObject" Target="../embeddings/Microsoft_Word_97_-_2003_Document33.doc"/></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43.bin"/><Relationship Id="rId6" Type="http://schemas.openxmlformats.org/officeDocument/2006/relationships/oleObject" Target="../embeddings/Microsoft_Word_97_-_2003_Document35.doc"/><Relationship Id="rId5" Type="http://schemas.openxmlformats.org/officeDocument/2006/relationships/image" Target="../media/image9.emf"/><Relationship Id="rId4" Type="http://schemas.openxmlformats.org/officeDocument/2006/relationships/oleObject" Target="../embeddings/Microsoft_Word_97_-_2003_Document34.doc"/></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44.bin"/><Relationship Id="rId5" Type="http://schemas.openxmlformats.org/officeDocument/2006/relationships/image" Target="../media/image11.emf"/><Relationship Id="rId4" Type="http://schemas.openxmlformats.org/officeDocument/2006/relationships/oleObject" Target="../embeddings/Microsoft_Word_97_-_2003_Document36.doc"/></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45.bin"/><Relationship Id="rId5" Type="http://schemas.openxmlformats.org/officeDocument/2006/relationships/image" Target="../media/image11.emf"/><Relationship Id="rId4" Type="http://schemas.openxmlformats.org/officeDocument/2006/relationships/oleObject" Target="../embeddings/Microsoft_Word_97_-_2003_Document37.doc"/></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46.bin"/><Relationship Id="rId6" Type="http://schemas.openxmlformats.org/officeDocument/2006/relationships/comments" Target="../comments5.xml"/><Relationship Id="rId5" Type="http://schemas.openxmlformats.org/officeDocument/2006/relationships/image" Target="../media/image10.emf"/><Relationship Id="rId4" Type="http://schemas.openxmlformats.org/officeDocument/2006/relationships/oleObject" Target="../embeddings/Microsoft_Word_97_-_2003_Document38.doc"/></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47.bin"/><Relationship Id="rId5" Type="http://schemas.openxmlformats.org/officeDocument/2006/relationships/image" Target="../media/image10.emf"/><Relationship Id="rId4" Type="http://schemas.openxmlformats.org/officeDocument/2006/relationships/oleObject" Target="../embeddings/Microsoft_Word_97_-_2003_Document39.doc"/></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48.bin"/><Relationship Id="rId5" Type="http://schemas.openxmlformats.org/officeDocument/2006/relationships/image" Target="../media/image10.emf"/><Relationship Id="rId4" Type="http://schemas.openxmlformats.org/officeDocument/2006/relationships/oleObject" Target="../embeddings/Microsoft_Word_97_-_2003_Document40.doc"/></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image" Target="../media/image5.emf"/><Relationship Id="rId5" Type="http://schemas.openxmlformats.org/officeDocument/2006/relationships/oleObject" Target="../embeddings/Microsoft_Word_97_-_2003_Document3.doc"/><Relationship Id="rId4"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9.bin"/><Relationship Id="rId5" Type="http://schemas.openxmlformats.org/officeDocument/2006/relationships/image" Target="../media/image10.emf"/><Relationship Id="rId4" Type="http://schemas.openxmlformats.org/officeDocument/2006/relationships/oleObject" Target="../embeddings/Microsoft_Word_97_-_2003_Document41.doc"/></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1.xml"/><Relationship Id="rId1" Type="http://schemas.openxmlformats.org/officeDocument/2006/relationships/printerSettings" Target="../printerSettings/printerSettings50.bin"/><Relationship Id="rId5" Type="http://schemas.openxmlformats.org/officeDocument/2006/relationships/image" Target="../media/image10.emf"/><Relationship Id="rId4" Type="http://schemas.openxmlformats.org/officeDocument/2006/relationships/oleObject" Target="../embeddings/Microsoft_Word_97_-_2003_Document42.doc"/></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2.xml"/><Relationship Id="rId1" Type="http://schemas.openxmlformats.org/officeDocument/2006/relationships/printerSettings" Target="../printerSettings/printerSettings51.bin"/><Relationship Id="rId5" Type="http://schemas.openxmlformats.org/officeDocument/2006/relationships/image" Target="../media/image10.emf"/><Relationship Id="rId4" Type="http://schemas.openxmlformats.org/officeDocument/2006/relationships/oleObject" Target="../embeddings/Microsoft_Word_97_-_2003_Document43.doc"/></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3.xml"/><Relationship Id="rId1" Type="http://schemas.openxmlformats.org/officeDocument/2006/relationships/printerSettings" Target="../printerSettings/printerSettings52.bin"/><Relationship Id="rId5" Type="http://schemas.openxmlformats.org/officeDocument/2006/relationships/image" Target="../media/image10.emf"/><Relationship Id="rId4" Type="http://schemas.openxmlformats.org/officeDocument/2006/relationships/oleObject" Target="../embeddings/Microsoft_Word_97_-_2003_Document44.doc"/></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4.xml"/><Relationship Id="rId1" Type="http://schemas.openxmlformats.org/officeDocument/2006/relationships/printerSettings" Target="../printerSettings/printerSettings53.bin"/><Relationship Id="rId5" Type="http://schemas.openxmlformats.org/officeDocument/2006/relationships/image" Target="../media/image10.emf"/><Relationship Id="rId4" Type="http://schemas.openxmlformats.org/officeDocument/2006/relationships/oleObject" Target="../embeddings/Microsoft_Word_97_-_2003_Document45.doc"/></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5.xml"/><Relationship Id="rId1" Type="http://schemas.openxmlformats.org/officeDocument/2006/relationships/printerSettings" Target="../printerSettings/printerSettings54.bin"/><Relationship Id="rId6" Type="http://schemas.openxmlformats.org/officeDocument/2006/relationships/oleObject" Target="../embeddings/Microsoft_Word_97_-_2003_Document47.doc"/><Relationship Id="rId5" Type="http://schemas.openxmlformats.org/officeDocument/2006/relationships/image" Target="../media/image10.emf"/><Relationship Id="rId4" Type="http://schemas.openxmlformats.org/officeDocument/2006/relationships/oleObject" Target="../embeddings/Microsoft_Word_97_-_2003_Document46.doc"/></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6.xml"/><Relationship Id="rId1" Type="http://schemas.openxmlformats.org/officeDocument/2006/relationships/printerSettings" Target="../printerSettings/printerSettings55.bin"/><Relationship Id="rId5" Type="http://schemas.openxmlformats.org/officeDocument/2006/relationships/image" Target="../media/image10.emf"/><Relationship Id="rId4" Type="http://schemas.openxmlformats.org/officeDocument/2006/relationships/oleObject" Target="../embeddings/Microsoft_Word_97_-_2003_Document48.doc"/></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7.xml"/><Relationship Id="rId1" Type="http://schemas.openxmlformats.org/officeDocument/2006/relationships/printerSettings" Target="../printerSettings/printerSettings56.bin"/><Relationship Id="rId6" Type="http://schemas.openxmlformats.org/officeDocument/2006/relationships/oleObject" Target="../embeddings/Microsoft_Word_97_-_2003_Document50.doc"/><Relationship Id="rId5" Type="http://schemas.openxmlformats.org/officeDocument/2006/relationships/image" Target="../media/image10.emf"/><Relationship Id="rId4" Type="http://schemas.openxmlformats.org/officeDocument/2006/relationships/oleObject" Target="../embeddings/Microsoft_Word_97_-_2003_Document49.doc"/></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8.xml"/><Relationship Id="rId1" Type="http://schemas.openxmlformats.org/officeDocument/2006/relationships/printerSettings" Target="../printerSettings/printerSettings57.bin"/><Relationship Id="rId5" Type="http://schemas.openxmlformats.org/officeDocument/2006/relationships/image" Target="../media/image10.emf"/><Relationship Id="rId4" Type="http://schemas.openxmlformats.org/officeDocument/2006/relationships/oleObject" Target="../embeddings/Microsoft_Word_97_-_2003_Document51.doc"/></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9.xml"/><Relationship Id="rId1" Type="http://schemas.openxmlformats.org/officeDocument/2006/relationships/printerSettings" Target="../printerSettings/printerSettings58.bin"/><Relationship Id="rId5" Type="http://schemas.openxmlformats.org/officeDocument/2006/relationships/image" Target="../media/image10.emf"/><Relationship Id="rId4" Type="http://schemas.openxmlformats.org/officeDocument/2006/relationships/oleObject" Target="../embeddings/Microsoft_Word_97_-_2003_Document52.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Microsoft_Word_97_-_2003_Document4.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0.xml"/><Relationship Id="rId1" Type="http://schemas.openxmlformats.org/officeDocument/2006/relationships/printerSettings" Target="../printerSettings/printerSettings59.bin"/><Relationship Id="rId5" Type="http://schemas.openxmlformats.org/officeDocument/2006/relationships/image" Target="../media/image10.emf"/><Relationship Id="rId4" Type="http://schemas.openxmlformats.org/officeDocument/2006/relationships/oleObject" Target="../embeddings/Microsoft_Word_97_-_2003_Document53.doc"/></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1.xml"/><Relationship Id="rId1" Type="http://schemas.openxmlformats.org/officeDocument/2006/relationships/printerSettings" Target="../printerSettings/printerSettings60.bin"/><Relationship Id="rId6" Type="http://schemas.openxmlformats.org/officeDocument/2006/relationships/oleObject" Target="../embeddings/Microsoft_Word_97_-_2003_Document55.doc"/><Relationship Id="rId5" Type="http://schemas.openxmlformats.org/officeDocument/2006/relationships/image" Target="../media/image10.emf"/><Relationship Id="rId4" Type="http://schemas.openxmlformats.org/officeDocument/2006/relationships/oleObject" Target="../embeddings/Microsoft_Word_97_-_2003_Document54.doc"/></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2.xml"/><Relationship Id="rId1" Type="http://schemas.openxmlformats.org/officeDocument/2006/relationships/printerSettings" Target="../printerSettings/printerSettings61.bin"/><Relationship Id="rId5" Type="http://schemas.openxmlformats.org/officeDocument/2006/relationships/image" Target="../media/image10.emf"/><Relationship Id="rId4" Type="http://schemas.openxmlformats.org/officeDocument/2006/relationships/oleObject" Target="../embeddings/Microsoft_Word_97_-_2003_Document56.doc"/></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3.xml"/><Relationship Id="rId1" Type="http://schemas.openxmlformats.org/officeDocument/2006/relationships/printerSettings" Target="../printerSettings/printerSettings62.bin"/><Relationship Id="rId5" Type="http://schemas.openxmlformats.org/officeDocument/2006/relationships/image" Target="../media/image10.emf"/><Relationship Id="rId4" Type="http://schemas.openxmlformats.org/officeDocument/2006/relationships/oleObject" Target="../embeddings/Microsoft_Word_97_-_2003_Document57.doc"/></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4.xml"/><Relationship Id="rId1" Type="http://schemas.openxmlformats.org/officeDocument/2006/relationships/printerSettings" Target="../printerSettings/printerSettings63.bin"/><Relationship Id="rId5" Type="http://schemas.openxmlformats.org/officeDocument/2006/relationships/image" Target="../media/image10.emf"/><Relationship Id="rId4" Type="http://schemas.openxmlformats.org/officeDocument/2006/relationships/oleObject" Target="../embeddings/Microsoft_Word_97_-_2003_Document58.doc"/></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5.xml"/><Relationship Id="rId1" Type="http://schemas.openxmlformats.org/officeDocument/2006/relationships/printerSettings" Target="../printerSettings/printerSettings64.bin"/><Relationship Id="rId6" Type="http://schemas.openxmlformats.org/officeDocument/2006/relationships/oleObject" Target="../embeddings/Microsoft_Word_97_-_2003_Document60.doc"/><Relationship Id="rId5" Type="http://schemas.openxmlformats.org/officeDocument/2006/relationships/image" Target="../media/image10.emf"/><Relationship Id="rId4" Type="http://schemas.openxmlformats.org/officeDocument/2006/relationships/oleObject" Target="../embeddings/Microsoft_Word_97_-_2003_Document59.doc"/></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6.xml"/><Relationship Id="rId1" Type="http://schemas.openxmlformats.org/officeDocument/2006/relationships/printerSettings" Target="../printerSettings/printerSettings65.bin"/><Relationship Id="rId5" Type="http://schemas.openxmlformats.org/officeDocument/2006/relationships/image" Target="../media/image10.emf"/><Relationship Id="rId4" Type="http://schemas.openxmlformats.org/officeDocument/2006/relationships/oleObject" Target="../embeddings/Microsoft_Word_97_-_2003_Document61.doc"/></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7.xml"/><Relationship Id="rId1" Type="http://schemas.openxmlformats.org/officeDocument/2006/relationships/printerSettings" Target="../printerSettings/printerSettings66.bin"/><Relationship Id="rId5" Type="http://schemas.openxmlformats.org/officeDocument/2006/relationships/image" Target="../media/image10.emf"/><Relationship Id="rId4" Type="http://schemas.openxmlformats.org/officeDocument/2006/relationships/oleObject" Target="../embeddings/Microsoft_Word_97_-_2003_Document62.doc"/></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8.xml"/><Relationship Id="rId1" Type="http://schemas.openxmlformats.org/officeDocument/2006/relationships/printerSettings" Target="../printerSettings/printerSettings67.bin"/><Relationship Id="rId5" Type="http://schemas.openxmlformats.org/officeDocument/2006/relationships/image" Target="../media/image10.emf"/><Relationship Id="rId4" Type="http://schemas.openxmlformats.org/officeDocument/2006/relationships/oleObject" Target="../embeddings/Microsoft_Word_97_-_2003_Document63.doc"/></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9.xml"/><Relationship Id="rId1" Type="http://schemas.openxmlformats.org/officeDocument/2006/relationships/printerSettings" Target="../printerSettings/printerSettings68.bin"/><Relationship Id="rId5" Type="http://schemas.openxmlformats.org/officeDocument/2006/relationships/image" Target="../media/image10.emf"/><Relationship Id="rId4" Type="http://schemas.openxmlformats.org/officeDocument/2006/relationships/oleObject" Target="../embeddings/Microsoft_Word_97_-_2003_Document64.doc"/></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image" Target="../media/image3.emf"/><Relationship Id="rId5" Type="http://schemas.openxmlformats.org/officeDocument/2006/relationships/oleObject" Target="../embeddings/Microsoft_Word_97_-_2003_Document5.doc"/><Relationship Id="rId4" Type="http://schemas.openxmlformats.org/officeDocument/2006/relationships/vmlDrawing" Target="../drawings/vmlDrawing5.v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0.xml"/><Relationship Id="rId1" Type="http://schemas.openxmlformats.org/officeDocument/2006/relationships/printerSettings" Target="../printerSettings/printerSettings69.bin"/><Relationship Id="rId5" Type="http://schemas.openxmlformats.org/officeDocument/2006/relationships/image" Target="../media/image10.emf"/><Relationship Id="rId4" Type="http://schemas.openxmlformats.org/officeDocument/2006/relationships/oleObject" Target="../embeddings/Microsoft_Word_97_-_2003_Document65.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Microsoft_Word_97_-_2003_Document6.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omments" Target="../comments1.xml"/><Relationship Id="rId5" Type="http://schemas.openxmlformats.org/officeDocument/2006/relationships/image" Target="../media/image6.emf"/><Relationship Id="rId4" Type="http://schemas.openxmlformats.org/officeDocument/2006/relationships/oleObject" Target="../embeddings/Microsoft_Word_97_-_2003_Document7.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omments" Target="../comments2.xml"/><Relationship Id="rId5" Type="http://schemas.openxmlformats.org/officeDocument/2006/relationships/image" Target="../media/image7.emf"/><Relationship Id="rId4" Type="http://schemas.openxmlformats.org/officeDocument/2006/relationships/oleObject" Target="../embeddings/Microsoft_Word_97_-_2003_Document8.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Feuil1">
    <tabColor rgb="FFCCFFCC"/>
    <pageSetUpPr fitToPage="1"/>
  </sheetPr>
  <dimension ref="A2:R45"/>
  <sheetViews>
    <sheetView showGridLines="0" defaultGridColor="0" view="pageBreakPreview" topLeftCell="A19" colorId="22" zoomScale="85" zoomScaleNormal="75" zoomScaleSheetLayoutView="85" workbookViewId="0">
      <selection activeCell="B4" sqref="B4"/>
    </sheetView>
  </sheetViews>
  <sheetFormatPr defaultColWidth="8.88671875" defaultRowHeight="15"/>
  <cols>
    <col min="1" max="16" width="8.6640625" style="3588" customWidth="1"/>
    <col min="17" max="16384" width="8.88671875" style="3588"/>
  </cols>
  <sheetData>
    <row r="2" spans="1:16" ht="16.5" customHeight="1">
      <c r="B2" s="3766"/>
      <c r="P2" s="3767"/>
    </row>
    <row r="3" spans="1:16" ht="26.25">
      <c r="B3" s="3766"/>
      <c r="K3" s="3768"/>
    </row>
    <row r="4" spans="1:16">
      <c r="C4" s="3588" t="s">
        <v>0</v>
      </c>
    </row>
    <row r="5" spans="1:16">
      <c r="B5" s="3766"/>
    </row>
    <row r="7" spans="1:16" ht="14.25" customHeight="1"/>
    <row r="11" spans="1:16">
      <c r="E11" s="3588" t="s">
        <v>0</v>
      </c>
    </row>
    <row r="14" spans="1:16" ht="30.75">
      <c r="A14" s="3769"/>
      <c r="B14" s="3769"/>
      <c r="C14" s="3769"/>
      <c r="D14" s="3770"/>
      <c r="E14" s="3769"/>
    </row>
    <row r="18" spans="1:17" ht="33.75">
      <c r="A18" s="4012" t="s">
        <v>1008</v>
      </c>
      <c r="B18" s="4012"/>
      <c r="C18" s="4012"/>
      <c r="D18" s="4012"/>
      <c r="E18" s="4012"/>
      <c r="F18" s="4012"/>
      <c r="G18" s="4012"/>
      <c r="H18" s="4012"/>
      <c r="I18" s="4012"/>
      <c r="J18" s="4012"/>
      <c r="K18" s="4012"/>
      <c r="L18" s="4012"/>
      <c r="M18" s="4012"/>
      <c r="N18" s="4012"/>
      <c r="O18" s="4012"/>
      <c r="P18" s="4012"/>
      <c r="Q18" s="3836"/>
    </row>
    <row r="20" spans="1:17" ht="26.25">
      <c r="A20" s="3604"/>
      <c r="B20" s="3604"/>
      <c r="C20" s="3604"/>
      <c r="D20" s="3604"/>
      <c r="E20" s="3604"/>
      <c r="F20" s="3771"/>
      <c r="G20" s="3604"/>
      <c r="H20" s="3604"/>
      <c r="I20" s="3604"/>
      <c r="J20" s="3604"/>
      <c r="K20" s="3604"/>
      <c r="L20" s="3604"/>
      <c r="M20" s="3604"/>
      <c r="N20" s="3604"/>
      <c r="O20" s="3604"/>
      <c r="P20" s="3604"/>
    </row>
    <row r="21" spans="1:17" ht="34.5" customHeight="1">
      <c r="A21" s="4013" t="s">
        <v>1434</v>
      </c>
      <c r="B21" s="4013"/>
      <c r="C21" s="4013"/>
      <c r="D21" s="4013"/>
      <c r="E21" s="4013"/>
      <c r="F21" s="4013"/>
      <c r="G21" s="4013"/>
      <c r="H21" s="4013"/>
      <c r="I21" s="4013"/>
      <c r="J21" s="4013"/>
      <c r="K21" s="4013"/>
      <c r="L21" s="4013"/>
      <c r="M21" s="4013"/>
      <c r="N21" s="4013"/>
      <c r="O21" s="4013"/>
      <c r="P21" s="4013"/>
      <c r="Q21" s="3837"/>
    </row>
    <row r="22" spans="1:17" ht="27.75" customHeight="1">
      <c r="A22" s="3772"/>
      <c r="B22" s="3772"/>
      <c r="C22" s="3773"/>
      <c r="D22" s="3773"/>
      <c r="E22" s="3773"/>
      <c r="F22" s="3773"/>
      <c r="G22" s="3773"/>
      <c r="H22" s="3773"/>
      <c r="I22" s="3773"/>
      <c r="J22" s="3773"/>
      <c r="K22" s="3773"/>
      <c r="L22" s="3773"/>
      <c r="M22" s="3773"/>
      <c r="N22" s="3773"/>
      <c r="O22" s="3773"/>
      <c r="P22" s="3773"/>
    </row>
    <row r="23" spans="1:17" ht="30" customHeight="1"/>
    <row r="24" spans="1:17" ht="30" customHeight="1">
      <c r="A24" s="4014" t="s">
        <v>1009</v>
      </c>
      <c r="B24" s="4014"/>
      <c r="C24" s="4014"/>
      <c r="D24" s="4014"/>
      <c r="E24" s="4014"/>
      <c r="F24" s="4014"/>
      <c r="G24" s="4014"/>
      <c r="H24" s="4014"/>
      <c r="I24" s="4014"/>
      <c r="J24" s="4014"/>
      <c r="K24" s="4014"/>
      <c r="L24" s="4014"/>
      <c r="M24" s="4014"/>
      <c r="N24" s="4014"/>
      <c r="O24" s="4014"/>
      <c r="P24" s="4014"/>
    </row>
    <row r="25" spans="1:17">
      <c r="E25" s="3774"/>
    </row>
    <row r="26" spans="1:17" ht="27.75" customHeight="1">
      <c r="A26" s="3775"/>
      <c r="B26" s="3669"/>
      <c r="C26" s="3776"/>
      <c r="D26" s="3776"/>
      <c r="E26" s="3776"/>
      <c r="F26" s="3776"/>
      <c r="G26" s="3776"/>
      <c r="H26" s="3776"/>
      <c r="I26" s="3776"/>
      <c r="J26" s="3776"/>
      <c r="K26" s="3776"/>
      <c r="L26" s="3776"/>
      <c r="M26" s="3776"/>
      <c r="N26" s="3776"/>
    </row>
    <row r="27" spans="1:17" ht="18.75">
      <c r="A27" s="4015"/>
      <c r="B27" s="4016"/>
      <c r="C27" s="4016"/>
      <c r="D27" s="4016"/>
      <c r="E27" s="4016"/>
      <c r="F27" s="4016"/>
      <c r="G27" s="4016"/>
      <c r="H27" s="4016"/>
      <c r="I27" s="4016"/>
      <c r="J27" s="4016"/>
      <c r="K27" s="4016"/>
      <c r="L27" s="4016"/>
      <c r="M27" s="4016"/>
      <c r="N27" s="4016"/>
      <c r="O27" s="4016"/>
      <c r="P27" s="4016"/>
    </row>
    <row r="28" spans="1:17" ht="18.75">
      <c r="A28" s="4015"/>
      <c r="B28" s="4016"/>
      <c r="C28" s="4016"/>
      <c r="D28" s="4016"/>
      <c r="E28" s="4016"/>
      <c r="F28" s="4016"/>
      <c r="G28" s="4016"/>
      <c r="H28" s="4016"/>
      <c r="I28" s="4016"/>
      <c r="J28" s="4016"/>
      <c r="K28" s="4016"/>
      <c r="L28" s="4016"/>
      <c r="M28" s="4016"/>
      <c r="N28" s="4016"/>
      <c r="O28" s="4016"/>
      <c r="P28" s="4016"/>
    </row>
    <row r="29" spans="1:17">
      <c r="A29" s="3589"/>
      <c r="B29" s="3669"/>
      <c r="C29" s="3669"/>
      <c r="D29" s="3669"/>
      <c r="E29" s="3669"/>
      <c r="F29" s="3777"/>
    </row>
    <row r="30" spans="1:17">
      <c r="A30" s="3589"/>
      <c r="B30" s="3669"/>
      <c r="C30" s="3669"/>
      <c r="D30" s="3669"/>
      <c r="E30" s="3669"/>
      <c r="F30" s="3777"/>
    </row>
    <row r="31" spans="1:17">
      <c r="A31" s="3589"/>
      <c r="B31" s="3669"/>
      <c r="C31" s="3669"/>
      <c r="D31" s="3669"/>
      <c r="E31" s="3669"/>
      <c r="F31" s="3777"/>
    </row>
    <row r="32" spans="1:17">
      <c r="A32" s="3589"/>
      <c r="B32" s="3669"/>
      <c r="C32" s="3669"/>
      <c r="D32" s="3669"/>
      <c r="E32" s="3669"/>
      <c r="F32" s="3777"/>
    </row>
    <row r="33" spans="1:18">
      <c r="A33" s="3778"/>
      <c r="C33" s="3669"/>
      <c r="D33" s="3669"/>
    </row>
    <row r="34" spans="1:18" ht="15.75" thickBot="1">
      <c r="C34" s="3669"/>
      <c r="D34" s="3669"/>
    </row>
    <row r="35" spans="1:18">
      <c r="A35" s="4011" t="s">
        <v>1010</v>
      </c>
      <c r="B35" s="4011"/>
      <c r="C35" s="4011"/>
      <c r="D35" s="4011"/>
      <c r="E35" s="4011"/>
      <c r="F35" s="4011"/>
      <c r="G35" s="4011"/>
      <c r="H35" s="4011"/>
      <c r="I35" s="4011"/>
      <c r="J35" s="4011"/>
      <c r="K35" s="4011"/>
      <c r="L35" s="4011"/>
      <c r="M35" s="4011"/>
      <c r="N35" s="4011"/>
      <c r="O35" s="4011"/>
      <c r="P35" s="4011"/>
    </row>
    <row r="36" spans="1:18">
      <c r="A36" s="3678"/>
      <c r="B36" s="3604"/>
      <c r="C36" s="3645"/>
      <c r="D36" s="3645"/>
      <c r="E36" s="3604"/>
      <c r="F36" s="3604"/>
      <c r="G36" s="3604"/>
      <c r="H36" s="3604"/>
      <c r="I36" s="3604"/>
      <c r="J36" s="3604"/>
      <c r="K36" s="3604"/>
      <c r="L36" s="3604"/>
      <c r="M36" s="3604"/>
    </row>
    <row r="37" spans="1:18" s="3604" customFormat="1" ht="16.5" customHeight="1">
      <c r="A37" s="4017" t="s">
        <v>1316</v>
      </c>
      <c r="B37" s="4017"/>
      <c r="C37" s="4017"/>
      <c r="D37" s="4017"/>
      <c r="E37" s="4017"/>
      <c r="F37" s="4017"/>
      <c r="G37" s="4017"/>
      <c r="H37" s="4017"/>
      <c r="I37" s="4017"/>
      <c r="J37" s="4017"/>
      <c r="K37" s="4017"/>
      <c r="L37" s="4017"/>
      <c r="M37" s="4017"/>
      <c r="N37" s="4017"/>
      <c r="O37" s="4017"/>
      <c r="P37" s="4017"/>
      <c r="Q37" s="3588"/>
      <c r="R37" s="3588"/>
    </row>
    <row r="38" spans="1:18" s="3604" customFormat="1" ht="16.5" customHeight="1">
      <c r="A38" s="4017" t="s">
        <v>1317</v>
      </c>
      <c r="B38" s="4017"/>
      <c r="C38" s="4017"/>
      <c r="D38" s="4017"/>
      <c r="E38" s="4017"/>
      <c r="F38" s="4017"/>
      <c r="G38" s="4017"/>
      <c r="H38" s="4017"/>
      <c r="I38" s="4017"/>
      <c r="J38" s="4017"/>
      <c r="K38" s="4017"/>
      <c r="L38" s="4017"/>
      <c r="M38" s="4017"/>
      <c r="N38" s="4017"/>
      <c r="O38" s="4017"/>
      <c r="P38" s="4017"/>
    </row>
    <row r="39" spans="1:18" s="3604" customFormat="1" ht="16.5" customHeight="1">
      <c r="A39" s="4017" t="s">
        <v>1319</v>
      </c>
      <c r="B39" s="4017"/>
      <c r="C39" s="4017"/>
      <c r="D39" s="4017"/>
      <c r="E39" s="4017"/>
      <c r="F39" s="4017"/>
      <c r="G39" s="4017"/>
      <c r="H39" s="4017"/>
      <c r="I39" s="4017"/>
      <c r="J39" s="4017"/>
      <c r="K39" s="4017"/>
      <c r="L39" s="4017"/>
      <c r="M39" s="4017"/>
      <c r="N39" s="4017"/>
      <c r="O39" s="4017"/>
      <c r="P39" s="4017"/>
    </row>
    <row r="40" spans="1:18" ht="16.5" customHeight="1">
      <c r="A40" s="4017" t="s">
        <v>1318</v>
      </c>
      <c r="B40" s="4017"/>
      <c r="C40" s="4017"/>
      <c r="D40" s="4017"/>
      <c r="E40" s="4017"/>
      <c r="F40" s="4017"/>
      <c r="G40" s="4017"/>
      <c r="H40" s="4017"/>
      <c r="I40" s="4017"/>
      <c r="J40" s="4017"/>
      <c r="K40" s="4017"/>
      <c r="L40" s="4017"/>
      <c r="M40" s="4017"/>
      <c r="N40" s="4017"/>
      <c r="O40" s="4017"/>
      <c r="P40" s="4017"/>
    </row>
    <row r="41" spans="1:18" ht="18">
      <c r="A41" s="4017"/>
      <c r="B41" s="4017"/>
      <c r="C41" s="4017"/>
      <c r="D41" s="4017"/>
      <c r="E41" s="4017"/>
      <c r="F41" s="4017"/>
      <c r="G41" s="4017"/>
      <c r="H41" s="4017"/>
      <c r="I41" s="4017"/>
      <c r="J41" s="4017"/>
      <c r="K41" s="4017"/>
      <c r="L41" s="4017"/>
      <c r="M41" s="4017"/>
      <c r="N41" s="4017"/>
      <c r="O41" s="4017"/>
      <c r="P41" s="4017"/>
    </row>
    <row r="42" spans="1:18" ht="32.25" customHeight="1">
      <c r="A42" s="4018" t="s">
        <v>1320</v>
      </c>
      <c r="B42" s="4018"/>
      <c r="C42" s="4018"/>
      <c r="D42" s="4018"/>
      <c r="E42" s="4018"/>
      <c r="F42" s="4018"/>
      <c r="G42" s="4018"/>
      <c r="H42" s="4018"/>
      <c r="I42" s="4018"/>
      <c r="J42" s="4018"/>
      <c r="K42" s="4018"/>
      <c r="L42" s="4018"/>
      <c r="M42" s="4018"/>
      <c r="N42" s="4018"/>
      <c r="O42" s="4018"/>
      <c r="P42" s="4018"/>
    </row>
    <row r="43" spans="1:18">
      <c r="A43" s="3589"/>
      <c r="B43" s="3669"/>
      <c r="C43" s="3669"/>
      <c r="D43" s="3669"/>
      <c r="E43" s="3669"/>
      <c r="F43" s="3777"/>
    </row>
    <row r="44" spans="1:18" ht="18">
      <c r="A44" s="4017"/>
      <c r="B44" s="4017"/>
      <c r="C44" s="4017"/>
      <c r="D44" s="4017"/>
      <c r="E44" s="4017"/>
      <c r="F44" s="4017"/>
      <c r="G44" s="4017"/>
      <c r="H44" s="4017"/>
      <c r="I44" s="4017"/>
      <c r="J44" s="4017"/>
      <c r="K44" s="4017"/>
      <c r="L44" s="4017"/>
      <c r="M44" s="4017"/>
      <c r="N44" s="4017"/>
      <c r="O44" s="4017"/>
      <c r="P44" s="4017"/>
    </row>
    <row r="45" spans="1:18">
      <c r="E45" s="3779"/>
    </row>
  </sheetData>
  <dataConsolidate/>
  <mergeCells count="13">
    <mergeCell ref="A44:P44"/>
    <mergeCell ref="A37:P37"/>
    <mergeCell ref="A38:P38"/>
    <mergeCell ref="A39:P39"/>
    <mergeCell ref="A40:P40"/>
    <mergeCell ref="A41:P41"/>
    <mergeCell ref="A42:P42"/>
    <mergeCell ref="A35:P35"/>
    <mergeCell ref="A18:P18"/>
    <mergeCell ref="A21:P21"/>
    <mergeCell ref="A24:P24"/>
    <mergeCell ref="A27:P27"/>
    <mergeCell ref="A28:P28"/>
  </mergeCells>
  <printOptions horizontalCentered="1"/>
  <pageMargins left="0.31496062992125984" right="0.31496062992125984" top="0.19685039370078741" bottom="0.27559055118110237" header="0.39370078740157483" footer="0.19685039370078741"/>
  <pageSetup scale="7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9">
    <tabColor rgb="FFCCFFCC"/>
    <pageSetUpPr fitToPage="1"/>
  </sheetPr>
  <dimension ref="A1:Z36"/>
  <sheetViews>
    <sheetView showGridLines="0" showZeros="0" view="pageBreakPreview" topLeftCell="A13" zoomScale="85" zoomScaleNormal="75" zoomScaleSheetLayoutView="85" workbookViewId="0">
      <selection activeCell="B4" sqref="B4"/>
    </sheetView>
  </sheetViews>
  <sheetFormatPr defaultColWidth="8.88671875" defaultRowHeight="15"/>
  <cols>
    <col min="1" max="3" width="16.77734375" style="1585" customWidth="1"/>
    <col min="4" max="4" width="8.77734375" style="1585" hidden="1" customWidth="1"/>
    <col min="5" max="6" width="8.77734375" style="1585" customWidth="1"/>
    <col min="7" max="7" width="8.77734375" style="1595" customWidth="1"/>
    <col min="8" max="10" width="8.77734375" style="1585" customWidth="1"/>
    <col min="11" max="11" width="8.77734375" style="1595" customWidth="1"/>
    <col min="12" max="14" width="8.77734375" style="1585" customWidth="1"/>
    <col min="15" max="15" width="8.77734375" style="1595" customWidth="1"/>
    <col min="16" max="19" width="8.77734375" style="1585" customWidth="1"/>
    <col min="20" max="20" width="1.77734375" style="1585" customWidth="1"/>
    <col min="21" max="16384" width="8.88671875" style="1585"/>
  </cols>
  <sheetData>
    <row r="1" spans="1:20" ht="33" customHeight="1">
      <c r="A1" s="4052" t="s">
        <v>1288</v>
      </c>
      <c r="B1" s="4052"/>
      <c r="C1" s="4052"/>
      <c r="D1" s="4052"/>
      <c r="E1" s="4052"/>
      <c r="F1" s="4052"/>
      <c r="G1" s="4052"/>
      <c r="H1" s="4052"/>
      <c r="I1" s="4052"/>
      <c r="J1" s="4052"/>
      <c r="K1" s="4052"/>
      <c r="L1" s="4052"/>
      <c r="M1" s="4052"/>
      <c r="N1" s="4052"/>
      <c r="O1" s="4052"/>
      <c r="P1" s="4052"/>
      <c r="Q1" s="4052"/>
      <c r="R1" s="4052"/>
      <c r="S1" s="4052"/>
      <c r="T1" s="1626"/>
    </row>
    <row r="2" spans="1:20" ht="9.9499999999999993" customHeight="1" thickBot="1">
      <c r="A2" s="1592"/>
      <c r="B2" s="1592"/>
      <c r="C2" s="1592"/>
      <c r="D2" s="1592"/>
      <c r="E2" s="1592"/>
      <c r="F2" s="1592"/>
      <c r="G2" s="1588"/>
      <c r="H2" s="1592"/>
      <c r="I2" s="1592"/>
      <c r="J2" s="1592"/>
      <c r="K2" s="1588"/>
      <c r="L2" s="1592"/>
      <c r="M2" s="1592"/>
      <c r="N2" s="1592"/>
      <c r="O2" s="1588"/>
      <c r="P2" s="3430"/>
      <c r="Q2" s="3430"/>
      <c r="R2" s="2752"/>
      <c r="S2" s="2752"/>
      <c r="T2" s="1626"/>
    </row>
    <row r="3" spans="1:20" s="1586" customFormat="1" ht="20.25" customHeight="1" thickBot="1">
      <c r="A3" s="3527" t="s">
        <v>848</v>
      </c>
      <c r="B3" s="3528"/>
      <c r="C3" s="3529"/>
      <c r="D3" s="4060">
        <f>Highlights!E3</f>
        <v>2017</v>
      </c>
      <c r="E3" s="4061"/>
      <c r="F3" s="4061"/>
      <c r="G3" s="4062"/>
      <c r="H3" s="4060">
        <f>Highlights!I3</f>
        <v>2016</v>
      </c>
      <c r="I3" s="4061"/>
      <c r="J3" s="4061"/>
      <c r="K3" s="4062"/>
      <c r="L3" s="4060">
        <f>Highlights!M3</f>
        <v>2015</v>
      </c>
      <c r="M3" s="4061"/>
      <c r="N3" s="4061"/>
      <c r="O3" s="4062"/>
      <c r="P3" s="4063" t="s">
        <v>786</v>
      </c>
      <c r="Q3" s="4064"/>
      <c r="R3" s="4068" t="s">
        <v>1344</v>
      </c>
      <c r="S3" s="4069"/>
      <c r="T3" s="3530"/>
    </row>
    <row r="4" spans="1:20" ht="20.25" customHeight="1" thickBot="1">
      <c r="A4" s="3494" t="s">
        <v>826</v>
      </c>
      <c r="B4" s="3872"/>
      <c r="C4" s="3498"/>
      <c r="D4" s="3531" t="s">
        <v>785</v>
      </c>
      <c r="E4" s="3532" t="s">
        <v>782</v>
      </c>
      <c r="F4" s="3533" t="s">
        <v>783</v>
      </c>
      <c r="G4" s="3534" t="s">
        <v>784</v>
      </c>
      <c r="H4" s="3535" t="s">
        <v>785</v>
      </c>
      <c r="I4" s="3532" t="s">
        <v>782</v>
      </c>
      <c r="J4" s="3533" t="s">
        <v>783</v>
      </c>
      <c r="K4" s="3534" t="s">
        <v>784</v>
      </c>
      <c r="L4" s="3535" t="s">
        <v>785</v>
      </c>
      <c r="M4" s="3532" t="s">
        <v>782</v>
      </c>
      <c r="N4" s="3533" t="s">
        <v>783</v>
      </c>
      <c r="O4" s="3534" t="s">
        <v>784</v>
      </c>
      <c r="P4" s="3536">
        <f>Highlights!Q4</f>
        <v>2017</v>
      </c>
      <c r="Q4" s="3537">
        <f>Highlights!R4</f>
        <v>2016</v>
      </c>
      <c r="R4" s="1778">
        <f>Highlights!S4</f>
        <v>2016</v>
      </c>
      <c r="S4" s="3568">
        <f>Highlights!T4</f>
        <v>2015</v>
      </c>
    </row>
    <row r="5" spans="1:20" s="1595" customFormat="1" ht="18" customHeight="1">
      <c r="A5" s="3441" t="s">
        <v>807</v>
      </c>
      <c r="B5" s="3497"/>
      <c r="C5" s="3498"/>
      <c r="D5" s="3501">
        <v>0</v>
      </c>
      <c r="E5" s="3502">
        <v>-63</v>
      </c>
      <c r="F5" s="3502">
        <v>-81</v>
      </c>
      <c r="G5" s="3500">
        <v>-90</v>
      </c>
      <c r="H5" s="3501">
        <v>-74</v>
      </c>
      <c r="I5" s="3502">
        <v>-65</v>
      </c>
      <c r="J5" s="3502">
        <v>-105</v>
      </c>
      <c r="K5" s="3500">
        <v>-91</v>
      </c>
      <c r="L5" s="3501">
        <v>-91</v>
      </c>
      <c r="M5" s="3502">
        <v>-96</v>
      </c>
      <c r="N5" s="3502">
        <v>-152</v>
      </c>
      <c r="O5" s="3500">
        <v>-101</v>
      </c>
      <c r="P5" s="3503">
        <v>-234</v>
      </c>
      <c r="Q5" s="3504">
        <v>-261</v>
      </c>
      <c r="R5" s="3442">
        <v>-335</v>
      </c>
      <c r="S5" s="2818">
        <v>-440</v>
      </c>
      <c r="T5" s="2279"/>
    </row>
    <row r="6" spans="1:20" s="1595" customFormat="1" ht="18" customHeight="1">
      <c r="A6" s="3444" t="s">
        <v>808</v>
      </c>
      <c r="B6" s="1625"/>
      <c r="C6" s="3513"/>
      <c r="D6" s="3111">
        <v>0</v>
      </c>
      <c r="E6" s="3176">
        <v>11</v>
      </c>
      <c r="F6" s="3176">
        <v>27</v>
      </c>
      <c r="G6" s="3115">
        <v>34</v>
      </c>
      <c r="H6" s="3111">
        <v>34</v>
      </c>
      <c r="I6" s="3176">
        <v>30</v>
      </c>
      <c r="J6" s="3176">
        <v>48</v>
      </c>
      <c r="K6" s="3115">
        <v>28</v>
      </c>
      <c r="L6" s="3111">
        <v>31</v>
      </c>
      <c r="M6" s="3176">
        <v>37</v>
      </c>
      <c r="N6" s="3176">
        <v>54</v>
      </c>
      <c r="O6" s="3115">
        <v>40</v>
      </c>
      <c r="P6" s="3117">
        <v>72</v>
      </c>
      <c r="Q6" s="3509">
        <v>106</v>
      </c>
      <c r="R6" s="3178">
        <v>140</v>
      </c>
      <c r="S6" s="2819">
        <v>162</v>
      </c>
      <c r="T6" s="2279"/>
    </row>
    <row r="7" spans="1:20" s="1595" customFormat="1" ht="18" customHeight="1">
      <c r="A7" s="3448" t="s">
        <v>809</v>
      </c>
      <c r="B7" s="3449"/>
      <c r="C7" s="3542"/>
      <c r="D7" s="3452">
        <v>0</v>
      </c>
      <c r="E7" s="3453">
        <v>-52</v>
      </c>
      <c r="F7" s="3453">
        <v>-54</v>
      </c>
      <c r="G7" s="3454">
        <v>-56</v>
      </c>
      <c r="H7" s="3452">
        <v>-40</v>
      </c>
      <c r="I7" s="3453">
        <v>-35</v>
      </c>
      <c r="J7" s="3453">
        <v>-57</v>
      </c>
      <c r="K7" s="3454">
        <v>-63</v>
      </c>
      <c r="L7" s="3452">
        <v>-60</v>
      </c>
      <c r="M7" s="3453">
        <v>-59</v>
      </c>
      <c r="N7" s="3453">
        <v>-98</v>
      </c>
      <c r="O7" s="3454">
        <v>-61</v>
      </c>
      <c r="P7" s="3455">
        <v>-162</v>
      </c>
      <c r="Q7" s="3512">
        <v>-155</v>
      </c>
      <c r="R7" s="3451">
        <v>-195</v>
      </c>
      <c r="S7" s="2820">
        <v>-278</v>
      </c>
      <c r="T7" s="2279"/>
    </row>
    <row r="8" spans="1:20" s="1595" customFormat="1" ht="18" customHeight="1">
      <c r="A8" s="3444" t="s">
        <v>810</v>
      </c>
      <c r="B8" s="1625"/>
      <c r="C8" s="3513"/>
      <c r="D8" s="3111">
        <v>0</v>
      </c>
      <c r="E8" s="3176">
        <v>79</v>
      </c>
      <c r="F8" s="3176">
        <v>53</v>
      </c>
      <c r="G8" s="3115">
        <v>72</v>
      </c>
      <c r="H8" s="3111">
        <v>55</v>
      </c>
      <c r="I8" s="3176">
        <v>58</v>
      </c>
      <c r="J8" s="3176">
        <v>35</v>
      </c>
      <c r="K8" s="3115">
        <v>44</v>
      </c>
      <c r="L8" s="3111">
        <v>36</v>
      </c>
      <c r="M8" s="3176">
        <v>57</v>
      </c>
      <c r="N8" s="3176">
        <v>41</v>
      </c>
      <c r="O8" s="3115">
        <v>40</v>
      </c>
      <c r="P8" s="3117">
        <v>204</v>
      </c>
      <c r="Q8" s="3509">
        <v>137</v>
      </c>
      <c r="R8" s="3178">
        <v>192</v>
      </c>
      <c r="S8" s="2819">
        <v>174</v>
      </c>
      <c r="T8" s="2279"/>
    </row>
    <row r="9" spans="1:20" s="1595" customFormat="1" ht="18" customHeight="1">
      <c r="A9" s="3444" t="s">
        <v>811</v>
      </c>
      <c r="B9" s="1625"/>
      <c r="C9" s="3513"/>
      <c r="D9" s="3111">
        <v>0</v>
      </c>
      <c r="E9" s="3176">
        <v>0</v>
      </c>
      <c r="F9" s="3176">
        <v>40</v>
      </c>
      <c r="G9" s="3115">
        <v>0</v>
      </c>
      <c r="H9" s="3111">
        <v>0</v>
      </c>
      <c r="I9" s="3176">
        <v>0</v>
      </c>
      <c r="J9" s="3176">
        <v>0</v>
      </c>
      <c r="K9" s="3115">
        <v>0</v>
      </c>
      <c r="L9" s="3111">
        <v>0</v>
      </c>
      <c r="M9" s="3176">
        <v>0</v>
      </c>
      <c r="N9" s="3176">
        <v>0</v>
      </c>
      <c r="O9" s="3115">
        <v>0</v>
      </c>
      <c r="P9" s="3117">
        <v>40</v>
      </c>
      <c r="Q9" s="3509">
        <v>0</v>
      </c>
      <c r="R9" s="3178">
        <v>0</v>
      </c>
      <c r="S9" s="2821">
        <v>0</v>
      </c>
      <c r="T9" s="2279"/>
    </row>
    <row r="10" spans="1:20" s="1595" customFormat="1" ht="18" customHeight="1">
      <c r="A10" s="3459" t="s">
        <v>843</v>
      </c>
      <c r="B10" s="3460"/>
      <c r="C10" s="3545"/>
      <c r="D10" s="3462">
        <v>0</v>
      </c>
      <c r="E10" s="3463">
        <v>-131</v>
      </c>
      <c r="F10" s="3463">
        <v>-147</v>
      </c>
      <c r="G10" s="3464">
        <v>-128</v>
      </c>
      <c r="H10" s="3462">
        <v>-95</v>
      </c>
      <c r="I10" s="3463">
        <v>-93</v>
      </c>
      <c r="J10" s="3463">
        <v>-92</v>
      </c>
      <c r="K10" s="3464">
        <v>-107</v>
      </c>
      <c r="L10" s="3462">
        <v>-96</v>
      </c>
      <c r="M10" s="3463">
        <v>-116</v>
      </c>
      <c r="N10" s="3463">
        <v>-139</v>
      </c>
      <c r="O10" s="3464">
        <v>-101</v>
      </c>
      <c r="P10" s="3465">
        <v>-406</v>
      </c>
      <c r="Q10" s="3464">
        <v>-292</v>
      </c>
      <c r="R10" s="3461">
        <v>-387</v>
      </c>
      <c r="S10" s="2822">
        <v>-452</v>
      </c>
      <c r="T10" s="2279"/>
    </row>
    <row r="11" spans="1:20" s="1595" customFormat="1" ht="18" customHeight="1">
      <c r="A11" s="3467" t="s">
        <v>844</v>
      </c>
      <c r="B11" s="3506"/>
      <c r="C11" s="3507"/>
      <c r="D11" s="3111">
        <v>0</v>
      </c>
      <c r="E11" s="3176">
        <v>-84</v>
      </c>
      <c r="F11" s="3176">
        <v>-86</v>
      </c>
      <c r="G11" s="3115">
        <v>-90</v>
      </c>
      <c r="H11" s="3111">
        <v>-78</v>
      </c>
      <c r="I11" s="3176">
        <v>-73</v>
      </c>
      <c r="J11" s="3176">
        <v>-87</v>
      </c>
      <c r="K11" s="3115">
        <v>-81</v>
      </c>
      <c r="L11" s="3111">
        <v>-89</v>
      </c>
      <c r="M11" s="3176">
        <v>-82</v>
      </c>
      <c r="N11" s="3176">
        <v>-127</v>
      </c>
      <c r="O11" s="3115">
        <v>-82</v>
      </c>
      <c r="P11" s="3117">
        <v>-260</v>
      </c>
      <c r="Q11" s="3509">
        <v>-241</v>
      </c>
      <c r="R11" s="3178">
        <v>-319</v>
      </c>
      <c r="S11" s="2823">
        <v>-380</v>
      </c>
      <c r="T11" s="2279"/>
    </row>
    <row r="12" spans="1:20" s="1595" customFormat="1" ht="18" customHeight="1">
      <c r="A12" s="3468" t="s">
        <v>815</v>
      </c>
      <c r="B12" s="2752"/>
      <c r="C12" s="3510"/>
      <c r="D12" s="3452">
        <v>0</v>
      </c>
      <c r="E12" s="3453">
        <v>-47</v>
      </c>
      <c r="F12" s="3453">
        <v>-61</v>
      </c>
      <c r="G12" s="3454">
        <v>-38</v>
      </c>
      <c r="H12" s="3452">
        <v>-17</v>
      </c>
      <c r="I12" s="3453">
        <v>-20</v>
      </c>
      <c r="J12" s="3453">
        <v>-5</v>
      </c>
      <c r="K12" s="3454">
        <v>-26</v>
      </c>
      <c r="L12" s="3452">
        <v>-7</v>
      </c>
      <c r="M12" s="3453">
        <v>-34</v>
      </c>
      <c r="N12" s="3453">
        <v>-12</v>
      </c>
      <c r="O12" s="3454">
        <v>-19</v>
      </c>
      <c r="P12" s="3455">
        <v>-146</v>
      </c>
      <c r="Q12" s="3512">
        <v>-51</v>
      </c>
      <c r="R12" s="3451">
        <v>-68</v>
      </c>
      <c r="S12" s="3571">
        <v>-72</v>
      </c>
      <c r="T12" s="2279"/>
    </row>
    <row r="13" spans="1:20" s="1595" customFormat="1" ht="18" customHeight="1">
      <c r="A13" s="3470" t="s">
        <v>814</v>
      </c>
      <c r="B13" s="1625"/>
      <c r="C13" s="3513"/>
      <c r="D13" s="3111">
        <v>0</v>
      </c>
      <c r="E13" s="3176">
        <v>15</v>
      </c>
      <c r="F13" s="3176">
        <v>14</v>
      </c>
      <c r="G13" s="3115">
        <v>13</v>
      </c>
      <c r="H13" s="3111">
        <v>14</v>
      </c>
      <c r="I13" s="3176">
        <v>14</v>
      </c>
      <c r="J13" s="3176">
        <v>13</v>
      </c>
      <c r="K13" s="3115">
        <v>14</v>
      </c>
      <c r="L13" s="3111">
        <v>14</v>
      </c>
      <c r="M13" s="3176">
        <v>14</v>
      </c>
      <c r="N13" s="3176">
        <v>14</v>
      </c>
      <c r="O13" s="3115">
        <v>15</v>
      </c>
      <c r="P13" s="3117">
        <v>42</v>
      </c>
      <c r="Q13" s="3509">
        <v>41</v>
      </c>
      <c r="R13" s="3178">
        <v>55</v>
      </c>
      <c r="S13" s="2824">
        <v>57</v>
      </c>
      <c r="T13" s="2279"/>
    </row>
    <row r="14" spans="1:20" s="1595" customFormat="1" ht="18" customHeight="1">
      <c r="A14" s="3472" t="s">
        <v>816</v>
      </c>
      <c r="B14" s="3549"/>
      <c r="C14" s="3550"/>
      <c r="D14" s="3474">
        <v>0</v>
      </c>
      <c r="E14" s="3475">
        <v>-62</v>
      </c>
      <c r="F14" s="3475">
        <v>-75</v>
      </c>
      <c r="G14" s="3476">
        <v>-51</v>
      </c>
      <c r="H14" s="3474">
        <v>-31</v>
      </c>
      <c r="I14" s="3475">
        <v>-34</v>
      </c>
      <c r="J14" s="3475">
        <v>-18</v>
      </c>
      <c r="K14" s="3476">
        <v>-40</v>
      </c>
      <c r="L14" s="3474">
        <v>-21</v>
      </c>
      <c r="M14" s="3475">
        <v>-48</v>
      </c>
      <c r="N14" s="3475">
        <v>-26</v>
      </c>
      <c r="O14" s="3476">
        <v>-34</v>
      </c>
      <c r="P14" s="3477">
        <v>-188</v>
      </c>
      <c r="Q14" s="3522">
        <v>-92</v>
      </c>
      <c r="R14" s="3473">
        <v>-123</v>
      </c>
      <c r="S14" s="3572">
        <v>-129</v>
      </c>
      <c r="T14" s="2279"/>
    </row>
    <row r="15" spans="1:20" s="1595" customFormat="1" ht="18" customHeight="1">
      <c r="A15" s="3444" t="s">
        <v>833</v>
      </c>
      <c r="B15" s="1625"/>
      <c r="C15" s="3513"/>
      <c r="D15" s="3111">
        <v>0</v>
      </c>
      <c r="E15" s="3176">
        <v>36523</v>
      </c>
      <c r="F15" s="3176">
        <v>38887</v>
      </c>
      <c r="G15" s="3115">
        <v>36463</v>
      </c>
      <c r="H15" s="3111">
        <v>38273</v>
      </c>
      <c r="I15" s="3176">
        <v>40105</v>
      </c>
      <c r="J15" s="3176">
        <v>40879</v>
      </c>
      <c r="K15" s="3115">
        <v>40166</v>
      </c>
      <c r="L15" s="3111">
        <v>39917</v>
      </c>
      <c r="M15" s="3176">
        <v>36479</v>
      </c>
      <c r="N15" s="3176">
        <v>37197</v>
      </c>
      <c r="O15" s="3115">
        <v>33714</v>
      </c>
      <c r="P15" s="3117">
        <v>37274.461538461539</v>
      </c>
      <c r="Q15" s="3509">
        <v>40379.715328467151</v>
      </c>
      <c r="R15" s="3178">
        <v>39850.15846994536</v>
      </c>
      <c r="S15" s="3115">
        <v>36823.706849315073</v>
      </c>
      <c r="T15" s="3444"/>
    </row>
    <row r="16" spans="1:20" s="1595" customFormat="1" ht="18" customHeight="1" thickBot="1">
      <c r="A16" s="3485" t="s">
        <v>834</v>
      </c>
      <c r="B16" s="2749"/>
      <c r="C16" s="3526"/>
      <c r="D16" s="3488">
        <v>0</v>
      </c>
      <c r="E16" s="3489">
        <v>46970</v>
      </c>
      <c r="F16" s="3489">
        <v>46165</v>
      </c>
      <c r="G16" s="3490">
        <v>44892</v>
      </c>
      <c r="H16" s="3488">
        <v>49323</v>
      </c>
      <c r="I16" s="3489">
        <v>48662</v>
      </c>
      <c r="J16" s="3489">
        <v>50072</v>
      </c>
      <c r="K16" s="3490">
        <v>53469</v>
      </c>
      <c r="L16" s="3488">
        <v>50554</v>
      </c>
      <c r="M16" s="3489">
        <v>46386</v>
      </c>
      <c r="N16" s="3489">
        <v>45769</v>
      </c>
      <c r="O16" s="3490">
        <v>43019</v>
      </c>
      <c r="P16" s="3560">
        <v>46006.28571428571</v>
      </c>
      <c r="Q16" s="3561">
        <v>50739.167883211674</v>
      </c>
      <c r="R16" s="3562">
        <v>50384.1912568306</v>
      </c>
      <c r="S16" s="3563">
        <v>46438.449315068501</v>
      </c>
      <c r="T16" s="3444"/>
    </row>
    <row r="17" spans="1:20" s="1595" customFormat="1" ht="9.9499999999999993" customHeight="1" thickBot="1">
      <c r="A17" s="3497"/>
      <c r="B17" s="3497"/>
      <c r="C17" s="3497"/>
      <c r="D17" s="3497"/>
      <c r="E17" s="3497"/>
      <c r="F17" s="1625"/>
      <c r="G17" s="2637"/>
      <c r="H17" s="3497"/>
      <c r="I17" s="3497"/>
      <c r="J17" s="1625"/>
      <c r="K17" s="2637"/>
      <c r="L17" s="3497"/>
      <c r="M17" s="3497"/>
      <c r="N17" s="1625"/>
      <c r="O17" s="2637"/>
      <c r="P17" s="3575"/>
      <c r="Q17" s="3575"/>
      <c r="R17" s="3575"/>
      <c r="S17" s="3575"/>
    </row>
    <row r="18" spans="1:20" s="1595" customFormat="1" ht="20.25" customHeight="1" thickBot="1">
      <c r="A18" s="3494" t="s">
        <v>5</v>
      </c>
      <c r="B18" s="3583"/>
      <c r="C18" s="3584"/>
      <c r="D18" s="2749"/>
      <c r="E18" s="2749"/>
      <c r="F18" s="1625"/>
      <c r="G18" s="2752"/>
      <c r="H18" s="2749"/>
      <c r="I18" s="2749"/>
      <c r="J18" s="1625"/>
      <c r="K18" s="2752"/>
      <c r="L18" s="2749"/>
      <c r="M18" s="2749"/>
      <c r="N18" s="1625"/>
      <c r="O18" s="2752"/>
      <c r="P18" s="2749"/>
      <c r="Q18" s="2749"/>
      <c r="R18" s="2749"/>
      <c r="S18" s="2749"/>
    </row>
    <row r="19" spans="1:20" s="1595" customFormat="1" ht="18" customHeight="1">
      <c r="A19" s="3441" t="s">
        <v>807</v>
      </c>
      <c r="B19" s="3497"/>
      <c r="C19" s="3498"/>
      <c r="D19" s="3501">
        <v>0</v>
      </c>
      <c r="E19" s="3502">
        <v>831</v>
      </c>
      <c r="F19" s="3502">
        <v>762</v>
      </c>
      <c r="G19" s="3500">
        <v>798</v>
      </c>
      <c r="H19" s="3501">
        <v>780</v>
      </c>
      <c r="I19" s="3502">
        <v>785</v>
      </c>
      <c r="J19" s="3502">
        <v>718</v>
      </c>
      <c r="K19" s="3500">
        <v>718</v>
      </c>
      <c r="L19" s="3501">
        <v>709</v>
      </c>
      <c r="M19" s="3502">
        <v>691</v>
      </c>
      <c r="N19" s="3502">
        <v>661</v>
      </c>
      <c r="O19" s="3500">
        <v>676</v>
      </c>
      <c r="P19" s="3110">
        <v>2391</v>
      </c>
      <c r="Q19" s="3843">
        <v>2221</v>
      </c>
      <c r="R19" s="3442">
        <v>3001</v>
      </c>
      <c r="S19" s="3500">
        <v>2737</v>
      </c>
      <c r="T19" s="3444"/>
    </row>
    <row r="20" spans="1:20" s="1595" customFormat="1" ht="18" customHeight="1">
      <c r="A20" s="3444" t="s">
        <v>808</v>
      </c>
      <c r="B20" s="1625"/>
      <c r="C20" s="3513"/>
      <c r="D20" s="3111">
        <v>0</v>
      </c>
      <c r="E20" s="3176">
        <v>847</v>
      </c>
      <c r="F20" s="3176">
        <v>839</v>
      </c>
      <c r="G20" s="3115">
        <v>837</v>
      </c>
      <c r="H20" s="3111">
        <v>797</v>
      </c>
      <c r="I20" s="3176">
        <v>777</v>
      </c>
      <c r="J20" s="3176">
        <v>712</v>
      </c>
      <c r="K20" s="3115">
        <v>757</v>
      </c>
      <c r="L20" s="3111">
        <v>700</v>
      </c>
      <c r="M20" s="3176">
        <v>801</v>
      </c>
      <c r="N20" s="3176">
        <v>713</v>
      </c>
      <c r="O20" s="3115">
        <v>720</v>
      </c>
      <c r="P20" s="3117">
        <v>2523</v>
      </c>
      <c r="Q20" s="3509">
        <v>2246</v>
      </c>
      <c r="R20" s="3178">
        <v>3043</v>
      </c>
      <c r="S20" s="3115">
        <v>2934</v>
      </c>
      <c r="T20" s="3444"/>
    </row>
    <row r="21" spans="1:20" s="1595" customFormat="1" ht="18" customHeight="1">
      <c r="A21" s="3448" t="s">
        <v>809</v>
      </c>
      <c r="B21" s="3449"/>
      <c r="C21" s="3542"/>
      <c r="D21" s="3452">
        <v>0</v>
      </c>
      <c r="E21" s="3453">
        <v>1678</v>
      </c>
      <c r="F21" s="3453">
        <v>1601</v>
      </c>
      <c r="G21" s="3454">
        <v>1635</v>
      </c>
      <c r="H21" s="3452">
        <v>1577</v>
      </c>
      <c r="I21" s="3453">
        <v>1562</v>
      </c>
      <c r="J21" s="3453">
        <v>1430</v>
      </c>
      <c r="K21" s="3454">
        <v>1475</v>
      </c>
      <c r="L21" s="3452">
        <v>1409</v>
      </c>
      <c r="M21" s="3453">
        <v>1492</v>
      </c>
      <c r="N21" s="3453">
        <v>1374</v>
      </c>
      <c r="O21" s="3454">
        <v>1396</v>
      </c>
      <c r="P21" s="3455">
        <v>4914</v>
      </c>
      <c r="Q21" s="3512">
        <v>4467</v>
      </c>
      <c r="R21" s="3451">
        <v>6044</v>
      </c>
      <c r="S21" s="3454">
        <v>5671</v>
      </c>
      <c r="T21" s="3444"/>
    </row>
    <row r="22" spans="1:20" s="1595" customFormat="1" ht="18" customHeight="1">
      <c r="A22" s="3444" t="s">
        <v>810</v>
      </c>
      <c r="B22" s="1625"/>
      <c r="C22" s="3513"/>
      <c r="D22" s="3111">
        <v>0</v>
      </c>
      <c r="E22" s="3176">
        <v>966</v>
      </c>
      <c r="F22" s="3176">
        <v>936</v>
      </c>
      <c r="G22" s="3115">
        <v>965</v>
      </c>
      <c r="H22" s="3111">
        <v>954</v>
      </c>
      <c r="I22" s="3176">
        <v>932</v>
      </c>
      <c r="J22" s="3176">
        <v>871</v>
      </c>
      <c r="K22" s="3115">
        <v>896</v>
      </c>
      <c r="L22" s="3111">
        <v>869</v>
      </c>
      <c r="M22" s="3176">
        <v>900</v>
      </c>
      <c r="N22" s="3176">
        <v>879</v>
      </c>
      <c r="O22" s="3115">
        <v>857</v>
      </c>
      <c r="P22" s="3117">
        <v>2867</v>
      </c>
      <c r="Q22" s="3509">
        <v>2699</v>
      </c>
      <c r="R22" s="3178">
        <v>3653</v>
      </c>
      <c r="S22" s="3115">
        <v>3505</v>
      </c>
      <c r="T22" s="3444"/>
    </row>
    <row r="23" spans="1:20" s="1595" customFormat="1" ht="18" customHeight="1">
      <c r="A23" s="3444" t="s">
        <v>811</v>
      </c>
      <c r="B23" s="1625"/>
      <c r="C23" s="3513"/>
      <c r="D23" s="3111">
        <v>0</v>
      </c>
      <c r="E23" s="3176">
        <v>58</v>
      </c>
      <c r="F23" s="3176">
        <v>56</v>
      </c>
      <c r="G23" s="3115">
        <v>60</v>
      </c>
      <c r="H23" s="3111">
        <v>59</v>
      </c>
      <c r="I23" s="3176">
        <v>45</v>
      </c>
      <c r="J23" s="3176">
        <v>317</v>
      </c>
      <c r="K23" s="3115">
        <v>63</v>
      </c>
      <c r="L23" s="3111">
        <v>61</v>
      </c>
      <c r="M23" s="3176">
        <v>56</v>
      </c>
      <c r="N23" s="3176">
        <v>57</v>
      </c>
      <c r="O23" s="3115">
        <v>54</v>
      </c>
      <c r="P23" s="3117">
        <v>174</v>
      </c>
      <c r="Q23" s="3509">
        <v>425</v>
      </c>
      <c r="R23" s="3178">
        <v>484</v>
      </c>
      <c r="S23" s="3115">
        <v>228</v>
      </c>
      <c r="T23" s="3444"/>
    </row>
    <row r="24" spans="1:20" s="1595" customFormat="1" ht="18" customHeight="1">
      <c r="A24" s="3459" t="s">
        <v>839</v>
      </c>
      <c r="B24" s="3460"/>
      <c r="C24" s="3545"/>
      <c r="D24" s="3462">
        <v>0</v>
      </c>
      <c r="E24" s="3463">
        <v>654</v>
      </c>
      <c r="F24" s="3463">
        <v>609</v>
      </c>
      <c r="G24" s="3464">
        <v>610</v>
      </c>
      <c r="H24" s="3462">
        <v>564</v>
      </c>
      <c r="I24" s="3463">
        <v>585</v>
      </c>
      <c r="J24" s="3463">
        <v>242</v>
      </c>
      <c r="K24" s="3464">
        <v>516</v>
      </c>
      <c r="L24" s="3462">
        <v>479</v>
      </c>
      <c r="M24" s="3463">
        <v>536</v>
      </c>
      <c r="N24" s="3463">
        <v>438</v>
      </c>
      <c r="O24" s="3464">
        <v>485</v>
      </c>
      <c r="P24" s="3465">
        <v>1873</v>
      </c>
      <c r="Q24" s="3464">
        <v>1343</v>
      </c>
      <c r="R24" s="3461">
        <v>1907</v>
      </c>
      <c r="S24" s="3464">
        <v>1938</v>
      </c>
      <c r="T24" s="3444"/>
    </row>
    <row r="25" spans="1:20" s="1595" customFormat="1" ht="18" customHeight="1">
      <c r="A25" s="3467" t="s">
        <v>813</v>
      </c>
      <c r="B25" s="3506"/>
      <c r="C25" s="3507"/>
      <c r="D25" s="3111">
        <v>0</v>
      </c>
      <c r="E25" s="3176">
        <v>130</v>
      </c>
      <c r="F25" s="3176">
        <v>117</v>
      </c>
      <c r="G25" s="3115">
        <v>108</v>
      </c>
      <c r="H25" s="3111">
        <v>101</v>
      </c>
      <c r="I25" s="3176">
        <v>99</v>
      </c>
      <c r="J25" s="3176">
        <v>5</v>
      </c>
      <c r="K25" s="3115">
        <v>89</v>
      </c>
      <c r="L25" s="3111">
        <v>62</v>
      </c>
      <c r="M25" s="3176">
        <v>92</v>
      </c>
      <c r="N25" s="3176">
        <v>27</v>
      </c>
      <c r="O25" s="3115">
        <v>75</v>
      </c>
      <c r="P25" s="3117">
        <v>355</v>
      </c>
      <c r="Q25" s="3509">
        <v>193</v>
      </c>
      <c r="R25" s="3178">
        <v>294</v>
      </c>
      <c r="S25" s="3115">
        <v>256</v>
      </c>
      <c r="T25" s="3444"/>
    </row>
    <row r="26" spans="1:20" s="1595" customFormat="1" ht="18" customHeight="1">
      <c r="A26" s="3468" t="s">
        <v>840</v>
      </c>
      <c r="B26" s="2752"/>
      <c r="C26" s="3510"/>
      <c r="D26" s="3452">
        <v>0</v>
      </c>
      <c r="E26" s="3453">
        <v>524</v>
      </c>
      <c r="F26" s="3453">
        <v>492</v>
      </c>
      <c r="G26" s="3454">
        <v>502</v>
      </c>
      <c r="H26" s="3452">
        <v>463</v>
      </c>
      <c r="I26" s="3453">
        <v>486</v>
      </c>
      <c r="J26" s="3453">
        <v>237</v>
      </c>
      <c r="K26" s="3454">
        <v>427</v>
      </c>
      <c r="L26" s="3452">
        <v>417</v>
      </c>
      <c r="M26" s="3453">
        <v>444</v>
      </c>
      <c r="N26" s="3453">
        <v>411</v>
      </c>
      <c r="O26" s="3454">
        <v>410</v>
      </c>
      <c r="P26" s="3455">
        <v>1518</v>
      </c>
      <c r="Q26" s="3512">
        <v>1150</v>
      </c>
      <c r="R26" s="3451">
        <v>1613</v>
      </c>
      <c r="S26" s="3454">
        <v>1682</v>
      </c>
      <c r="T26" s="3444"/>
    </row>
    <row r="27" spans="1:20" s="1595" customFormat="1" ht="18" customHeight="1">
      <c r="A27" s="3470" t="s">
        <v>814</v>
      </c>
      <c r="B27" s="1625"/>
      <c r="C27" s="3513"/>
      <c r="D27" s="3111">
        <v>0</v>
      </c>
      <c r="E27" s="3176">
        <v>24</v>
      </c>
      <c r="F27" s="3176">
        <v>22</v>
      </c>
      <c r="G27" s="3115">
        <v>19</v>
      </c>
      <c r="H27" s="3111">
        <v>18</v>
      </c>
      <c r="I27" s="3176">
        <v>18</v>
      </c>
      <c r="J27" s="3176">
        <v>17</v>
      </c>
      <c r="K27" s="3115">
        <v>22</v>
      </c>
      <c r="L27" s="3111">
        <v>19</v>
      </c>
      <c r="M27" s="3176">
        <v>17</v>
      </c>
      <c r="N27" s="3176">
        <v>16</v>
      </c>
      <c r="O27" s="3115">
        <v>18</v>
      </c>
      <c r="P27" s="3117">
        <v>65</v>
      </c>
      <c r="Q27" s="3509">
        <v>57</v>
      </c>
      <c r="R27" s="3178">
        <v>75</v>
      </c>
      <c r="S27" s="3115">
        <v>70</v>
      </c>
      <c r="T27" s="3444"/>
    </row>
    <row r="28" spans="1:20" s="1595" customFormat="1" ht="18" customHeight="1">
      <c r="A28" s="3472" t="s">
        <v>816</v>
      </c>
      <c r="B28" s="3585"/>
      <c r="C28" s="3586"/>
      <c r="D28" s="3474">
        <v>0</v>
      </c>
      <c r="E28" s="3475">
        <v>500</v>
      </c>
      <c r="F28" s="3475">
        <v>470</v>
      </c>
      <c r="G28" s="3476">
        <v>483</v>
      </c>
      <c r="H28" s="3474">
        <v>445</v>
      </c>
      <c r="I28" s="3475">
        <v>468</v>
      </c>
      <c r="J28" s="3475">
        <v>220</v>
      </c>
      <c r="K28" s="3476">
        <v>405</v>
      </c>
      <c r="L28" s="3474">
        <v>398</v>
      </c>
      <c r="M28" s="3475">
        <v>427</v>
      </c>
      <c r="N28" s="3475">
        <v>395</v>
      </c>
      <c r="O28" s="3476">
        <v>392</v>
      </c>
      <c r="P28" s="3477">
        <v>1453</v>
      </c>
      <c r="Q28" s="3522">
        <v>1093</v>
      </c>
      <c r="R28" s="3473">
        <v>1538</v>
      </c>
      <c r="S28" s="3476">
        <v>1612</v>
      </c>
      <c r="T28" s="3444"/>
    </row>
    <row r="29" spans="1:20" s="1595" customFormat="1" ht="18" customHeight="1">
      <c r="A29" s="4065" t="s">
        <v>1284</v>
      </c>
      <c r="B29" s="4066"/>
      <c r="C29" s="4067"/>
      <c r="D29" s="3587" t="s">
        <v>1443</v>
      </c>
      <c r="E29" s="3587">
        <v>0.55421686746987953</v>
      </c>
      <c r="F29" s="3587">
        <v>0.56590084643288996</v>
      </c>
      <c r="G29" s="2780">
        <v>0.56531927357937906</v>
      </c>
      <c r="H29" s="3127">
        <v>0.5845588235294118</v>
      </c>
      <c r="I29" s="3483">
        <v>0.57888198757763976</v>
      </c>
      <c r="J29" s="3483">
        <v>0.57796947577969471</v>
      </c>
      <c r="K29" s="3130">
        <v>0.58562091503267977</v>
      </c>
      <c r="L29" s="3127">
        <v>0.58995247793618466</v>
      </c>
      <c r="M29" s="3483">
        <v>0.57952350289761756</v>
      </c>
      <c r="N29" s="3483">
        <v>0.58717434869739482</v>
      </c>
      <c r="O29" s="3130">
        <v>0.5873886223440713</v>
      </c>
      <c r="P29" s="3132">
        <v>0.5617163009404389</v>
      </c>
      <c r="Q29" s="3525">
        <v>0.58080482031418124</v>
      </c>
      <c r="R29" s="3482">
        <v>0.58178053830227738</v>
      </c>
      <c r="S29" s="3130">
        <v>0.58592443998662658</v>
      </c>
      <c r="T29" s="3444"/>
    </row>
    <row r="30" spans="1:20" s="1595" customFormat="1" ht="18" customHeight="1">
      <c r="A30" s="3444" t="s">
        <v>841</v>
      </c>
      <c r="B30" s="1625"/>
      <c r="C30" s="3513"/>
      <c r="D30" s="3111">
        <v>0</v>
      </c>
      <c r="E30" s="3176">
        <v>130287</v>
      </c>
      <c r="F30" s="3176">
        <v>127162</v>
      </c>
      <c r="G30" s="3115">
        <v>126191</v>
      </c>
      <c r="H30" s="3111">
        <v>125005</v>
      </c>
      <c r="I30" s="3176">
        <v>122267</v>
      </c>
      <c r="J30" s="3176">
        <v>119422</v>
      </c>
      <c r="K30" s="3115">
        <v>117325</v>
      </c>
      <c r="L30" s="3111">
        <v>113427</v>
      </c>
      <c r="M30" s="3176">
        <v>110062</v>
      </c>
      <c r="N30" s="3176">
        <v>106581</v>
      </c>
      <c r="O30" s="3115">
        <v>104820</v>
      </c>
      <c r="P30" s="3117">
        <v>127887.89010989011</v>
      </c>
      <c r="Q30" s="3509">
        <v>119673.15328467153</v>
      </c>
      <c r="R30" s="3178">
        <v>121013.39890710382</v>
      </c>
      <c r="S30" s="3115">
        <v>108740.10136986303</v>
      </c>
      <c r="T30" s="3444"/>
    </row>
    <row r="31" spans="1:20" s="1595" customFormat="1" ht="18" customHeight="1">
      <c r="A31" s="3444" t="s">
        <v>833</v>
      </c>
      <c r="B31" s="1625"/>
      <c r="C31" s="3513"/>
      <c r="D31" s="3111">
        <v>0</v>
      </c>
      <c r="E31" s="3176">
        <v>245096</v>
      </c>
      <c r="F31" s="3176">
        <v>251033</v>
      </c>
      <c r="G31" s="3115">
        <v>246060</v>
      </c>
      <c r="H31" s="3111">
        <v>243284</v>
      </c>
      <c r="I31" s="3176">
        <v>237447</v>
      </c>
      <c r="J31" s="3176">
        <v>230593</v>
      </c>
      <c r="K31" s="3115">
        <v>232213</v>
      </c>
      <c r="L31" s="3111">
        <v>228613</v>
      </c>
      <c r="M31" s="3176">
        <v>221644</v>
      </c>
      <c r="N31" s="3176">
        <v>222931</v>
      </c>
      <c r="O31" s="3115">
        <v>218530</v>
      </c>
      <c r="P31" s="3117">
        <v>247357.36996336997</v>
      </c>
      <c r="Q31" s="3509">
        <v>233439.28467153281</v>
      </c>
      <c r="R31" s="3178">
        <v>235913.16393442624</v>
      </c>
      <c r="S31" s="3115">
        <v>222929.4876712329</v>
      </c>
      <c r="T31" s="3444"/>
    </row>
    <row r="32" spans="1:20" s="1595" customFormat="1" ht="18" customHeight="1" thickBot="1">
      <c r="A32" s="3485" t="s">
        <v>834</v>
      </c>
      <c r="B32" s="2749"/>
      <c r="C32" s="3526"/>
      <c r="D32" s="3488">
        <v>0</v>
      </c>
      <c r="E32" s="3489">
        <v>155421</v>
      </c>
      <c r="F32" s="3489">
        <v>153220</v>
      </c>
      <c r="G32" s="3490">
        <v>150336</v>
      </c>
      <c r="H32" s="3488">
        <v>147741</v>
      </c>
      <c r="I32" s="3489">
        <v>142243</v>
      </c>
      <c r="J32" s="3489">
        <v>139166</v>
      </c>
      <c r="K32" s="3490">
        <v>142178</v>
      </c>
      <c r="L32" s="3488">
        <v>135382</v>
      </c>
      <c r="M32" s="3489">
        <v>129872</v>
      </c>
      <c r="N32" s="3489">
        <v>127715</v>
      </c>
      <c r="O32" s="3490">
        <v>124846</v>
      </c>
      <c r="P32" s="3491">
        <v>152989.8315018315</v>
      </c>
      <c r="Q32" s="3789">
        <v>141210.48175182482</v>
      </c>
      <c r="R32" s="3487">
        <v>142852.03278688525</v>
      </c>
      <c r="S32" s="3490">
        <v>129468.04109589042</v>
      </c>
      <c r="T32" s="3444"/>
    </row>
    <row r="33" spans="1:26" s="1595" customFormat="1" ht="9.9499999999999993" customHeight="1">
      <c r="A33" s="1625"/>
      <c r="B33" s="1625"/>
      <c r="C33" s="1625"/>
      <c r="D33" s="2637"/>
      <c r="E33" s="2637"/>
      <c r="F33" s="2637"/>
      <c r="G33" s="2637"/>
      <c r="H33" s="2637"/>
      <c r="I33" s="2637"/>
      <c r="J33" s="2637"/>
      <c r="K33" s="2637"/>
      <c r="L33" s="2637"/>
      <c r="M33" s="2637"/>
      <c r="N33" s="2637"/>
      <c r="O33" s="2637"/>
      <c r="P33" s="1762"/>
      <c r="Q33" s="1762"/>
      <c r="R33" s="1762"/>
      <c r="S33" s="1762"/>
    </row>
    <row r="34" spans="1:26" s="1595" customFormat="1">
      <c r="A34" s="3576"/>
      <c r="R34" s="1770"/>
      <c r="S34" s="1770"/>
    </row>
    <row r="35" spans="1:26">
      <c r="A35" s="3577"/>
      <c r="B35" s="1595"/>
      <c r="C35" s="1595"/>
      <c r="D35" s="1595"/>
      <c r="E35" s="1595"/>
      <c r="F35" s="1595"/>
      <c r="H35" s="1595"/>
      <c r="I35" s="1595"/>
      <c r="J35" s="1595"/>
      <c r="L35" s="1595"/>
      <c r="M35" s="1595"/>
      <c r="N35" s="1595"/>
      <c r="P35" s="1595"/>
      <c r="Q35" s="1595"/>
      <c r="R35" s="1770"/>
      <c r="S35" s="1770"/>
      <c r="T35" s="1595"/>
      <c r="U35" s="1595"/>
      <c r="V35" s="1595"/>
      <c r="W35" s="1595"/>
      <c r="X35" s="1595"/>
      <c r="Y35" s="1595"/>
      <c r="Z35" s="1595"/>
    </row>
    <row r="36" spans="1:26" s="1625" customFormat="1">
      <c r="A36" s="3577"/>
      <c r="C36" s="3578"/>
    </row>
  </sheetData>
  <mergeCells count="7">
    <mergeCell ref="A1:S1"/>
    <mergeCell ref="A29:C29"/>
    <mergeCell ref="R3:S3"/>
    <mergeCell ref="D3:G3"/>
    <mergeCell ref="H3:K3"/>
    <mergeCell ref="L3:O3"/>
    <mergeCell ref="P3:Q3"/>
  </mergeCells>
  <conditionalFormatting sqref="C36:K36">
    <cfRule type="expression" dxfId="37" priority="1" stopIfTrue="1">
      <formula>ABS(C36)&gt;0</formula>
    </cfRule>
  </conditionalFormatting>
  <printOptions horizontalCentered="1"/>
  <pageMargins left="0.31496062992125984" right="0.31496062992125984" top="0.39370078740157483" bottom="0.39370078740157483" header="0.19685039370078741" footer="0.19685039370078741"/>
  <pageSetup scale="60"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61857"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76185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0">
    <tabColor rgb="FFCCFFCC"/>
    <pageSetUpPr fitToPage="1"/>
  </sheetPr>
  <dimension ref="A1:V73"/>
  <sheetViews>
    <sheetView showGridLines="0" showZeros="0" tabSelected="1" view="pageBreakPreview" topLeftCell="A37" zoomScale="85" zoomScaleNormal="100" zoomScaleSheetLayoutView="85" workbookViewId="0">
      <selection activeCell="B4" sqref="B4:E4"/>
    </sheetView>
  </sheetViews>
  <sheetFormatPr defaultColWidth="8.88671875" defaultRowHeight="15"/>
  <cols>
    <col min="1" max="1" width="34.6640625" style="3588" customWidth="1"/>
    <col min="2" max="7" width="9.6640625" style="3588" customWidth="1"/>
    <col min="8" max="8" width="11.77734375" style="3588" customWidth="1"/>
    <col min="9" max="15" width="9.6640625" style="3588" customWidth="1"/>
    <col min="16" max="19" width="9.6640625" style="3604" customWidth="1"/>
    <col min="20" max="21" width="9.6640625" style="3588" customWidth="1"/>
    <col min="22" max="22" width="1" style="3588" customWidth="1"/>
    <col min="23" max="16384" width="8.88671875" style="3588"/>
  </cols>
  <sheetData>
    <row r="1" spans="1:21" ht="34.5" customHeight="1">
      <c r="A1" s="4083" t="s">
        <v>1359</v>
      </c>
      <c r="B1" s="4083"/>
      <c r="C1" s="4083"/>
      <c r="D1" s="4083"/>
      <c r="E1" s="4083"/>
      <c r="F1" s="4083"/>
      <c r="G1" s="4083"/>
      <c r="H1" s="4083"/>
      <c r="I1" s="4083"/>
      <c r="J1" s="4083"/>
      <c r="K1" s="4083"/>
      <c r="L1" s="4083"/>
      <c r="M1" s="4083"/>
      <c r="N1" s="4083"/>
      <c r="O1" s="4083"/>
      <c r="P1" s="4083"/>
      <c r="Q1" s="4083"/>
      <c r="R1" s="4083"/>
      <c r="S1" s="4083"/>
      <c r="T1" s="4083"/>
      <c r="U1" s="4083"/>
    </row>
    <row r="2" spans="1:21" ht="16.5" customHeight="1" thickBot="1">
      <c r="A2" s="3589"/>
      <c r="B2" s="3589"/>
      <c r="C2" s="3589"/>
      <c r="D2" s="3589"/>
      <c r="E2" s="3589"/>
      <c r="F2" s="3589"/>
      <c r="G2" s="3589"/>
      <c r="H2" s="3589"/>
      <c r="I2" s="3589"/>
      <c r="J2" s="3589"/>
      <c r="K2" s="3589"/>
      <c r="L2" s="3589"/>
      <c r="M2" s="3589"/>
      <c r="N2" s="3589"/>
      <c r="O2" s="3589"/>
      <c r="P2" s="3590"/>
      <c r="Q2" s="3590"/>
      <c r="R2" s="3590"/>
      <c r="S2" s="3590"/>
      <c r="T2" s="3591"/>
      <c r="U2" s="3591"/>
    </row>
    <row r="3" spans="1:21" s="3593" customFormat="1" ht="33" customHeight="1" thickBot="1">
      <c r="A3" s="3592" t="s">
        <v>1220</v>
      </c>
      <c r="B3" s="4091">
        <f>Highlights!E3</f>
        <v>2017</v>
      </c>
      <c r="C3" s="4092"/>
      <c r="D3" s="4092"/>
      <c r="E3" s="4092"/>
      <c r="F3" s="4092"/>
      <c r="G3" s="4092"/>
      <c r="H3" s="4092"/>
      <c r="I3" s="4092"/>
      <c r="J3" s="4092"/>
      <c r="K3" s="4092"/>
      <c r="L3" s="4092"/>
      <c r="M3" s="4093"/>
      <c r="N3" s="4073" t="s">
        <v>1344</v>
      </c>
      <c r="O3" s="4073"/>
      <c r="P3" s="4073"/>
      <c r="Q3" s="4074"/>
      <c r="R3" s="4084"/>
      <c r="S3" s="4084"/>
      <c r="T3" s="4084"/>
      <c r="U3" s="4084"/>
    </row>
    <row r="4" spans="1:21" ht="25.5" customHeight="1" thickBot="1">
      <c r="A4" s="4075" t="s">
        <v>1345</v>
      </c>
      <c r="B4" s="4085" t="s">
        <v>782</v>
      </c>
      <c r="C4" s="4081"/>
      <c r="D4" s="4081"/>
      <c r="E4" s="4086"/>
      <c r="F4" s="4085" t="s">
        <v>783</v>
      </c>
      <c r="G4" s="4081"/>
      <c r="H4" s="4081"/>
      <c r="I4" s="4086"/>
      <c r="J4" s="4080" t="s">
        <v>784</v>
      </c>
      <c r="K4" s="4081"/>
      <c r="L4" s="4081"/>
      <c r="M4" s="4082"/>
      <c r="N4" s="4087">
        <f>B3</f>
        <v>2017</v>
      </c>
      <c r="O4" s="4088"/>
      <c r="P4" s="4088"/>
      <c r="Q4" s="4089"/>
      <c r="R4" s="4090"/>
      <c r="S4" s="4090"/>
      <c r="T4" s="4090"/>
      <c r="U4" s="4090"/>
    </row>
    <row r="5" spans="1:21" ht="25.5" customHeight="1" thickBot="1">
      <c r="A5" s="4076"/>
      <c r="B5" s="3594" t="s">
        <v>1315</v>
      </c>
      <c r="C5" s="3595" t="s">
        <v>1360</v>
      </c>
      <c r="D5" s="3596" t="s">
        <v>1361</v>
      </c>
      <c r="E5" s="3596" t="s">
        <v>5</v>
      </c>
      <c r="F5" s="3594" t="s">
        <v>1315</v>
      </c>
      <c r="G5" s="3595" t="s">
        <v>1360</v>
      </c>
      <c r="H5" s="3596" t="s">
        <v>1361</v>
      </c>
      <c r="I5" s="3888" t="s">
        <v>5</v>
      </c>
      <c r="J5" s="3597" t="s">
        <v>1315</v>
      </c>
      <c r="K5" s="3595" t="s">
        <v>1360</v>
      </c>
      <c r="L5" s="3595" t="s">
        <v>1361</v>
      </c>
      <c r="M5" s="3598" t="s">
        <v>5</v>
      </c>
      <c r="N5" s="3597" t="s">
        <v>1315</v>
      </c>
      <c r="O5" s="3595" t="s">
        <v>1360</v>
      </c>
      <c r="P5" s="3595" t="s">
        <v>1361</v>
      </c>
      <c r="Q5" s="3598" t="s">
        <v>5</v>
      </c>
      <c r="R5" s="3670"/>
      <c r="S5" s="3670"/>
      <c r="T5" s="3670"/>
      <c r="U5" s="3670"/>
    </row>
    <row r="6" spans="1:21" s="3604" customFormat="1" ht="18" customHeight="1">
      <c r="A6" s="3599" t="s">
        <v>807</v>
      </c>
      <c r="B6" s="3600">
        <v>48</v>
      </c>
      <c r="C6" s="3601">
        <v>26</v>
      </c>
      <c r="D6" s="3903">
        <v>-1</v>
      </c>
      <c r="E6" s="3603">
        <v>73</v>
      </c>
      <c r="F6" s="3600">
        <v>24</v>
      </c>
      <c r="G6" s="3601">
        <v>24</v>
      </c>
      <c r="H6" s="4007">
        <v>0</v>
      </c>
      <c r="I6" s="3889">
        <v>48</v>
      </c>
      <c r="J6" s="3600">
        <v>21</v>
      </c>
      <c r="K6" s="3601">
        <v>22</v>
      </c>
      <c r="L6" s="3602">
        <v>-1</v>
      </c>
      <c r="M6" s="3889">
        <v>42</v>
      </c>
      <c r="N6" s="3621">
        <v>93</v>
      </c>
      <c r="O6" s="3610">
        <v>72</v>
      </c>
      <c r="P6" s="3681">
        <v>-2</v>
      </c>
      <c r="Q6" s="3682">
        <v>163</v>
      </c>
      <c r="R6" s="2637"/>
      <c r="S6" s="2637"/>
      <c r="T6" s="2637"/>
      <c r="U6" s="2637"/>
    </row>
    <row r="7" spans="1:21" s="3604" customFormat="1" ht="18" customHeight="1">
      <c r="A7" s="3605" t="s">
        <v>808</v>
      </c>
      <c r="B7" s="3557">
        <v>69</v>
      </c>
      <c r="C7" s="3890">
        <v>6</v>
      </c>
      <c r="D7" s="3624">
        <v>-1</v>
      </c>
      <c r="E7" s="3891">
        <v>74</v>
      </c>
      <c r="F7" s="3557">
        <v>67</v>
      </c>
      <c r="G7" s="3890">
        <v>3</v>
      </c>
      <c r="H7" s="3624">
        <v>4</v>
      </c>
      <c r="I7" s="3892">
        <v>74</v>
      </c>
      <c r="J7" s="3557">
        <v>69</v>
      </c>
      <c r="K7" s="3890">
        <v>6</v>
      </c>
      <c r="L7" s="3624">
        <v>1</v>
      </c>
      <c r="M7" s="3892">
        <v>76</v>
      </c>
      <c r="N7" s="2728">
        <v>205</v>
      </c>
      <c r="O7" s="3615">
        <v>15</v>
      </c>
      <c r="P7" s="2572">
        <v>4</v>
      </c>
      <c r="Q7" s="3574">
        <v>224</v>
      </c>
      <c r="R7" s="2637"/>
      <c r="S7" s="2637"/>
      <c r="T7" s="2637"/>
      <c r="U7" s="2637"/>
    </row>
    <row r="8" spans="1:21" s="3604" customFormat="1" ht="18" customHeight="1">
      <c r="A8" s="3606" t="s">
        <v>809</v>
      </c>
      <c r="B8" s="3607">
        <v>117</v>
      </c>
      <c r="C8" s="3608">
        <v>32</v>
      </c>
      <c r="D8" s="3904">
        <v>-2</v>
      </c>
      <c r="E8" s="3675">
        <v>147</v>
      </c>
      <c r="F8" s="3607">
        <v>91</v>
      </c>
      <c r="G8" s="3608">
        <v>27</v>
      </c>
      <c r="H8" s="3893">
        <v>4</v>
      </c>
      <c r="I8" s="3894">
        <v>122</v>
      </c>
      <c r="J8" s="3607">
        <v>90</v>
      </c>
      <c r="K8" s="3608">
        <v>28</v>
      </c>
      <c r="L8" s="3893">
        <v>0</v>
      </c>
      <c r="M8" s="3894">
        <v>118</v>
      </c>
      <c r="N8" s="3450">
        <v>298</v>
      </c>
      <c r="O8" s="3677">
        <v>87</v>
      </c>
      <c r="P8" s="3677">
        <v>2</v>
      </c>
      <c r="Q8" s="3685">
        <v>387</v>
      </c>
      <c r="R8" s="3654"/>
      <c r="S8" s="3654"/>
      <c r="T8" s="3654"/>
      <c r="U8" s="3654"/>
    </row>
    <row r="9" spans="1:21" s="3604" customFormat="1" ht="18" customHeight="1">
      <c r="A9" s="3605" t="s">
        <v>810</v>
      </c>
      <c r="B9" s="3557">
        <v>43</v>
      </c>
      <c r="C9" s="3890">
        <v>15</v>
      </c>
      <c r="D9" s="3893">
        <v>0</v>
      </c>
      <c r="E9" s="3895">
        <v>58</v>
      </c>
      <c r="F9" s="3557">
        <v>39</v>
      </c>
      <c r="G9" s="3890">
        <v>14</v>
      </c>
      <c r="H9" s="3893">
        <v>2</v>
      </c>
      <c r="I9" s="3892">
        <v>55</v>
      </c>
      <c r="J9" s="3557">
        <v>43</v>
      </c>
      <c r="K9" s="3890">
        <v>13</v>
      </c>
      <c r="L9" s="3893">
        <v>0</v>
      </c>
      <c r="M9" s="3892">
        <v>56</v>
      </c>
      <c r="N9" s="3557">
        <v>125</v>
      </c>
      <c r="O9" s="3618">
        <v>42</v>
      </c>
      <c r="P9" s="2572">
        <v>2</v>
      </c>
      <c r="Q9" s="3574">
        <v>169</v>
      </c>
      <c r="R9" s="2637"/>
      <c r="S9" s="2637"/>
      <c r="T9" s="2637"/>
      <c r="U9" s="2637"/>
    </row>
    <row r="10" spans="1:21" s="3604" customFormat="1" ht="18" customHeight="1">
      <c r="A10" s="3605" t="s">
        <v>811</v>
      </c>
      <c r="B10" s="3617">
        <v>11</v>
      </c>
      <c r="C10" s="3618">
        <v>1</v>
      </c>
      <c r="D10" s="3618">
        <v>0</v>
      </c>
      <c r="E10" s="3895">
        <v>12</v>
      </c>
      <c r="F10" s="3617">
        <v>9</v>
      </c>
      <c r="G10" s="3618">
        <v>1</v>
      </c>
      <c r="H10" s="3618">
        <v>0</v>
      </c>
      <c r="I10" s="3892">
        <v>10</v>
      </c>
      <c r="J10" s="3617">
        <v>6</v>
      </c>
      <c r="K10" s="3618">
        <v>1</v>
      </c>
      <c r="L10" s="3618">
        <v>0</v>
      </c>
      <c r="M10" s="3892">
        <v>7</v>
      </c>
      <c r="N10" s="3653">
        <v>26</v>
      </c>
      <c r="O10" s="3618">
        <v>3</v>
      </c>
      <c r="P10" s="3627">
        <v>0</v>
      </c>
      <c r="Q10" s="3628">
        <v>29</v>
      </c>
      <c r="R10" s="2637"/>
      <c r="S10" s="3271"/>
      <c r="T10" s="3271"/>
      <c r="U10" s="2637"/>
    </row>
    <row r="11" spans="1:21" s="3604" customFormat="1" ht="18" customHeight="1">
      <c r="A11" s="3620" t="s">
        <v>839</v>
      </c>
      <c r="B11" s="3621">
        <v>63</v>
      </c>
      <c r="C11" s="3622">
        <v>16</v>
      </c>
      <c r="D11" s="3845">
        <v>-2</v>
      </c>
      <c r="E11" s="3634">
        <v>77</v>
      </c>
      <c r="F11" s="3621">
        <v>43</v>
      </c>
      <c r="G11" s="3622">
        <v>12</v>
      </c>
      <c r="H11" s="3845">
        <v>2</v>
      </c>
      <c r="I11" s="3896">
        <v>57</v>
      </c>
      <c r="J11" s="3621">
        <v>41</v>
      </c>
      <c r="K11" s="3622">
        <v>14</v>
      </c>
      <c r="L11" s="3845">
        <v>0</v>
      </c>
      <c r="M11" s="3896">
        <v>55</v>
      </c>
      <c r="N11" s="3557">
        <v>147</v>
      </c>
      <c r="O11" s="3638">
        <v>42</v>
      </c>
      <c r="P11" s="3178">
        <v>0</v>
      </c>
      <c r="Q11" s="3574">
        <v>189</v>
      </c>
      <c r="R11" s="2637"/>
      <c r="S11" s="2637"/>
      <c r="T11" s="2637"/>
      <c r="U11" s="2637"/>
    </row>
    <row r="12" spans="1:21" s="3604" customFormat="1" ht="18" customHeight="1">
      <c r="A12" s="3844" t="s">
        <v>844</v>
      </c>
      <c r="B12" s="3617">
        <v>23</v>
      </c>
      <c r="C12" s="3624">
        <v>3</v>
      </c>
      <c r="D12" s="3625">
        <v>0</v>
      </c>
      <c r="E12" s="3547">
        <v>26</v>
      </c>
      <c r="F12" s="3617">
        <v>15</v>
      </c>
      <c r="G12" s="3624">
        <v>2</v>
      </c>
      <c r="H12" s="3625">
        <v>0</v>
      </c>
      <c r="I12" s="3897">
        <v>17</v>
      </c>
      <c r="J12" s="3617">
        <v>14</v>
      </c>
      <c r="K12" s="3624">
        <v>3</v>
      </c>
      <c r="L12" s="3625">
        <v>0</v>
      </c>
      <c r="M12" s="3897">
        <v>17</v>
      </c>
      <c r="N12" s="3557">
        <v>52</v>
      </c>
      <c r="O12" s="3618">
        <v>8</v>
      </c>
      <c r="P12" s="3627">
        <v>0</v>
      </c>
      <c r="Q12" s="3574">
        <v>60</v>
      </c>
      <c r="R12" s="2637"/>
      <c r="S12" s="2637"/>
      <c r="T12" s="2637"/>
      <c r="U12" s="2637"/>
    </row>
    <row r="13" spans="1:21" s="3604" customFormat="1" ht="18" customHeight="1">
      <c r="A13" s="3629" t="s">
        <v>840</v>
      </c>
      <c r="B13" s="3630">
        <v>40</v>
      </c>
      <c r="C13" s="3898">
        <v>13</v>
      </c>
      <c r="D13" s="3905">
        <v>-2</v>
      </c>
      <c r="E13" s="3899">
        <v>51</v>
      </c>
      <c r="F13" s="3630">
        <v>28</v>
      </c>
      <c r="G13" s="3898">
        <v>10</v>
      </c>
      <c r="H13" s="3845">
        <v>2</v>
      </c>
      <c r="I13" s="3900">
        <v>40</v>
      </c>
      <c r="J13" s="3630">
        <v>27</v>
      </c>
      <c r="K13" s="3898">
        <v>11</v>
      </c>
      <c r="L13" s="3845">
        <v>0</v>
      </c>
      <c r="M13" s="3900">
        <v>38</v>
      </c>
      <c r="N13" s="3676">
        <v>95</v>
      </c>
      <c r="O13" s="3677">
        <v>34</v>
      </c>
      <c r="P13" s="3178">
        <v>0</v>
      </c>
      <c r="Q13" s="3612">
        <v>129</v>
      </c>
      <c r="R13" s="3654"/>
      <c r="S13" s="3654"/>
      <c r="T13" s="3654"/>
      <c r="U13" s="3654"/>
    </row>
    <row r="14" spans="1:21" s="3604" customFormat="1" ht="17.25" customHeight="1">
      <c r="A14" s="3631" t="s">
        <v>814</v>
      </c>
      <c r="B14" s="3557">
        <v>8</v>
      </c>
      <c r="C14" s="3618">
        <v>1</v>
      </c>
      <c r="D14" s="3618">
        <v>0</v>
      </c>
      <c r="E14" s="3895">
        <v>9</v>
      </c>
      <c r="F14" s="3557">
        <v>6</v>
      </c>
      <c r="G14" s="3618">
        <v>2</v>
      </c>
      <c r="H14" s="3618">
        <v>0</v>
      </c>
      <c r="I14" s="3892">
        <v>8</v>
      </c>
      <c r="J14" s="3557">
        <v>5</v>
      </c>
      <c r="K14" s="3618">
        <v>1</v>
      </c>
      <c r="L14" s="3618">
        <v>0</v>
      </c>
      <c r="M14" s="3892">
        <v>6</v>
      </c>
      <c r="N14" s="2728">
        <v>19</v>
      </c>
      <c r="O14" s="3632">
        <v>4</v>
      </c>
      <c r="P14" s="3632">
        <v>0</v>
      </c>
      <c r="Q14" s="3574">
        <v>23</v>
      </c>
      <c r="R14" s="2637"/>
      <c r="S14" s="3271"/>
      <c r="T14" s="3271"/>
      <c r="U14" s="2637"/>
    </row>
    <row r="15" spans="1:21" s="3604" customFormat="1" ht="33.75" customHeight="1">
      <c r="A15" s="3633" t="s">
        <v>816</v>
      </c>
      <c r="B15" s="3621">
        <v>32</v>
      </c>
      <c r="C15" s="3622">
        <v>12</v>
      </c>
      <c r="D15" s="3846">
        <v>-2</v>
      </c>
      <c r="E15" s="3634">
        <v>42</v>
      </c>
      <c r="F15" s="3621">
        <v>22</v>
      </c>
      <c r="G15" s="3622">
        <v>8</v>
      </c>
      <c r="H15" s="3846">
        <v>2</v>
      </c>
      <c r="I15" s="3896">
        <v>32</v>
      </c>
      <c r="J15" s="3621">
        <v>22</v>
      </c>
      <c r="K15" s="3622">
        <v>10</v>
      </c>
      <c r="L15" s="3846">
        <v>0</v>
      </c>
      <c r="M15" s="3896">
        <v>32</v>
      </c>
      <c r="N15" s="3661">
        <v>76</v>
      </c>
      <c r="O15" s="3618">
        <v>30</v>
      </c>
      <c r="P15" s="3632">
        <v>0</v>
      </c>
      <c r="Q15" s="3663">
        <v>106</v>
      </c>
      <c r="R15" s="2637"/>
      <c r="S15" s="2637"/>
      <c r="T15" s="2637"/>
      <c r="U15" s="2637"/>
    </row>
    <row r="16" spans="1:21" s="3604" customFormat="1" ht="18" customHeight="1">
      <c r="A16" s="3620" t="s">
        <v>1346</v>
      </c>
      <c r="B16" s="3635">
        <v>0.36752136752136755</v>
      </c>
      <c r="C16" s="3636">
        <v>0.46875</v>
      </c>
      <c r="D16" s="3636">
        <v>0</v>
      </c>
      <c r="E16" s="3637">
        <v>0.39455782312925169</v>
      </c>
      <c r="F16" s="3635">
        <v>0.42857142857142855</v>
      </c>
      <c r="G16" s="3636">
        <v>0.51851851851851849</v>
      </c>
      <c r="H16" s="3636">
        <v>0</v>
      </c>
      <c r="I16" s="3637">
        <v>0.45081967213114754</v>
      </c>
      <c r="J16" s="3635">
        <v>0.4777777777777778</v>
      </c>
      <c r="K16" s="3636">
        <v>0.4642857142857143</v>
      </c>
      <c r="L16" s="3636">
        <v>0</v>
      </c>
      <c r="M16" s="3637">
        <v>0.47457627118644069</v>
      </c>
      <c r="N16" s="3635">
        <v>0.41946308724832215</v>
      </c>
      <c r="O16" s="3636">
        <v>0.48275862068965519</v>
      </c>
      <c r="P16" s="3636">
        <v>0</v>
      </c>
      <c r="Q16" s="3637">
        <v>0.43669250645994834</v>
      </c>
      <c r="R16" s="3671"/>
      <c r="S16" s="3671"/>
      <c r="T16" s="3671"/>
      <c r="U16" s="3671"/>
    </row>
    <row r="17" spans="1:21" s="3604" customFormat="1" ht="18" customHeight="1">
      <c r="A17" s="3605" t="s">
        <v>1357</v>
      </c>
      <c r="B17" s="3111">
        <v>5419</v>
      </c>
      <c r="C17" s="3618">
        <v>1210</v>
      </c>
      <c r="D17" s="3893">
        <v>28</v>
      </c>
      <c r="E17" s="3901">
        <v>6657</v>
      </c>
      <c r="F17" s="3111">
        <v>4111</v>
      </c>
      <c r="G17" s="3618">
        <v>1131</v>
      </c>
      <c r="H17" s="3893">
        <v>27</v>
      </c>
      <c r="I17" s="3901">
        <v>5269</v>
      </c>
      <c r="J17" s="3111">
        <v>3697</v>
      </c>
      <c r="K17" s="3618">
        <v>1010</v>
      </c>
      <c r="L17" s="3893">
        <v>26</v>
      </c>
      <c r="M17" s="3901">
        <v>4733</v>
      </c>
      <c r="N17" s="3111">
        <v>4412.2747252747249</v>
      </c>
      <c r="O17" s="3618">
        <v>1116.8461538461538</v>
      </c>
      <c r="P17" s="3619">
        <v>27</v>
      </c>
      <c r="Q17" s="3639">
        <v>5556.1208791208792</v>
      </c>
      <c r="R17" s="3271"/>
      <c r="S17" s="3271"/>
      <c r="T17" s="3271"/>
      <c r="U17" s="3271"/>
    </row>
    <row r="18" spans="1:21" s="3604" customFormat="1" ht="18" customHeight="1">
      <c r="A18" s="3605" t="s">
        <v>1358</v>
      </c>
      <c r="B18" s="3111">
        <v>308</v>
      </c>
      <c r="C18" s="3618"/>
      <c r="D18" s="3893"/>
      <c r="E18" s="3901">
        <v>308</v>
      </c>
      <c r="F18" s="3111">
        <v>578</v>
      </c>
      <c r="G18" s="3618"/>
      <c r="H18" s="3893"/>
      <c r="I18" s="3901">
        <v>578</v>
      </c>
      <c r="J18" s="3111">
        <v>801</v>
      </c>
      <c r="K18" s="3618"/>
      <c r="L18" s="3893"/>
      <c r="M18" s="3901">
        <v>801</v>
      </c>
      <c r="N18" s="3111">
        <v>562.1611721611722</v>
      </c>
      <c r="O18" s="3618"/>
      <c r="P18" s="3619"/>
      <c r="Q18" s="3639">
        <v>562.1611721611722</v>
      </c>
      <c r="R18" s="3271"/>
      <c r="S18" s="3271"/>
      <c r="T18" s="3271"/>
      <c r="U18" s="3271"/>
    </row>
    <row r="19" spans="1:21" s="3604" customFormat="1" ht="18" customHeight="1">
      <c r="A19" s="3605" t="s">
        <v>833</v>
      </c>
      <c r="B19" s="3111">
        <v>5983</v>
      </c>
      <c r="C19" s="3618">
        <v>1662</v>
      </c>
      <c r="D19" s="3893">
        <v>295</v>
      </c>
      <c r="E19" s="3901">
        <v>7940</v>
      </c>
      <c r="F19" s="3111">
        <v>4923</v>
      </c>
      <c r="G19" s="3618">
        <v>1580</v>
      </c>
      <c r="H19" s="3893">
        <v>296</v>
      </c>
      <c r="I19" s="3901">
        <v>6799</v>
      </c>
      <c r="J19" s="3111">
        <v>4942</v>
      </c>
      <c r="K19" s="3618">
        <v>1433</v>
      </c>
      <c r="L19" s="3893">
        <v>280</v>
      </c>
      <c r="M19" s="3901">
        <v>6655</v>
      </c>
      <c r="N19" s="3111">
        <v>5286.6190476190477</v>
      </c>
      <c r="O19" s="3618">
        <v>1558.0952380952381</v>
      </c>
      <c r="P19" s="3619">
        <v>290.27106227106225</v>
      </c>
      <c r="Q19" s="3639">
        <v>7134.9853479853482</v>
      </c>
      <c r="R19" s="3271"/>
      <c r="S19" s="3271"/>
      <c r="T19" s="3271"/>
      <c r="U19" s="3271"/>
    </row>
    <row r="20" spans="1:21" s="3604" customFormat="1" ht="18" customHeight="1" thickBot="1">
      <c r="A20" s="3640" t="s">
        <v>834</v>
      </c>
      <c r="B20" s="3488">
        <v>0</v>
      </c>
      <c r="C20" s="3489">
        <v>1294</v>
      </c>
      <c r="D20" s="3641">
        <v>0</v>
      </c>
      <c r="E20" s="3642">
        <v>1294</v>
      </c>
      <c r="F20" s="3488">
        <v>0</v>
      </c>
      <c r="G20" s="3489">
        <v>1225</v>
      </c>
      <c r="H20" s="3641">
        <v>0</v>
      </c>
      <c r="I20" s="3642">
        <v>1225</v>
      </c>
      <c r="J20" s="3488">
        <v>0</v>
      </c>
      <c r="K20" s="3489">
        <v>1122</v>
      </c>
      <c r="L20" s="3641">
        <v>0</v>
      </c>
      <c r="M20" s="3642">
        <v>1122</v>
      </c>
      <c r="N20" s="3488">
        <v>0</v>
      </c>
      <c r="O20" s="3489">
        <v>1213.5421245421246</v>
      </c>
      <c r="P20" s="3643">
        <v>0</v>
      </c>
      <c r="Q20" s="3642">
        <v>1213.5421245421246</v>
      </c>
      <c r="R20" s="3271"/>
      <c r="S20" s="3271"/>
      <c r="T20" s="3271"/>
      <c r="U20" s="3271"/>
    </row>
    <row r="21" spans="1:21" s="3604" customFormat="1" ht="20.25" customHeight="1" thickBot="1">
      <c r="A21" s="3645"/>
      <c r="B21" s="3645"/>
      <c r="C21" s="3645"/>
      <c r="D21" s="3645"/>
      <c r="E21" s="3645"/>
      <c r="F21" s="3645"/>
      <c r="G21" s="3645"/>
      <c r="H21" s="3645"/>
      <c r="I21" s="3645"/>
      <c r="J21" s="3645"/>
      <c r="K21" s="3645"/>
      <c r="L21" s="3645"/>
      <c r="M21" s="3645"/>
      <c r="N21" s="3645"/>
      <c r="O21" s="3645"/>
      <c r="P21" s="2637"/>
      <c r="Q21" s="2637"/>
      <c r="R21" s="2637"/>
      <c r="S21" s="2637"/>
      <c r="T21" s="2637"/>
      <c r="U21" s="2637"/>
    </row>
    <row r="22" spans="1:21" s="3593" customFormat="1" ht="33" customHeight="1" thickBot="1">
      <c r="A22" s="3592" t="s">
        <v>1220</v>
      </c>
      <c r="B22" s="4070">
        <f>Highlights!I3</f>
        <v>2016</v>
      </c>
      <c r="C22" s="4071"/>
      <c r="D22" s="4071"/>
      <c r="E22" s="4071"/>
      <c r="F22" s="4071"/>
      <c r="G22" s="4071"/>
      <c r="H22" s="4071"/>
      <c r="I22" s="4071"/>
      <c r="J22" s="4071"/>
      <c r="K22" s="4071"/>
      <c r="L22" s="4071"/>
      <c r="M22" s="4071"/>
      <c r="N22" s="4071"/>
      <c r="O22" s="4071"/>
      <c r="P22" s="4071"/>
      <c r="Q22" s="4071"/>
      <c r="R22" s="4072" t="s">
        <v>1344</v>
      </c>
      <c r="S22" s="4073"/>
      <c r="T22" s="4073"/>
      <c r="U22" s="4074"/>
    </row>
    <row r="23" spans="1:21" ht="25.5" customHeight="1" thickBot="1">
      <c r="A23" s="4075" t="s">
        <v>1345</v>
      </c>
      <c r="B23" s="4077" t="s">
        <v>785</v>
      </c>
      <c r="C23" s="4077"/>
      <c r="D23" s="4077"/>
      <c r="E23" s="4078"/>
      <c r="F23" s="4079" t="s">
        <v>1372</v>
      </c>
      <c r="G23" s="4077"/>
      <c r="H23" s="4077"/>
      <c r="I23" s="4078"/>
      <c r="J23" s="4079" t="s">
        <v>783</v>
      </c>
      <c r="K23" s="4077"/>
      <c r="L23" s="4077"/>
      <c r="M23" s="4078"/>
      <c r="N23" s="4077" t="s">
        <v>784</v>
      </c>
      <c r="O23" s="4077"/>
      <c r="P23" s="4077"/>
      <c r="Q23" s="4077"/>
      <c r="R23" s="4080">
        <f>Highlights!S4</f>
        <v>2016</v>
      </c>
      <c r="S23" s="4081"/>
      <c r="T23" s="4081"/>
      <c r="U23" s="4082"/>
    </row>
    <row r="24" spans="1:21" ht="25.5" customHeight="1" thickBot="1">
      <c r="A24" s="4076"/>
      <c r="B24" s="3646" t="s">
        <v>1315</v>
      </c>
      <c r="C24" s="3595" t="s">
        <v>1360</v>
      </c>
      <c r="D24" s="3595" t="s">
        <v>1361</v>
      </c>
      <c r="E24" s="3596" t="s">
        <v>5</v>
      </c>
      <c r="F24" s="3594" t="s">
        <v>1315</v>
      </c>
      <c r="G24" s="3595" t="s">
        <v>1360</v>
      </c>
      <c r="H24" s="3595" t="s">
        <v>1414</v>
      </c>
      <c r="I24" s="3596" t="s">
        <v>5</v>
      </c>
      <c r="J24" s="3594" t="s">
        <v>1315</v>
      </c>
      <c r="K24" s="3595" t="s">
        <v>1360</v>
      </c>
      <c r="L24" s="3595" t="s">
        <v>1361</v>
      </c>
      <c r="M24" s="3596" t="s">
        <v>5</v>
      </c>
      <c r="N24" s="3594" t="s">
        <v>1315</v>
      </c>
      <c r="O24" s="3595" t="s">
        <v>1360</v>
      </c>
      <c r="P24" s="3595" t="s">
        <v>1361</v>
      </c>
      <c r="Q24" s="3596" t="s">
        <v>5</v>
      </c>
      <c r="R24" s="3597" t="s">
        <v>1315</v>
      </c>
      <c r="S24" s="3595" t="s">
        <v>1360</v>
      </c>
      <c r="T24" s="3595" t="s">
        <v>1361</v>
      </c>
      <c r="U24" s="3598" t="s">
        <v>5</v>
      </c>
    </row>
    <row r="25" spans="1:21" s="3604" customFormat="1" ht="18" customHeight="1">
      <c r="A25" s="3650" t="s">
        <v>807</v>
      </c>
      <c r="B25" s="3679">
        <v>10</v>
      </c>
      <c r="C25" s="3610">
        <v>20</v>
      </c>
      <c r="D25" s="3623">
        <v>-1</v>
      </c>
      <c r="E25" s="3680">
        <v>29</v>
      </c>
      <c r="F25" s="3621">
        <v>16</v>
      </c>
      <c r="G25" s="3610">
        <v>14</v>
      </c>
      <c r="H25" s="3623">
        <v>-2</v>
      </c>
      <c r="I25" s="3680">
        <v>28</v>
      </c>
      <c r="J25" s="3621">
        <v>8</v>
      </c>
      <c r="K25" s="3610"/>
      <c r="L25" s="3623">
        <v>-1</v>
      </c>
      <c r="M25" s="3680">
        <v>7</v>
      </c>
      <c r="N25" s="3621">
        <v>8</v>
      </c>
      <c r="O25" s="3610"/>
      <c r="P25" s="3623">
        <v>-1</v>
      </c>
      <c r="Q25" s="3680">
        <v>7</v>
      </c>
      <c r="R25" s="3621">
        <v>42</v>
      </c>
      <c r="S25" s="3610">
        <v>34</v>
      </c>
      <c r="T25" s="3681">
        <v>-5</v>
      </c>
      <c r="U25" s="3682">
        <v>71</v>
      </c>
    </row>
    <row r="26" spans="1:21" s="3604" customFormat="1" ht="18" customHeight="1">
      <c r="A26" s="3647" t="s">
        <v>808</v>
      </c>
      <c r="B26" s="2637">
        <v>70</v>
      </c>
      <c r="C26" s="3615">
        <v>4</v>
      </c>
      <c r="D26" s="3615">
        <v>-1</v>
      </c>
      <c r="E26" s="3614">
        <v>73</v>
      </c>
      <c r="F26" s="2728">
        <v>54</v>
      </c>
      <c r="G26" s="3615">
        <v>3</v>
      </c>
      <c r="H26" s="3613">
        <v>40</v>
      </c>
      <c r="I26" s="3614">
        <v>97</v>
      </c>
      <c r="J26" s="2728">
        <v>63</v>
      </c>
      <c r="K26" s="3615"/>
      <c r="L26" s="3613">
        <v>6</v>
      </c>
      <c r="M26" s="3614">
        <v>69</v>
      </c>
      <c r="N26" s="2728">
        <v>95</v>
      </c>
      <c r="O26" s="3615"/>
      <c r="P26" s="3613">
        <v>6</v>
      </c>
      <c r="Q26" s="3616">
        <v>101</v>
      </c>
      <c r="R26" s="2728">
        <v>282</v>
      </c>
      <c r="S26" s="3615">
        <v>7</v>
      </c>
      <c r="T26" s="2572">
        <v>51</v>
      </c>
      <c r="U26" s="3574">
        <v>340</v>
      </c>
    </row>
    <row r="27" spans="1:21" s="3678" customFormat="1" ht="18" customHeight="1">
      <c r="A27" s="3648" t="s">
        <v>809</v>
      </c>
      <c r="B27" s="3450">
        <v>80</v>
      </c>
      <c r="C27" s="3677">
        <v>24</v>
      </c>
      <c r="D27" s="3683">
        <v>-2</v>
      </c>
      <c r="E27" s="3684">
        <v>102</v>
      </c>
      <c r="F27" s="3450">
        <v>70</v>
      </c>
      <c r="G27" s="3677">
        <v>17</v>
      </c>
      <c r="H27" s="3683">
        <v>38</v>
      </c>
      <c r="I27" s="3684">
        <v>125</v>
      </c>
      <c r="J27" s="3450">
        <v>71</v>
      </c>
      <c r="K27" s="3677"/>
      <c r="L27" s="3683">
        <v>5</v>
      </c>
      <c r="M27" s="3684">
        <v>76</v>
      </c>
      <c r="N27" s="3450">
        <v>103</v>
      </c>
      <c r="O27" s="3677"/>
      <c r="P27" s="3683">
        <v>5</v>
      </c>
      <c r="Q27" s="3684">
        <v>108</v>
      </c>
      <c r="R27" s="3450">
        <v>324</v>
      </c>
      <c r="S27" s="3677">
        <v>41</v>
      </c>
      <c r="T27" s="3677">
        <v>46</v>
      </c>
      <c r="U27" s="3685">
        <v>411</v>
      </c>
    </row>
    <row r="28" spans="1:21" s="3604" customFormat="1" ht="18" customHeight="1">
      <c r="A28" s="3647" t="s">
        <v>810</v>
      </c>
      <c r="B28" s="2637">
        <v>53</v>
      </c>
      <c r="C28" s="3618">
        <v>10</v>
      </c>
      <c r="D28" s="3672">
        <v>3</v>
      </c>
      <c r="E28" s="3616">
        <v>66</v>
      </c>
      <c r="F28" s="3557">
        <v>42</v>
      </c>
      <c r="G28" s="3618">
        <v>7</v>
      </c>
      <c r="H28" s="3672">
        <v>3</v>
      </c>
      <c r="I28" s="3616">
        <v>52</v>
      </c>
      <c r="J28" s="3557">
        <v>40</v>
      </c>
      <c r="K28" s="3618"/>
      <c r="L28" s="3672">
        <v>1</v>
      </c>
      <c r="M28" s="3616">
        <v>41</v>
      </c>
      <c r="N28" s="3557">
        <v>47</v>
      </c>
      <c r="O28" s="3618"/>
      <c r="P28" s="3618">
        <v>1</v>
      </c>
      <c r="Q28" s="3616">
        <v>48</v>
      </c>
      <c r="R28" s="3557">
        <v>182</v>
      </c>
      <c r="S28" s="3618">
        <v>17</v>
      </c>
      <c r="T28" s="2572">
        <v>8</v>
      </c>
      <c r="U28" s="3574">
        <v>207</v>
      </c>
    </row>
    <row r="29" spans="1:21" s="3604" customFormat="1" ht="18" customHeight="1">
      <c r="A29" s="3651" t="s">
        <v>811</v>
      </c>
      <c r="B29" s="3652">
        <v>4</v>
      </c>
      <c r="C29" s="3618">
        <v>0</v>
      </c>
      <c r="D29" s="3627">
        <v>0</v>
      </c>
      <c r="E29" s="3626">
        <v>4</v>
      </c>
      <c r="F29" s="3847">
        <v>0</v>
      </c>
      <c r="G29" s="3618">
        <v>0</v>
      </c>
      <c r="H29" s="3848">
        <v>0</v>
      </c>
      <c r="I29" s="3849">
        <v>0</v>
      </c>
      <c r="J29" s="3847">
        <v>0</v>
      </c>
      <c r="K29" s="3618"/>
      <c r="L29" s="3627">
        <v>0</v>
      </c>
      <c r="M29" s="3849">
        <v>0</v>
      </c>
      <c r="N29" s="3847">
        <v>0</v>
      </c>
      <c r="O29" s="3618"/>
      <c r="P29" s="3618">
        <v>0</v>
      </c>
      <c r="Q29" s="3849">
        <v>0</v>
      </c>
      <c r="R29" s="3653">
        <v>4</v>
      </c>
      <c r="S29" s="3618">
        <v>0</v>
      </c>
      <c r="T29" s="3627">
        <v>0</v>
      </c>
      <c r="U29" s="3628">
        <v>4</v>
      </c>
    </row>
    <row r="30" spans="1:21" s="3604" customFormat="1" ht="18" customHeight="1">
      <c r="A30" s="3647" t="s">
        <v>812</v>
      </c>
      <c r="B30" s="2637">
        <v>23</v>
      </c>
      <c r="C30" s="3638">
        <v>14</v>
      </c>
      <c r="D30" s="3271">
        <v>-5</v>
      </c>
      <c r="E30" s="3616">
        <v>32</v>
      </c>
      <c r="F30" s="3557">
        <v>28</v>
      </c>
      <c r="G30" s="3638">
        <v>10</v>
      </c>
      <c r="H30" s="3271">
        <v>35</v>
      </c>
      <c r="I30" s="3616">
        <v>73</v>
      </c>
      <c r="J30" s="3557">
        <v>31</v>
      </c>
      <c r="K30" s="3638"/>
      <c r="L30" s="3271">
        <v>4</v>
      </c>
      <c r="M30" s="3616">
        <v>35</v>
      </c>
      <c r="N30" s="3557">
        <v>56</v>
      </c>
      <c r="O30" s="3673"/>
      <c r="P30" s="3638">
        <v>4</v>
      </c>
      <c r="Q30" s="3616">
        <v>60</v>
      </c>
      <c r="R30" s="3557">
        <v>138</v>
      </c>
      <c r="S30" s="3638">
        <v>24</v>
      </c>
      <c r="T30" s="3178">
        <v>38</v>
      </c>
      <c r="U30" s="3574">
        <v>200</v>
      </c>
    </row>
    <row r="31" spans="1:21" s="3604" customFormat="1" ht="18" customHeight="1">
      <c r="A31" s="3844" t="s">
        <v>844</v>
      </c>
      <c r="B31" s="2637">
        <v>8</v>
      </c>
      <c r="C31" s="3618">
        <v>3</v>
      </c>
      <c r="D31" s="3271">
        <v>0</v>
      </c>
      <c r="E31" s="3616">
        <v>11</v>
      </c>
      <c r="F31" s="3557">
        <v>10</v>
      </c>
      <c r="G31" s="3618">
        <v>2</v>
      </c>
      <c r="H31" s="3271">
        <v>-3</v>
      </c>
      <c r="I31" s="3616">
        <v>9</v>
      </c>
      <c r="J31" s="3557">
        <v>11</v>
      </c>
      <c r="K31" s="3618"/>
      <c r="L31" s="3271">
        <v>2</v>
      </c>
      <c r="M31" s="3616">
        <v>13</v>
      </c>
      <c r="N31" s="3557">
        <v>20</v>
      </c>
      <c r="O31" s="3619"/>
      <c r="P31" s="3618">
        <v>0</v>
      </c>
      <c r="Q31" s="3616">
        <v>20</v>
      </c>
      <c r="R31" s="3557">
        <v>49</v>
      </c>
      <c r="S31" s="3618">
        <v>5</v>
      </c>
      <c r="T31" s="3178">
        <v>-1</v>
      </c>
      <c r="U31" s="3574">
        <v>53</v>
      </c>
    </row>
    <row r="32" spans="1:21" s="3678" customFormat="1" ht="18" customHeight="1">
      <c r="A32" s="3674" t="s">
        <v>815</v>
      </c>
      <c r="B32" s="3649">
        <v>15</v>
      </c>
      <c r="C32" s="3677">
        <v>11</v>
      </c>
      <c r="D32" s="3675">
        <v>-5</v>
      </c>
      <c r="E32" s="3609">
        <v>21</v>
      </c>
      <c r="F32" s="3676">
        <v>18</v>
      </c>
      <c r="G32" s="3677">
        <v>8</v>
      </c>
      <c r="H32" s="3675">
        <v>38</v>
      </c>
      <c r="I32" s="3609">
        <v>64</v>
      </c>
      <c r="J32" s="3676">
        <v>20</v>
      </c>
      <c r="K32" s="3677"/>
      <c r="L32" s="3675">
        <v>2</v>
      </c>
      <c r="M32" s="3609">
        <v>22</v>
      </c>
      <c r="N32" s="3676">
        <v>36</v>
      </c>
      <c r="O32" s="3677"/>
      <c r="P32" s="3677">
        <v>4</v>
      </c>
      <c r="Q32" s="3609">
        <v>40</v>
      </c>
      <c r="R32" s="3676">
        <v>89</v>
      </c>
      <c r="S32" s="3677">
        <v>19</v>
      </c>
      <c r="T32" s="3611">
        <v>39</v>
      </c>
      <c r="U32" s="3612">
        <v>147</v>
      </c>
    </row>
    <row r="33" spans="1:21" s="3604" customFormat="1" ht="18" customHeight="1">
      <c r="A33" s="3655" t="s">
        <v>814</v>
      </c>
      <c r="B33" s="2637">
        <v>3</v>
      </c>
      <c r="C33" s="3632">
        <v>1</v>
      </c>
      <c r="D33" s="3632">
        <v>0</v>
      </c>
      <c r="E33" s="3614">
        <v>4</v>
      </c>
      <c r="F33" s="2728">
        <v>3</v>
      </c>
      <c r="G33" s="3632">
        <v>1</v>
      </c>
      <c r="H33" s="3632">
        <v>0</v>
      </c>
      <c r="I33" s="3614">
        <v>4</v>
      </c>
      <c r="J33" s="2728">
        <v>4</v>
      </c>
      <c r="K33" s="3632"/>
      <c r="L33" s="3632">
        <v>0</v>
      </c>
      <c r="M33" s="3614">
        <v>4</v>
      </c>
      <c r="N33" s="2728">
        <v>8</v>
      </c>
      <c r="O33" s="3632"/>
      <c r="P33" s="3632">
        <v>0</v>
      </c>
      <c r="Q33" s="3616">
        <v>8</v>
      </c>
      <c r="R33" s="2728">
        <v>18</v>
      </c>
      <c r="S33" s="3632">
        <v>2</v>
      </c>
      <c r="T33" s="3632">
        <v>0</v>
      </c>
      <c r="U33" s="3574">
        <v>20</v>
      </c>
    </row>
    <row r="34" spans="1:21" s="3604" customFormat="1" ht="33" customHeight="1">
      <c r="A34" s="3656" t="s">
        <v>816</v>
      </c>
      <c r="B34" s="3657">
        <v>12</v>
      </c>
      <c r="C34" s="3658">
        <v>10</v>
      </c>
      <c r="D34" s="3659">
        <v>-5</v>
      </c>
      <c r="E34" s="3660">
        <v>17</v>
      </c>
      <c r="F34" s="3661">
        <v>15</v>
      </c>
      <c r="G34" s="3618">
        <v>7</v>
      </c>
      <c r="H34" s="3659">
        <v>38</v>
      </c>
      <c r="I34" s="3660">
        <v>60</v>
      </c>
      <c r="J34" s="3661">
        <v>16</v>
      </c>
      <c r="K34" s="3618"/>
      <c r="L34" s="3659">
        <v>2</v>
      </c>
      <c r="M34" s="3660">
        <v>18</v>
      </c>
      <c r="N34" s="3661">
        <v>28</v>
      </c>
      <c r="O34" s="3618"/>
      <c r="P34" s="3618">
        <v>4</v>
      </c>
      <c r="Q34" s="3660">
        <v>32</v>
      </c>
      <c r="R34" s="3661">
        <v>71</v>
      </c>
      <c r="S34" s="3618">
        <v>17</v>
      </c>
      <c r="T34" s="3662">
        <v>39</v>
      </c>
      <c r="U34" s="3663">
        <v>127</v>
      </c>
    </row>
    <row r="35" spans="1:21" s="3604" customFormat="1" ht="18" customHeight="1">
      <c r="A35" s="3620" t="s">
        <v>1346</v>
      </c>
      <c r="B35" s="3635">
        <v>0.66249999999999998</v>
      </c>
      <c r="C35" s="3636">
        <v>0.41666666666666669</v>
      </c>
      <c r="D35" s="3636">
        <v>0</v>
      </c>
      <c r="E35" s="3637">
        <v>0.6470588235294118</v>
      </c>
      <c r="F35" s="3635">
        <v>0.6</v>
      </c>
      <c r="G35" s="3636">
        <v>0.41176470588235292</v>
      </c>
      <c r="H35" s="3636">
        <v>0</v>
      </c>
      <c r="I35" s="3637">
        <v>0.41599999999999998</v>
      </c>
      <c r="J35" s="3635">
        <v>0.56338028169014087</v>
      </c>
      <c r="K35" s="3638"/>
      <c r="L35" s="3636">
        <v>0</v>
      </c>
      <c r="M35" s="3637">
        <v>0.53947368421052633</v>
      </c>
      <c r="N35" s="3635">
        <v>0.4563106796116505</v>
      </c>
      <c r="O35" s="3638"/>
      <c r="P35" s="3636">
        <v>0</v>
      </c>
      <c r="Q35" s="3637">
        <v>0.44444444444444442</v>
      </c>
      <c r="R35" s="3635">
        <v>0.56172839506172845</v>
      </c>
      <c r="S35" s="3636">
        <v>0.41463414634146339</v>
      </c>
      <c r="T35" s="3636">
        <v>0</v>
      </c>
      <c r="U35" s="3637">
        <v>0.5036496350364964</v>
      </c>
    </row>
    <row r="36" spans="1:21" s="3604" customFormat="1" ht="18" customHeight="1">
      <c r="A36" s="3664" t="s">
        <v>1357</v>
      </c>
      <c r="B36" s="3111">
        <v>3410</v>
      </c>
      <c r="C36" s="3618">
        <v>924</v>
      </c>
      <c r="D36" s="3619">
        <v>29</v>
      </c>
      <c r="E36" s="3639">
        <v>4363</v>
      </c>
      <c r="F36" s="3111">
        <v>3051</v>
      </c>
      <c r="G36" s="3618">
        <v>656</v>
      </c>
      <c r="H36" s="3619">
        <v>32</v>
      </c>
      <c r="I36" s="3639">
        <v>3739</v>
      </c>
      <c r="J36" s="3111">
        <v>3330</v>
      </c>
      <c r="K36" s="3618"/>
      <c r="L36" s="3619">
        <v>40</v>
      </c>
      <c r="M36" s="3639">
        <v>3370</v>
      </c>
      <c r="N36" s="3111">
        <v>2511</v>
      </c>
      <c r="O36" s="3618"/>
      <c r="P36" s="3619">
        <v>11</v>
      </c>
      <c r="Q36" s="3639">
        <v>2522</v>
      </c>
      <c r="R36" s="3111">
        <v>3074.1092896174864</v>
      </c>
      <c r="S36" s="3618">
        <v>397.15846994535525</v>
      </c>
      <c r="T36" s="3619">
        <v>27.934426229508198</v>
      </c>
      <c r="U36" s="3639">
        <v>3499.2021857923496</v>
      </c>
    </row>
    <row r="37" spans="1:21" s="3604" customFormat="1" ht="18" customHeight="1">
      <c r="A37" s="3664" t="s">
        <v>1358</v>
      </c>
      <c r="B37" s="3111">
        <v>927</v>
      </c>
      <c r="C37" s="3618">
        <v>0</v>
      </c>
      <c r="D37" s="3619">
        <v>0</v>
      </c>
      <c r="E37" s="3639">
        <v>927</v>
      </c>
      <c r="F37" s="3111">
        <v>1064</v>
      </c>
      <c r="G37" s="3618">
        <v>0</v>
      </c>
      <c r="H37" s="3619">
        <v>0</v>
      </c>
      <c r="I37" s="3639">
        <v>1064</v>
      </c>
      <c r="J37" s="3111">
        <v>1235</v>
      </c>
      <c r="K37" s="3618"/>
      <c r="L37" s="3619">
        <v>0</v>
      </c>
      <c r="M37" s="3639">
        <v>1235</v>
      </c>
      <c r="N37" s="3111">
        <v>1424</v>
      </c>
      <c r="O37" s="3618"/>
      <c r="P37" s="3619">
        <v>0</v>
      </c>
      <c r="Q37" s="3639">
        <v>1424</v>
      </c>
      <c r="R37" s="3111">
        <v>1162.1038251366119</v>
      </c>
      <c r="S37" s="3618">
        <v>0</v>
      </c>
      <c r="T37" s="3619">
        <v>0</v>
      </c>
      <c r="U37" s="3639">
        <v>1162.1038251366119</v>
      </c>
    </row>
    <row r="38" spans="1:21" s="3604" customFormat="1" ht="18" customHeight="1">
      <c r="A38" s="3664" t="s">
        <v>833</v>
      </c>
      <c r="B38" s="3111">
        <v>4681</v>
      </c>
      <c r="C38" s="3618">
        <v>1362</v>
      </c>
      <c r="D38" s="3619">
        <v>269</v>
      </c>
      <c r="E38" s="3639">
        <v>6312</v>
      </c>
      <c r="F38" s="3111">
        <v>4247</v>
      </c>
      <c r="G38" s="3618">
        <v>1032</v>
      </c>
      <c r="H38" s="3619">
        <v>307</v>
      </c>
      <c r="I38" s="3639">
        <v>5586</v>
      </c>
      <c r="J38" s="3111">
        <v>4685</v>
      </c>
      <c r="K38" s="3618"/>
      <c r="L38" s="3619">
        <v>325</v>
      </c>
      <c r="M38" s="3639">
        <v>5010</v>
      </c>
      <c r="N38" s="3111">
        <v>4086</v>
      </c>
      <c r="O38" s="3618"/>
      <c r="P38" s="3619">
        <v>274</v>
      </c>
      <c r="Q38" s="3639">
        <v>4360</v>
      </c>
      <c r="R38" s="3111">
        <v>4424.3278688524588</v>
      </c>
      <c r="S38" s="3618">
        <v>600.77049180327867</v>
      </c>
      <c r="T38" s="3619">
        <v>293.57923497267763</v>
      </c>
      <c r="U38" s="3639">
        <v>5318.6775956284155</v>
      </c>
    </row>
    <row r="39" spans="1:21" s="3604" customFormat="1" ht="18" customHeight="1" thickBot="1">
      <c r="A39" s="3640" t="s">
        <v>834</v>
      </c>
      <c r="B39" s="3488">
        <v>0</v>
      </c>
      <c r="C39" s="3489">
        <v>1095</v>
      </c>
      <c r="D39" s="3643">
        <v>0</v>
      </c>
      <c r="E39" s="3642">
        <v>1095</v>
      </c>
      <c r="F39" s="3488">
        <v>0</v>
      </c>
      <c r="G39" s="3489">
        <v>843</v>
      </c>
      <c r="H39" s="3643">
        <v>0</v>
      </c>
      <c r="I39" s="3642">
        <v>843</v>
      </c>
      <c r="J39" s="3488">
        <v>0</v>
      </c>
      <c r="K39" s="3489"/>
      <c r="L39" s="3643">
        <v>0</v>
      </c>
      <c r="M39" s="3644">
        <v>0</v>
      </c>
      <c r="N39" s="3488">
        <v>0</v>
      </c>
      <c r="O39" s="3489"/>
      <c r="P39" s="3643">
        <v>0</v>
      </c>
      <c r="Q39" s="3644">
        <v>0</v>
      </c>
      <c r="R39" s="3488">
        <v>0</v>
      </c>
      <c r="S39" s="3489">
        <v>487.14754098360652</v>
      </c>
      <c r="T39" s="3643">
        <v>0</v>
      </c>
      <c r="U39" s="3642">
        <v>487.14754098360652</v>
      </c>
    </row>
    <row r="40" spans="1:21" s="3604" customFormat="1" ht="9.9499999999999993" customHeight="1" thickBot="1">
      <c r="A40" s="3645"/>
      <c r="B40" s="3271"/>
      <c r="C40" s="3271"/>
      <c r="D40" s="3271"/>
      <c r="E40" s="3271"/>
      <c r="F40" s="3271"/>
      <c r="G40" s="3271"/>
      <c r="H40" s="3271"/>
      <c r="I40" s="3271"/>
      <c r="J40" s="3271"/>
      <c r="K40" s="3271"/>
      <c r="L40" s="3271"/>
      <c r="M40" s="3271"/>
      <c r="N40" s="3271"/>
      <c r="O40" s="3271"/>
      <c r="P40" s="3271"/>
      <c r="Q40" s="3271"/>
      <c r="R40" s="3271"/>
      <c r="S40" s="3271"/>
      <c r="T40" s="3271"/>
      <c r="U40" s="3271"/>
    </row>
    <row r="41" spans="1:21" s="3604" customFormat="1" ht="33.75" customHeight="1" thickBot="1">
      <c r="A41" s="3592" t="s">
        <v>1220</v>
      </c>
      <c r="B41" s="4070">
        <f>Highlights!M3</f>
        <v>2015</v>
      </c>
      <c r="C41" s="4071"/>
      <c r="D41" s="4071"/>
      <c r="E41" s="4071"/>
      <c r="F41" s="4071"/>
      <c r="G41" s="4071"/>
      <c r="H41" s="4071"/>
      <c r="I41" s="4071"/>
      <c r="J41" s="4071"/>
      <c r="K41" s="4071"/>
      <c r="L41" s="4071"/>
      <c r="M41" s="4071"/>
      <c r="N41" s="4071"/>
      <c r="O41" s="4071"/>
      <c r="P41" s="4071"/>
      <c r="Q41" s="4071"/>
      <c r="R41" s="4072" t="s">
        <v>1344</v>
      </c>
      <c r="S41" s="4073"/>
      <c r="T41" s="4073"/>
      <c r="U41" s="4074"/>
    </row>
    <row r="42" spans="1:21" s="3604" customFormat="1" ht="18" customHeight="1" thickBot="1">
      <c r="A42" s="4075" t="s">
        <v>1345</v>
      </c>
      <c r="B42" s="4077" t="s">
        <v>785</v>
      </c>
      <c r="C42" s="4077"/>
      <c r="D42" s="4077"/>
      <c r="E42" s="4078"/>
      <c r="F42" s="4079" t="s">
        <v>782</v>
      </c>
      <c r="G42" s="4077"/>
      <c r="H42" s="4077"/>
      <c r="I42" s="4078"/>
      <c r="J42" s="4079" t="s">
        <v>783</v>
      </c>
      <c r="K42" s="4077"/>
      <c r="L42" s="4077"/>
      <c r="M42" s="4078"/>
      <c r="N42" s="4077" t="s">
        <v>784</v>
      </c>
      <c r="O42" s="4077"/>
      <c r="P42" s="4077"/>
      <c r="Q42" s="4077"/>
      <c r="R42" s="4080">
        <f>B41</f>
        <v>2015</v>
      </c>
      <c r="S42" s="4081"/>
      <c r="T42" s="4081"/>
      <c r="U42" s="4082"/>
    </row>
    <row r="43" spans="1:21" s="3604" customFormat="1" ht="18" customHeight="1" thickBot="1">
      <c r="A43" s="4076"/>
      <c r="B43" s="3646" t="s">
        <v>1315</v>
      </c>
      <c r="C43" s="3595"/>
      <c r="D43" s="3595" t="s">
        <v>1361</v>
      </c>
      <c r="E43" s="3596" t="s">
        <v>5</v>
      </c>
      <c r="F43" s="3594" t="s">
        <v>1315</v>
      </c>
      <c r="G43" s="3595"/>
      <c r="H43" s="3595" t="s">
        <v>1361</v>
      </c>
      <c r="I43" s="3596" t="s">
        <v>5</v>
      </c>
      <c r="J43" s="3594" t="s">
        <v>1315</v>
      </c>
      <c r="K43" s="3595"/>
      <c r="L43" s="3595" t="s">
        <v>1361</v>
      </c>
      <c r="M43" s="3596" t="s">
        <v>5</v>
      </c>
      <c r="N43" s="3594" t="s">
        <v>1315</v>
      </c>
      <c r="O43" s="3595"/>
      <c r="P43" s="3595" t="s">
        <v>1361</v>
      </c>
      <c r="Q43" s="3596" t="s">
        <v>5</v>
      </c>
      <c r="R43" s="3597" t="s">
        <v>1315</v>
      </c>
      <c r="S43" s="3595"/>
      <c r="T43" s="3595" t="s">
        <v>1361</v>
      </c>
      <c r="U43" s="3598" t="s">
        <v>5</v>
      </c>
    </row>
    <row r="44" spans="1:21" s="3604" customFormat="1" ht="18" hidden="1" customHeight="1">
      <c r="A44" s="3650" t="s">
        <v>807</v>
      </c>
      <c r="B44" s="3679">
        <v>-2</v>
      </c>
      <c r="C44" s="3610">
        <v>0</v>
      </c>
      <c r="D44" s="3623">
        <v>-1</v>
      </c>
      <c r="E44" s="3680">
        <v>-3</v>
      </c>
      <c r="F44" s="3621">
        <v>-3</v>
      </c>
      <c r="G44" s="3610">
        <v>0</v>
      </c>
      <c r="H44" s="3623">
        <v>-1</v>
      </c>
      <c r="I44" s="3680">
        <v>-4</v>
      </c>
      <c r="J44" s="3621">
        <v>-1</v>
      </c>
      <c r="K44" s="3610">
        <v>0</v>
      </c>
      <c r="L44" s="3623">
        <v>0</v>
      </c>
      <c r="M44" s="3680">
        <v>-1</v>
      </c>
      <c r="N44" s="3621">
        <v>1</v>
      </c>
      <c r="O44" s="3610">
        <v>0</v>
      </c>
      <c r="P44" s="3623">
        <v>0</v>
      </c>
      <c r="Q44" s="3680">
        <v>1</v>
      </c>
      <c r="R44" s="3621">
        <v>-5</v>
      </c>
      <c r="S44" s="3610">
        <v>0</v>
      </c>
      <c r="T44" s="3681">
        <v>-2</v>
      </c>
      <c r="U44" s="3682">
        <v>-7</v>
      </c>
    </row>
    <row r="45" spans="1:21" s="3604" customFormat="1" ht="18" hidden="1" customHeight="1">
      <c r="A45" s="3647" t="s">
        <v>808</v>
      </c>
      <c r="B45" s="2637">
        <v>72</v>
      </c>
      <c r="C45" s="3615">
        <v>0</v>
      </c>
      <c r="D45" s="3615">
        <v>5</v>
      </c>
      <c r="E45" s="3614">
        <v>77</v>
      </c>
      <c r="F45" s="2728">
        <v>66</v>
      </c>
      <c r="G45" s="3615">
        <v>0</v>
      </c>
      <c r="H45" s="3613">
        <v>4</v>
      </c>
      <c r="I45" s="3614">
        <v>70</v>
      </c>
      <c r="J45" s="2728">
        <v>43</v>
      </c>
      <c r="K45" s="3615">
        <v>0</v>
      </c>
      <c r="L45" s="3613">
        <v>2</v>
      </c>
      <c r="M45" s="3614">
        <v>45</v>
      </c>
      <c r="N45" s="2728">
        <v>40</v>
      </c>
      <c r="O45" s="3615">
        <v>0</v>
      </c>
      <c r="P45" s="3613">
        <v>1</v>
      </c>
      <c r="Q45" s="3616">
        <v>41</v>
      </c>
      <c r="R45" s="2728">
        <v>221</v>
      </c>
      <c r="S45" s="3615">
        <v>0</v>
      </c>
      <c r="T45" s="2572">
        <v>12</v>
      </c>
      <c r="U45" s="3574">
        <v>233</v>
      </c>
    </row>
    <row r="46" spans="1:21" s="3604" customFormat="1" ht="18" customHeight="1">
      <c r="A46" s="3648" t="s">
        <v>809</v>
      </c>
      <c r="B46" s="3450">
        <v>70</v>
      </c>
      <c r="C46" s="3610"/>
      <c r="D46" s="3683">
        <v>4</v>
      </c>
      <c r="E46" s="3684">
        <v>74</v>
      </c>
      <c r="F46" s="3450">
        <v>63</v>
      </c>
      <c r="G46" s="3610"/>
      <c r="H46" s="3683">
        <v>3</v>
      </c>
      <c r="I46" s="3684">
        <v>66</v>
      </c>
      <c r="J46" s="3450">
        <v>42</v>
      </c>
      <c r="K46" s="3610"/>
      <c r="L46" s="3683">
        <v>2</v>
      </c>
      <c r="M46" s="3684">
        <v>44</v>
      </c>
      <c r="N46" s="3450">
        <v>41</v>
      </c>
      <c r="O46" s="3610"/>
      <c r="P46" s="3683">
        <v>1</v>
      </c>
      <c r="Q46" s="3684">
        <v>42</v>
      </c>
      <c r="R46" s="3450">
        <v>216</v>
      </c>
      <c r="S46" s="3610"/>
      <c r="T46" s="3677">
        <v>10</v>
      </c>
      <c r="U46" s="3685">
        <v>226</v>
      </c>
    </row>
    <row r="47" spans="1:21" s="3604" customFormat="1" ht="18" customHeight="1">
      <c r="A47" s="3647" t="s">
        <v>810</v>
      </c>
      <c r="B47" s="2637">
        <v>43</v>
      </c>
      <c r="C47" s="3618"/>
      <c r="D47" s="3618">
        <v>0</v>
      </c>
      <c r="E47" s="3616">
        <v>43</v>
      </c>
      <c r="F47" s="3557">
        <v>41</v>
      </c>
      <c r="G47" s="3618"/>
      <c r="H47" s="3672">
        <v>1</v>
      </c>
      <c r="I47" s="3616">
        <v>42</v>
      </c>
      <c r="J47" s="3557">
        <v>31</v>
      </c>
      <c r="K47" s="3618"/>
      <c r="L47" s="3672">
        <v>1</v>
      </c>
      <c r="M47" s="3616">
        <v>32</v>
      </c>
      <c r="N47" s="3557">
        <v>29</v>
      </c>
      <c r="O47" s="3618"/>
      <c r="P47" s="3618">
        <v>1</v>
      </c>
      <c r="Q47" s="3616">
        <v>30</v>
      </c>
      <c r="R47" s="3557">
        <v>144</v>
      </c>
      <c r="S47" s="3618"/>
      <c r="T47" s="2572">
        <v>3</v>
      </c>
      <c r="U47" s="3574">
        <v>147</v>
      </c>
    </row>
    <row r="48" spans="1:21" s="3604" customFormat="1" ht="18" customHeight="1">
      <c r="A48" s="3651" t="s">
        <v>811</v>
      </c>
      <c r="B48" s="3627">
        <v>0</v>
      </c>
      <c r="C48" s="3618"/>
      <c r="D48" s="3627">
        <v>0</v>
      </c>
      <c r="E48" s="3848">
        <v>0</v>
      </c>
      <c r="F48" s="3850">
        <v>0</v>
      </c>
      <c r="G48" s="3618"/>
      <c r="H48" s="3627">
        <v>0</v>
      </c>
      <c r="I48" s="3848">
        <v>0</v>
      </c>
      <c r="J48" s="3850">
        <v>0</v>
      </c>
      <c r="K48" s="3618"/>
      <c r="L48" s="3627">
        <v>0</v>
      </c>
      <c r="M48" s="3852">
        <v>0</v>
      </c>
      <c r="N48" s="3851">
        <v>0</v>
      </c>
      <c r="O48" s="3618"/>
      <c r="P48" s="3618">
        <v>0</v>
      </c>
      <c r="Q48" s="3848">
        <v>0</v>
      </c>
      <c r="R48" s="3850">
        <v>0</v>
      </c>
      <c r="S48" s="3618"/>
      <c r="T48" s="3627">
        <v>0</v>
      </c>
      <c r="U48" s="3852">
        <v>0</v>
      </c>
    </row>
    <row r="49" spans="1:22" s="3604" customFormat="1" ht="18" customHeight="1">
      <c r="A49" s="3647" t="s">
        <v>812</v>
      </c>
      <c r="B49" s="2637">
        <v>27</v>
      </c>
      <c r="C49" s="3638"/>
      <c r="D49" s="3271">
        <v>4</v>
      </c>
      <c r="E49" s="3616">
        <v>31</v>
      </c>
      <c r="F49" s="3557">
        <v>22</v>
      </c>
      <c r="G49" s="3638"/>
      <c r="H49" s="3271">
        <v>2</v>
      </c>
      <c r="I49" s="3616">
        <v>24</v>
      </c>
      <c r="J49" s="3557">
        <v>11</v>
      </c>
      <c r="K49" s="3638"/>
      <c r="L49" s="3271">
        <v>1</v>
      </c>
      <c r="M49" s="3616">
        <v>12</v>
      </c>
      <c r="N49" s="3557">
        <v>12</v>
      </c>
      <c r="O49" s="3673"/>
      <c r="P49" s="3638">
        <v>0</v>
      </c>
      <c r="Q49" s="3616">
        <v>12</v>
      </c>
      <c r="R49" s="3557">
        <v>72</v>
      </c>
      <c r="S49" s="3638"/>
      <c r="T49" s="3178">
        <v>7</v>
      </c>
      <c r="U49" s="3574">
        <v>79</v>
      </c>
    </row>
    <row r="50" spans="1:22" s="3604" customFormat="1" ht="18" customHeight="1">
      <c r="A50" s="3844" t="s">
        <v>844</v>
      </c>
      <c r="B50" s="2637">
        <v>9</v>
      </c>
      <c r="C50" s="3618"/>
      <c r="D50" s="3271">
        <v>0</v>
      </c>
      <c r="E50" s="3616">
        <v>9</v>
      </c>
      <c r="F50" s="3557">
        <v>8</v>
      </c>
      <c r="G50" s="3618"/>
      <c r="H50" s="3271">
        <v>0</v>
      </c>
      <c r="I50" s="3616">
        <v>8</v>
      </c>
      <c r="J50" s="3557">
        <v>4</v>
      </c>
      <c r="K50" s="3618"/>
      <c r="L50" s="3271">
        <v>0</v>
      </c>
      <c r="M50" s="3616">
        <v>4</v>
      </c>
      <c r="N50" s="3557">
        <v>4</v>
      </c>
      <c r="O50" s="3619"/>
      <c r="P50" s="3618">
        <v>0</v>
      </c>
      <c r="Q50" s="3616">
        <v>4</v>
      </c>
      <c r="R50" s="3557">
        <v>25</v>
      </c>
      <c r="S50" s="3618"/>
      <c r="T50" s="3178">
        <v>0</v>
      </c>
      <c r="U50" s="3574">
        <v>25</v>
      </c>
    </row>
    <row r="51" spans="1:22" s="3604" customFormat="1" ht="18" customHeight="1">
      <c r="A51" s="3674" t="s">
        <v>815</v>
      </c>
      <c r="B51" s="3649">
        <v>18</v>
      </c>
      <c r="C51" s="3610"/>
      <c r="D51" s="3675">
        <v>4</v>
      </c>
      <c r="E51" s="3609">
        <v>22</v>
      </c>
      <c r="F51" s="3676">
        <v>14</v>
      </c>
      <c r="G51" s="3610"/>
      <c r="H51" s="3675">
        <v>2</v>
      </c>
      <c r="I51" s="3609">
        <v>16</v>
      </c>
      <c r="J51" s="3676">
        <v>7</v>
      </c>
      <c r="K51" s="3610"/>
      <c r="L51" s="3675">
        <v>1</v>
      </c>
      <c r="M51" s="3609">
        <v>8</v>
      </c>
      <c r="N51" s="3676">
        <v>8</v>
      </c>
      <c r="O51" s="3610"/>
      <c r="P51" s="3610">
        <v>0</v>
      </c>
      <c r="Q51" s="3609">
        <v>8</v>
      </c>
      <c r="R51" s="3676">
        <v>47</v>
      </c>
      <c r="S51" s="3610"/>
      <c r="T51" s="3611">
        <v>7</v>
      </c>
      <c r="U51" s="3612">
        <v>54</v>
      </c>
    </row>
    <row r="52" spans="1:22" s="3604" customFormat="1" ht="18" customHeight="1">
      <c r="A52" s="3655" t="s">
        <v>814</v>
      </c>
      <c r="B52" s="2637">
        <v>5</v>
      </c>
      <c r="C52" s="3632"/>
      <c r="D52" s="3632">
        <v>0</v>
      </c>
      <c r="E52" s="3614">
        <v>5</v>
      </c>
      <c r="F52" s="2728">
        <v>3</v>
      </c>
      <c r="G52" s="3632"/>
      <c r="H52" s="3632">
        <v>0</v>
      </c>
      <c r="I52" s="3614">
        <v>3</v>
      </c>
      <c r="J52" s="2728">
        <v>2</v>
      </c>
      <c r="K52" s="3632"/>
      <c r="L52" s="3632">
        <v>0</v>
      </c>
      <c r="M52" s="3614">
        <v>2</v>
      </c>
      <c r="N52" s="2728">
        <v>3</v>
      </c>
      <c r="O52" s="3632"/>
      <c r="P52" s="3632">
        <v>0</v>
      </c>
      <c r="Q52" s="3616">
        <v>3</v>
      </c>
      <c r="R52" s="2728">
        <v>13</v>
      </c>
      <c r="S52" s="3632"/>
      <c r="T52" s="3632">
        <v>0</v>
      </c>
      <c r="U52" s="3574">
        <v>13</v>
      </c>
    </row>
    <row r="53" spans="1:22" s="3604" customFormat="1" ht="18" customHeight="1">
      <c r="A53" s="3656" t="s">
        <v>816</v>
      </c>
      <c r="B53" s="3657">
        <v>13</v>
      </c>
      <c r="C53" s="3658"/>
      <c r="D53" s="3659">
        <v>4</v>
      </c>
      <c r="E53" s="3660">
        <v>17</v>
      </c>
      <c r="F53" s="3661">
        <v>11</v>
      </c>
      <c r="G53" s="3618"/>
      <c r="H53" s="3659">
        <v>2</v>
      </c>
      <c r="I53" s="3660">
        <v>13</v>
      </c>
      <c r="J53" s="3661">
        <v>5</v>
      </c>
      <c r="K53" s="3618"/>
      <c r="L53" s="3659">
        <v>1</v>
      </c>
      <c r="M53" s="3660">
        <v>6</v>
      </c>
      <c r="N53" s="3661">
        <v>5</v>
      </c>
      <c r="O53" s="3618"/>
      <c r="P53" s="3618">
        <v>0</v>
      </c>
      <c r="Q53" s="3660">
        <v>5</v>
      </c>
      <c r="R53" s="3661">
        <v>34</v>
      </c>
      <c r="S53" s="3618"/>
      <c r="T53" s="3662">
        <v>7</v>
      </c>
      <c r="U53" s="3663">
        <v>41</v>
      </c>
    </row>
    <row r="54" spans="1:22" s="3604" customFormat="1" ht="18" customHeight="1">
      <c r="A54" s="3620" t="s">
        <v>1346</v>
      </c>
      <c r="B54" s="3635">
        <v>0.61428571428571432</v>
      </c>
      <c r="C54" s="3638"/>
      <c r="D54" s="3636">
        <v>0</v>
      </c>
      <c r="E54" s="3637">
        <v>0.58108108108108103</v>
      </c>
      <c r="F54" s="3635">
        <v>0.65079365079365081</v>
      </c>
      <c r="G54" s="3638"/>
      <c r="H54" s="3636">
        <v>0</v>
      </c>
      <c r="I54" s="3637">
        <v>0.63636363636363635</v>
      </c>
      <c r="J54" s="3635">
        <v>0.73809523809523814</v>
      </c>
      <c r="K54" s="3638"/>
      <c r="L54" s="3636">
        <v>0</v>
      </c>
      <c r="M54" s="3637">
        <v>0.72727272727272729</v>
      </c>
      <c r="N54" s="3635">
        <v>0.70731707317073167</v>
      </c>
      <c r="O54" s="3638"/>
      <c r="P54" s="3636">
        <v>0</v>
      </c>
      <c r="Q54" s="3637">
        <v>0.7142857142857143</v>
      </c>
      <c r="R54" s="3635">
        <v>0.66666666666666663</v>
      </c>
      <c r="S54" s="3638"/>
      <c r="T54" s="3636">
        <v>0</v>
      </c>
      <c r="U54" s="3637">
        <v>0.65044247787610621</v>
      </c>
    </row>
    <row r="55" spans="1:22" s="3604" customFormat="1" ht="18" customHeight="1">
      <c r="A55" s="3664" t="s">
        <v>1357</v>
      </c>
      <c r="B55" s="3111">
        <v>1558</v>
      </c>
      <c r="C55" s="3618"/>
      <c r="D55" s="3619"/>
      <c r="E55" s="3639">
        <v>1558</v>
      </c>
      <c r="F55" s="3111">
        <v>1416</v>
      </c>
      <c r="G55" s="3618"/>
      <c r="H55" s="3619"/>
      <c r="I55" s="3639">
        <v>1416</v>
      </c>
      <c r="J55" s="3111">
        <v>1261</v>
      </c>
      <c r="K55" s="3618"/>
      <c r="L55" s="3619"/>
      <c r="M55" s="3639">
        <v>1261</v>
      </c>
      <c r="N55" s="3111">
        <v>973</v>
      </c>
      <c r="O55" s="3618"/>
      <c r="P55" s="3619"/>
      <c r="Q55" s="3639">
        <v>973</v>
      </c>
      <c r="R55" s="3111">
        <v>1302.33698630137</v>
      </c>
      <c r="S55" s="3618"/>
      <c r="T55" s="3619"/>
      <c r="U55" s="3639">
        <v>1302.33698630137</v>
      </c>
    </row>
    <row r="56" spans="1:22" s="3604" customFormat="1" ht="18" customHeight="1">
      <c r="A56" s="3664" t="s">
        <v>1358</v>
      </c>
      <c r="B56" s="3111">
        <v>1451</v>
      </c>
      <c r="C56" s="3618"/>
      <c r="D56" s="3619">
        <v>0</v>
      </c>
      <c r="E56" s="3639">
        <v>1451</v>
      </c>
      <c r="F56" s="3111">
        <v>911</v>
      </c>
      <c r="G56" s="3618"/>
      <c r="H56" s="3619">
        <v>0</v>
      </c>
      <c r="I56" s="3639">
        <v>911</v>
      </c>
      <c r="J56" s="3111">
        <v>208</v>
      </c>
      <c r="K56" s="3618"/>
      <c r="L56" s="3619">
        <v>0</v>
      </c>
      <c r="M56" s="3639">
        <v>208</v>
      </c>
      <c r="N56" s="3111">
        <v>0</v>
      </c>
      <c r="O56" s="3618"/>
      <c r="P56" s="3619">
        <v>0</v>
      </c>
      <c r="Q56" s="3639">
        <v>0</v>
      </c>
      <c r="R56" s="3111">
        <v>646.07123287671232</v>
      </c>
      <c r="S56" s="3618"/>
      <c r="T56" s="3619">
        <v>0</v>
      </c>
      <c r="U56" s="3639">
        <v>646.07123287671232</v>
      </c>
    </row>
    <row r="57" spans="1:22" s="3604" customFormat="1" ht="18" customHeight="1">
      <c r="A57" s="3664" t="s">
        <v>833</v>
      </c>
      <c r="B57" s="3111">
        <v>3287</v>
      </c>
      <c r="C57" s="3618"/>
      <c r="D57" s="3619">
        <v>229</v>
      </c>
      <c r="E57" s="3639">
        <v>3516</v>
      </c>
      <c r="F57" s="3111">
        <v>2466</v>
      </c>
      <c r="G57" s="3618"/>
      <c r="H57" s="3619">
        <v>162</v>
      </c>
      <c r="I57" s="3639">
        <v>2628</v>
      </c>
      <c r="J57" s="3111">
        <v>1646</v>
      </c>
      <c r="K57" s="3618"/>
      <c r="L57" s="3619">
        <v>82</v>
      </c>
      <c r="M57" s="3639">
        <v>1728</v>
      </c>
      <c r="N57" s="3111">
        <v>1183</v>
      </c>
      <c r="O57" s="3618"/>
      <c r="P57" s="3619">
        <v>28</v>
      </c>
      <c r="Q57" s="3639">
        <v>1211</v>
      </c>
      <c r="R57" s="3111">
        <v>2149.6054794520551</v>
      </c>
      <c r="S57" s="3618"/>
      <c r="T57" s="3619">
        <v>125.60547945205478</v>
      </c>
      <c r="U57" s="3639">
        <v>2275.2109589041097</v>
      </c>
    </row>
    <row r="58" spans="1:22" s="3604" customFormat="1" ht="18" customHeight="1" thickBot="1">
      <c r="A58" s="3640" t="s">
        <v>834</v>
      </c>
      <c r="B58" s="3488">
        <v>0</v>
      </c>
      <c r="C58" s="3489"/>
      <c r="D58" s="3643">
        <v>0</v>
      </c>
      <c r="E58" s="3642">
        <v>0</v>
      </c>
      <c r="F58" s="3488">
        <v>0</v>
      </c>
      <c r="G58" s="3489"/>
      <c r="H58" s="3643">
        <v>0</v>
      </c>
      <c r="I58" s="3642">
        <v>0</v>
      </c>
      <c r="J58" s="3488">
        <v>0</v>
      </c>
      <c r="K58" s="3489"/>
      <c r="L58" s="3643">
        <v>0</v>
      </c>
      <c r="M58" s="3644">
        <v>0</v>
      </c>
      <c r="N58" s="3488">
        <v>0</v>
      </c>
      <c r="O58" s="3489"/>
      <c r="P58" s="3643">
        <v>0</v>
      </c>
      <c r="Q58" s="3644">
        <v>0</v>
      </c>
      <c r="R58" s="3488">
        <v>0</v>
      </c>
      <c r="S58" s="3489"/>
      <c r="T58" s="3643">
        <v>0</v>
      </c>
      <c r="U58" s="3642">
        <v>0</v>
      </c>
    </row>
    <row r="59" spans="1:22" s="3604" customFormat="1" ht="9.9499999999999993" customHeight="1">
      <c r="A59" s="3645"/>
      <c r="B59" s="3271"/>
      <c r="C59" s="3271"/>
      <c r="D59" s="3271"/>
      <c r="E59" s="3271"/>
      <c r="F59" s="3271"/>
      <c r="G59" s="3271"/>
      <c r="H59" s="3271"/>
      <c r="I59" s="3271"/>
      <c r="J59" s="3271"/>
      <c r="K59" s="3271"/>
      <c r="L59" s="3271"/>
      <c r="M59" s="3271"/>
      <c r="N59" s="3271"/>
      <c r="O59" s="3271"/>
      <c r="P59" s="3271"/>
      <c r="Q59" s="3271"/>
      <c r="R59" s="3271"/>
      <c r="S59" s="3271"/>
      <c r="T59" s="3271"/>
      <c r="U59" s="3271"/>
    </row>
    <row r="60" spans="1:22" s="3604" customFormat="1" ht="18" customHeight="1">
      <c r="A60" s="3665" t="s">
        <v>1419</v>
      </c>
      <c r="B60" s="3665"/>
      <c r="C60" s="3665"/>
      <c r="D60" s="3665"/>
      <c r="E60" s="3665"/>
      <c r="F60" s="3665"/>
      <c r="G60" s="3665"/>
      <c r="H60" s="3665"/>
      <c r="I60" s="3665"/>
      <c r="J60" s="3665"/>
      <c r="K60" s="3665"/>
      <c r="L60" s="3665"/>
      <c r="M60" s="3665"/>
      <c r="N60" s="3665"/>
      <c r="O60" s="3665"/>
      <c r="P60" s="3665"/>
      <c r="Q60" s="3665"/>
      <c r="T60" s="3666"/>
      <c r="U60" s="3666"/>
    </row>
    <row r="61" spans="1:22" ht="18" customHeight="1">
      <c r="A61" s="3665" t="s">
        <v>1413</v>
      </c>
      <c r="B61" s="3665"/>
      <c r="C61" s="3665"/>
      <c r="D61" s="3665"/>
      <c r="E61" s="3665"/>
      <c r="F61" s="3665"/>
      <c r="G61" s="3665"/>
      <c r="H61" s="3665"/>
      <c r="I61" s="3665"/>
      <c r="J61" s="3665"/>
      <c r="K61" s="3665"/>
      <c r="L61" s="3665"/>
      <c r="M61" s="3665"/>
      <c r="N61" s="3665"/>
      <c r="O61" s="3665"/>
      <c r="P61" s="3665"/>
      <c r="Q61" s="3665"/>
      <c r="R61" s="3665"/>
      <c r="T61" s="3666"/>
      <c r="U61" s="3666"/>
      <c r="V61" s="3604"/>
    </row>
    <row r="62" spans="1:22" s="3645" customFormat="1" ht="18" customHeight="1">
      <c r="A62" s="3665" t="s">
        <v>1362</v>
      </c>
      <c r="B62" s="3665"/>
      <c r="C62" s="3665"/>
      <c r="D62" s="3665"/>
      <c r="E62" s="3665"/>
      <c r="F62" s="3665"/>
      <c r="G62" s="3665"/>
      <c r="H62" s="3665"/>
      <c r="I62" s="3665"/>
      <c r="J62" s="3665"/>
      <c r="K62" s="3665"/>
      <c r="L62" s="3665"/>
      <c r="M62" s="3665"/>
      <c r="N62" s="3665"/>
      <c r="O62" s="3665"/>
      <c r="P62" s="3665"/>
      <c r="Q62" s="3665"/>
    </row>
    <row r="63" spans="1:22" s="3645" customFormat="1">
      <c r="B63" s="3667"/>
      <c r="C63" s="3667"/>
      <c r="F63" s="3667"/>
      <c r="P63" s="3668"/>
      <c r="Q63" s="3668"/>
      <c r="R63" s="3668"/>
      <c r="S63" s="3668"/>
      <c r="T63" s="3668"/>
      <c r="U63" s="3668"/>
    </row>
    <row r="64" spans="1:22" s="3645" customFormat="1">
      <c r="P64" s="3668"/>
      <c r="Q64" s="3668"/>
      <c r="R64" s="3668"/>
      <c r="S64" s="3668"/>
      <c r="T64" s="3668"/>
      <c r="U64" s="3668"/>
    </row>
    <row r="65" spans="1:6" s="3645" customFormat="1"/>
    <row r="66" spans="1:6" s="3645" customFormat="1">
      <c r="B66" s="3667"/>
      <c r="C66" s="3667"/>
      <c r="F66" s="3667"/>
    </row>
    <row r="67" spans="1:6">
      <c r="A67" s="3669"/>
    </row>
    <row r="69" spans="1:6">
      <c r="A69" s="3645"/>
      <c r="B69" s="3667"/>
      <c r="C69" s="3667"/>
      <c r="F69" s="3667"/>
    </row>
    <row r="70" spans="1:6">
      <c r="B70" s="3645"/>
      <c r="C70" s="3645"/>
      <c r="F70" s="3645"/>
    </row>
    <row r="72" spans="1:6">
      <c r="A72" s="3645"/>
      <c r="B72" s="3667"/>
      <c r="C72" s="3667"/>
      <c r="F72" s="3667"/>
    </row>
    <row r="73" spans="1:6">
      <c r="B73" s="3645"/>
      <c r="C73" s="3645"/>
      <c r="F73" s="3645"/>
    </row>
  </sheetData>
  <mergeCells count="26">
    <mergeCell ref="B41:Q41"/>
    <mergeCell ref="R41:U41"/>
    <mergeCell ref="A42:A43"/>
    <mergeCell ref="B42:E42"/>
    <mergeCell ref="F42:I42"/>
    <mergeCell ref="J42:M42"/>
    <mergeCell ref="N42:Q42"/>
    <mergeCell ref="R42:U42"/>
    <mergeCell ref="A1:U1"/>
    <mergeCell ref="R3:U3"/>
    <mergeCell ref="A4:A5"/>
    <mergeCell ref="B4:E4"/>
    <mergeCell ref="F4:I4"/>
    <mergeCell ref="J4:M4"/>
    <mergeCell ref="N4:Q4"/>
    <mergeCell ref="R4:U4"/>
    <mergeCell ref="N3:Q3"/>
    <mergeCell ref="B3:M3"/>
    <mergeCell ref="B22:Q22"/>
    <mergeCell ref="R22:U22"/>
    <mergeCell ref="A23:A24"/>
    <mergeCell ref="B23:E23"/>
    <mergeCell ref="F23:I23"/>
    <mergeCell ref="J23:M23"/>
    <mergeCell ref="N23:Q23"/>
    <mergeCell ref="R23:U23"/>
  </mergeCells>
  <conditionalFormatting sqref="T63:T64 R62:S64 B63:Q64">
    <cfRule type="expression" dxfId="36" priority="8" stopIfTrue="1">
      <formula>ABS(B62)&gt;0</formula>
    </cfRule>
  </conditionalFormatting>
  <conditionalFormatting sqref="B69:B70">
    <cfRule type="expression" dxfId="35" priority="7" stopIfTrue="1">
      <formula>ABS(B69)&gt;0</formula>
    </cfRule>
  </conditionalFormatting>
  <conditionalFormatting sqref="B72:B73">
    <cfRule type="expression" dxfId="34" priority="6" stopIfTrue="1">
      <formula>ABS(B72)&gt;0</formula>
    </cfRule>
  </conditionalFormatting>
  <conditionalFormatting sqref="F69:F70">
    <cfRule type="expression" dxfId="33" priority="5" stopIfTrue="1">
      <formula>ABS(F69)&gt;0</formula>
    </cfRule>
  </conditionalFormatting>
  <conditionalFormatting sqref="F72:F73">
    <cfRule type="expression" dxfId="32" priority="4" stopIfTrue="1">
      <formula>ABS(F72)&gt;0</formula>
    </cfRule>
  </conditionalFormatting>
  <conditionalFormatting sqref="C69:C70">
    <cfRule type="expression" dxfId="31" priority="3" stopIfTrue="1">
      <formula>ABS(C69)&gt;0</formula>
    </cfRule>
  </conditionalFormatting>
  <conditionalFormatting sqref="C72:C73">
    <cfRule type="expression" dxfId="30" priority="2" stopIfTrue="1">
      <formula>ABS(C72)&gt;0</formula>
    </cfRule>
  </conditionalFormatting>
  <conditionalFormatting sqref="U63:U64">
    <cfRule type="expression" dxfId="29" priority="1" stopIfTrue="1">
      <formula>ABS(U63)&gt;0</formula>
    </cfRule>
  </conditionalFormatting>
  <printOptions horizontalCentered="1"/>
  <pageMargins left="0.31496062992125984" right="0.15748031496062992" top="0.39370078740157483" bottom="0.39370078740157483" header="0.19685039370078741" footer="0.19685039370078741"/>
  <pageSetup scale="4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62881" r:id="rId4">
          <objectPr defaultSize="0" r:id="rId5">
            <anchor moveWithCells="1">
              <from>
                <xdr:col>0</xdr:col>
                <xdr:colOff>76200</xdr:colOff>
                <xdr:row>0</xdr:row>
                <xdr:rowOff>85725</xdr:rowOff>
              </from>
              <to>
                <xdr:col>0</xdr:col>
                <xdr:colOff>323850</xdr:colOff>
                <xdr:row>0</xdr:row>
                <xdr:rowOff>323850</xdr:rowOff>
              </to>
            </anchor>
          </objectPr>
        </oleObject>
      </mc:Choice>
      <mc:Fallback>
        <oleObject progId="Word.Document.8" shapeId="76288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CCFFCC"/>
    <pageSetUpPr fitToPage="1"/>
  </sheetPr>
  <dimension ref="A1:AJ69"/>
  <sheetViews>
    <sheetView showGridLines="0" showZeros="0" view="pageBreakPreview" topLeftCell="A45" zoomScale="85" zoomScaleNormal="75" zoomScaleSheetLayoutView="85" workbookViewId="0">
      <selection activeCell="A4" sqref="A4:K4"/>
    </sheetView>
  </sheetViews>
  <sheetFormatPr defaultColWidth="8.88671875" defaultRowHeight="15"/>
  <cols>
    <col min="1" max="1" width="4.6640625" style="1583" customWidth="1"/>
    <col min="2" max="2" width="71.44140625" style="1583" customWidth="1"/>
    <col min="3" max="3" width="22.109375" style="1583" customWidth="1"/>
    <col min="4" max="11" width="14" style="1583" customWidth="1"/>
    <col min="12" max="12" width="1.77734375" style="1583" customWidth="1"/>
    <col min="13" max="28" width="19.109375" style="1583" customWidth="1"/>
    <col min="29" max="29" width="11" style="1583" customWidth="1"/>
    <col min="30" max="16384" width="8.88671875" style="1583"/>
  </cols>
  <sheetData>
    <row r="1" spans="1:36" s="2996" customFormat="1" ht="33" customHeight="1">
      <c r="A1" s="4094" t="s">
        <v>845</v>
      </c>
      <c r="B1" s="4094"/>
      <c r="C1" s="4094"/>
      <c r="D1" s="4094"/>
      <c r="E1" s="4094"/>
      <c r="F1" s="4094"/>
      <c r="G1" s="4094"/>
      <c r="H1" s="4094"/>
      <c r="I1" s="4094"/>
      <c r="J1" s="4094"/>
      <c r="K1" s="4094"/>
      <c r="L1" s="2994"/>
      <c r="M1" s="2994"/>
      <c r="N1" s="2994"/>
      <c r="O1" s="2994"/>
      <c r="P1" s="2994"/>
      <c r="Q1" s="2994"/>
      <c r="R1" s="2994"/>
      <c r="S1" s="2994"/>
      <c r="T1" s="2994"/>
      <c r="U1" s="2994"/>
      <c r="V1" s="2994"/>
      <c r="W1" s="2994"/>
      <c r="X1" s="2994"/>
      <c r="Y1" s="2994"/>
      <c r="Z1" s="2994"/>
      <c r="AA1" s="2994"/>
      <c r="AB1" s="2994"/>
      <c r="AC1" s="2995"/>
      <c r="AD1" s="2995"/>
      <c r="AE1" s="2995"/>
      <c r="AF1" s="2995"/>
      <c r="AG1" s="2995"/>
      <c r="AH1" s="2995"/>
      <c r="AI1" s="2995"/>
      <c r="AJ1" s="2995"/>
    </row>
    <row r="2" spans="1:36" ht="9.9499999999999993" customHeight="1" thickBot="1">
      <c r="B2" s="1787"/>
      <c r="C2" s="1787"/>
      <c r="D2" s="1787"/>
      <c r="E2" s="1787"/>
      <c r="F2" s="1787"/>
      <c r="G2" s="1787"/>
      <c r="H2" s="1787"/>
      <c r="I2" s="1787"/>
      <c r="J2" s="1787"/>
      <c r="K2" s="1787"/>
      <c r="L2" s="1787"/>
      <c r="M2" s="1787"/>
      <c r="N2" s="1787"/>
      <c r="O2" s="1787"/>
      <c r="P2" s="1787"/>
      <c r="Q2" s="1787"/>
      <c r="R2" s="1787"/>
      <c r="S2" s="1787"/>
      <c r="T2" s="1787"/>
      <c r="U2" s="1787"/>
      <c r="V2" s="1787"/>
      <c r="W2" s="1787"/>
      <c r="X2" s="1787"/>
      <c r="Y2" s="2084"/>
      <c r="Z2" s="2084"/>
      <c r="AA2" s="2084"/>
      <c r="AB2" s="2084"/>
      <c r="AC2" s="1584"/>
      <c r="AD2" s="1584"/>
      <c r="AE2" s="1584"/>
      <c r="AF2" s="1584"/>
      <c r="AG2" s="1584"/>
      <c r="AH2" s="1584"/>
      <c r="AI2" s="1584"/>
      <c r="AJ2" s="1584"/>
    </row>
    <row r="3" spans="1:36" ht="48" customHeight="1" thickBot="1">
      <c r="A3" s="2093" t="s">
        <v>848</v>
      </c>
      <c r="B3" s="2114"/>
      <c r="C3" s="2114"/>
      <c r="D3" s="2907" t="s">
        <v>807</v>
      </c>
      <c r="E3" s="2908" t="s">
        <v>808</v>
      </c>
      <c r="F3" s="2908" t="s">
        <v>809</v>
      </c>
      <c r="G3" s="2908" t="s">
        <v>810</v>
      </c>
      <c r="H3" s="2908" t="s">
        <v>811</v>
      </c>
      <c r="I3" s="2908" t="s">
        <v>812</v>
      </c>
      <c r="J3" s="2908" t="s">
        <v>813</v>
      </c>
      <c r="K3" s="2909" t="s">
        <v>815</v>
      </c>
      <c r="L3" s="1787"/>
      <c r="M3" s="1787"/>
      <c r="N3" s="1787"/>
      <c r="O3" s="1787"/>
      <c r="P3" s="1787"/>
      <c r="Q3" s="1787"/>
      <c r="R3" s="1787"/>
      <c r="S3" s="1787"/>
      <c r="T3" s="1787"/>
      <c r="U3" s="1787"/>
      <c r="V3" s="1787"/>
      <c r="W3" s="1787"/>
      <c r="X3" s="1787"/>
      <c r="Y3" s="2084"/>
      <c r="Z3" s="2084"/>
      <c r="AA3" s="2084"/>
      <c r="AB3" s="2084"/>
      <c r="AC3" s="1584"/>
      <c r="AD3" s="1584"/>
      <c r="AE3" s="1584"/>
      <c r="AF3" s="1584"/>
      <c r="AG3" s="1584"/>
      <c r="AH3" s="1584"/>
      <c r="AI3" s="1584"/>
      <c r="AJ3" s="1584"/>
    </row>
    <row r="4" spans="1:36" ht="20.100000000000001" customHeight="1" thickBot="1">
      <c r="A4" s="4095">
        <f>Highlights!E3</f>
        <v>2017</v>
      </c>
      <c r="B4" s="4096"/>
      <c r="C4" s="4096"/>
      <c r="D4" s="4096"/>
      <c r="E4" s="4096"/>
      <c r="F4" s="4096"/>
      <c r="G4" s="4096"/>
      <c r="H4" s="4096"/>
      <c r="I4" s="4096"/>
      <c r="J4" s="4096"/>
      <c r="K4" s="4097"/>
      <c r="L4" s="1787"/>
      <c r="M4" s="1787"/>
      <c r="N4" s="1787"/>
      <c r="O4" s="1787"/>
      <c r="P4" s="1787"/>
      <c r="Q4" s="1787"/>
      <c r="R4" s="1787"/>
      <c r="S4" s="1787"/>
      <c r="T4" s="1787"/>
      <c r="U4" s="1787"/>
      <c r="V4" s="1787"/>
      <c r="W4" s="1787"/>
      <c r="X4" s="1787"/>
      <c r="Y4" s="2084"/>
      <c r="Z4" s="2084"/>
      <c r="AA4" s="2084"/>
      <c r="AB4" s="2084"/>
      <c r="AC4" s="1584"/>
      <c r="AD4" s="1584"/>
      <c r="AE4" s="1584"/>
      <c r="AF4" s="1584"/>
      <c r="AG4" s="1584"/>
      <c r="AH4" s="1584"/>
      <c r="AI4" s="1584"/>
      <c r="AJ4" s="1584"/>
    </row>
    <row r="5" spans="1:36" ht="16.5" hidden="1" customHeight="1">
      <c r="A5" s="3010" t="s">
        <v>785</v>
      </c>
      <c r="B5" s="1787" t="s">
        <v>1283</v>
      </c>
      <c r="C5" s="2117" t="s">
        <v>824</v>
      </c>
      <c r="D5" s="2447">
        <v>0</v>
      </c>
      <c r="E5" s="2448">
        <v>0</v>
      </c>
      <c r="F5" s="2449">
        <v>0</v>
      </c>
      <c r="G5" s="2448">
        <v>0</v>
      </c>
      <c r="H5" s="2448">
        <v>0</v>
      </c>
      <c r="I5" s="2449">
        <v>0</v>
      </c>
      <c r="J5" s="2449">
        <v>0</v>
      </c>
      <c r="K5" s="2803">
        <v>0</v>
      </c>
      <c r="L5" s="1787"/>
      <c r="M5" s="1787"/>
      <c r="N5" s="1787"/>
      <c r="O5" s="1787"/>
      <c r="P5" s="1787"/>
      <c r="Q5" s="1787"/>
      <c r="R5" s="1787"/>
      <c r="S5" s="1787"/>
      <c r="T5" s="1787"/>
      <c r="U5" s="1787"/>
      <c r="V5" s="1787"/>
      <c r="W5" s="1787"/>
      <c r="X5" s="1787"/>
      <c r="Y5" s="2084"/>
      <c r="Z5" s="2084"/>
      <c r="AA5" s="2084"/>
      <c r="AB5" s="2084"/>
      <c r="AC5" s="1584"/>
      <c r="AD5" s="1584"/>
      <c r="AE5" s="1584"/>
      <c r="AF5" s="1584"/>
      <c r="AG5" s="1584"/>
    </row>
    <row r="6" spans="1:36" ht="16.5" hidden="1" customHeight="1">
      <c r="A6" s="2116"/>
      <c r="B6" s="1787" t="s">
        <v>1259</v>
      </c>
      <c r="C6" s="2117" t="s">
        <v>826</v>
      </c>
      <c r="D6" s="2447">
        <v>0</v>
      </c>
      <c r="E6" s="2448">
        <v>0</v>
      </c>
      <c r="F6" s="2449">
        <v>0</v>
      </c>
      <c r="G6" s="2448">
        <v>0</v>
      </c>
      <c r="H6" s="2448">
        <v>0</v>
      </c>
      <c r="I6" s="2449">
        <v>0</v>
      </c>
      <c r="J6" s="2449">
        <v>0</v>
      </c>
      <c r="K6" s="2450">
        <v>0</v>
      </c>
      <c r="L6" s="1787"/>
      <c r="M6" s="1787"/>
      <c r="N6" s="1787"/>
      <c r="O6" s="1787"/>
      <c r="P6" s="1787"/>
      <c r="Q6" s="1787"/>
      <c r="R6" s="1787"/>
      <c r="S6" s="1787"/>
      <c r="T6" s="1787"/>
      <c r="U6" s="1787"/>
      <c r="V6" s="1787"/>
      <c r="W6" s="1787"/>
      <c r="X6" s="1787"/>
      <c r="Y6" s="2084"/>
      <c r="Z6" s="2084"/>
      <c r="AA6" s="2084"/>
      <c r="AB6" s="2084"/>
      <c r="AC6" s="1584"/>
      <c r="AD6" s="1584"/>
      <c r="AE6" s="1584"/>
      <c r="AF6" s="1584"/>
      <c r="AG6" s="1584"/>
    </row>
    <row r="7" spans="1:36" ht="16.5" hidden="1" customHeight="1">
      <c r="A7" s="3686"/>
      <c r="B7" s="2297" t="s">
        <v>5</v>
      </c>
      <c r="C7" s="3687"/>
      <c r="D7" s="2466">
        <v>0</v>
      </c>
      <c r="E7" s="3688">
        <v>0</v>
      </c>
      <c r="F7" s="3688">
        <v>0</v>
      </c>
      <c r="G7" s="3688">
        <v>0</v>
      </c>
      <c r="H7" s="3688">
        <v>0</v>
      </c>
      <c r="I7" s="3688">
        <v>0</v>
      </c>
      <c r="J7" s="3688">
        <v>0</v>
      </c>
      <c r="K7" s="3689">
        <v>0</v>
      </c>
      <c r="L7" s="1787"/>
      <c r="M7" s="1787"/>
      <c r="N7" s="1787"/>
      <c r="O7" s="1787"/>
      <c r="P7" s="1787"/>
      <c r="Q7" s="1787"/>
      <c r="R7" s="1787"/>
      <c r="S7" s="1787"/>
      <c r="T7" s="1787"/>
      <c r="U7" s="1787"/>
      <c r="V7" s="1787"/>
      <c r="W7" s="1787"/>
      <c r="X7" s="1787"/>
      <c r="Y7" s="2084"/>
      <c r="Z7" s="2084"/>
      <c r="AA7" s="2084"/>
      <c r="AB7" s="2084"/>
      <c r="AC7" s="1584"/>
      <c r="AD7" s="1584"/>
      <c r="AE7" s="1584"/>
      <c r="AF7" s="1584"/>
      <c r="AG7" s="1584"/>
    </row>
    <row r="8" spans="1:36" ht="6" hidden="1" customHeight="1">
      <c r="A8" s="2122"/>
      <c r="B8" s="1787"/>
      <c r="C8" s="1787"/>
      <c r="D8" s="2456"/>
      <c r="E8" s="2457"/>
      <c r="F8" s="2457"/>
      <c r="G8" s="2457"/>
      <c r="H8" s="2457"/>
      <c r="I8" s="2457"/>
      <c r="J8" s="2457"/>
      <c r="K8" s="2458"/>
      <c r="L8" s="1787"/>
      <c r="M8" s="1787"/>
      <c r="N8" s="1787"/>
      <c r="O8" s="1787"/>
      <c r="P8" s="1787"/>
      <c r="Q8" s="1787"/>
      <c r="R8" s="1787"/>
      <c r="S8" s="1787"/>
      <c r="T8" s="1787"/>
      <c r="U8" s="1787"/>
      <c r="V8" s="1787"/>
      <c r="W8" s="1787"/>
      <c r="X8" s="1787"/>
      <c r="Y8" s="2084"/>
      <c r="Z8" s="2084"/>
      <c r="AA8" s="2084"/>
      <c r="AB8" s="2084"/>
      <c r="AC8" s="1584"/>
      <c r="AD8" s="1584"/>
      <c r="AE8" s="1584"/>
      <c r="AF8" s="1584"/>
      <c r="AG8" s="1584"/>
      <c r="AH8" s="1584"/>
      <c r="AI8" s="1584"/>
      <c r="AJ8" s="1584"/>
    </row>
    <row r="9" spans="1:36" ht="17.25" customHeight="1">
      <c r="A9" s="4008" t="s">
        <v>782</v>
      </c>
      <c r="B9" s="2120" t="s">
        <v>1283</v>
      </c>
      <c r="C9" s="2127" t="s">
        <v>824</v>
      </c>
      <c r="D9" s="4009">
        <v>0</v>
      </c>
      <c r="E9" s="2453">
        <v>-3</v>
      </c>
      <c r="F9" s="2453">
        <v>-3</v>
      </c>
      <c r="G9" s="2453">
        <v>5</v>
      </c>
      <c r="H9" s="2453">
        <v>0</v>
      </c>
      <c r="I9" s="2453">
        <v>-8</v>
      </c>
      <c r="J9" s="2453">
        <v>-2</v>
      </c>
      <c r="K9" s="2454">
        <v>-6</v>
      </c>
      <c r="L9" s="1787"/>
      <c r="M9" s="1787"/>
      <c r="N9" s="1787"/>
      <c r="O9" s="1787"/>
      <c r="P9" s="1787"/>
      <c r="Q9" s="1787"/>
      <c r="R9" s="1787"/>
      <c r="S9" s="1787"/>
      <c r="T9" s="1787"/>
      <c r="U9" s="1787"/>
      <c r="V9" s="1787"/>
      <c r="W9" s="1787"/>
      <c r="X9" s="1787"/>
      <c r="Y9" s="2084"/>
      <c r="Z9" s="2084"/>
      <c r="AA9" s="2084"/>
      <c r="AB9" s="2084"/>
      <c r="AC9" s="1584"/>
      <c r="AD9" s="1584"/>
      <c r="AE9" s="1584"/>
      <c r="AF9" s="1584"/>
      <c r="AG9" s="1584"/>
    </row>
    <row r="10" spans="1:36" ht="17.25" hidden="1" customHeight="1">
      <c r="A10" s="2119"/>
      <c r="B10" s="2120" t="s">
        <v>1259</v>
      </c>
      <c r="C10" s="2121" t="s">
        <v>826</v>
      </c>
      <c r="D10" s="2459">
        <v>0</v>
      </c>
      <c r="E10" s="2453">
        <v>0</v>
      </c>
      <c r="F10" s="2453">
        <v>0</v>
      </c>
      <c r="G10" s="2453">
        <v>0</v>
      </c>
      <c r="H10" s="2453">
        <v>0</v>
      </c>
      <c r="I10" s="2453">
        <v>0</v>
      </c>
      <c r="J10" s="2453">
        <v>0</v>
      </c>
      <c r="K10" s="2454">
        <v>0</v>
      </c>
      <c r="L10" s="1787"/>
      <c r="M10" s="1787"/>
      <c r="N10" s="1787"/>
      <c r="O10" s="1787"/>
      <c r="P10" s="1787"/>
      <c r="Q10" s="1787"/>
      <c r="R10" s="1787"/>
      <c r="S10" s="1787"/>
      <c r="T10" s="1787"/>
      <c r="U10" s="1787"/>
      <c r="V10" s="1787"/>
      <c r="W10" s="1787"/>
      <c r="X10" s="1787"/>
      <c r="Y10" s="2084"/>
      <c r="Z10" s="2084"/>
      <c r="AA10" s="2084"/>
      <c r="AB10" s="2084"/>
      <c r="AC10" s="1584"/>
      <c r="AD10" s="1584"/>
      <c r="AE10" s="1584"/>
      <c r="AF10" s="1584"/>
      <c r="AG10" s="1584"/>
    </row>
    <row r="11" spans="1:36" ht="17.25" customHeight="1">
      <c r="A11" s="2116"/>
      <c r="B11" s="1787" t="s">
        <v>5</v>
      </c>
      <c r="C11" s="2117"/>
      <c r="D11" s="2455">
        <v>0</v>
      </c>
      <c r="E11" s="2449">
        <v>-3</v>
      </c>
      <c r="F11" s="2449">
        <v>-3</v>
      </c>
      <c r="G11" s="2449">
        <v>5</v>
      </c>
      <c r="H11" s="2449">
        <v>0</v>
      </c>
      <c r="I11" s="2449">
        <v>-8</v>
      </c>
      <c r="J11" s="2449">
        <v>-2</v>
      </c>
      <c r="K11" s="2450">
        <v>-6</v>
      </c>
      <c r="L11" s="1787"/>
      <c r="M11" s="1787"/>
      <c r="N11" s="1787"/>
      <c r="O11" s="1787"/>
      <c r="P11" s="1787"/>
      <c r="Q11" s="1787"/>
      <c r="R11" s="1787"/>
      <c r="S11" s="1787"/>
      <c r="T11" s="1787"/>
      <c r="U11" s="1787"/>
      <c r="V11" s="1787"/>
      <c r="W11" s="1787"/>
      <c r="X11" s="1787"/>
      <c r="Y11" s="2084"/>
      <c r="Z11" s="2084"/>
      <c r="AA11" s="2084"/>
      <c r="AB11" s="2084"/>
      <c r="AC11" s="1584"/>
      <c r="AD11" s="1584"/>
      <c r="AE11" s="1584"/>
      <c r="AF11" s="1584"/>
      <c r="AG11" s="1584"/>
    </row>
    <row r="12" spans="1:36" ht="6" customHeight="1">
      <c r="A12" s="2122"/>
      <c r="B12" s="1787"/>
      <c r="C12" s="1787"/>
      <c r="D12" s="2456"/>
      <c r="E12" s="2457"/>
      <c r="F12" s="2457"/>
      <c r="G12" s="2457"/>
      <c r="H12" s="2457"/>
      <c r="I12" s="2457"/>
      <c r="J12" s="2457"/>
      <c r="K12" s="2458"/>
      <c r="L12" s="1787"/>
      <c r="M12" s="1787"/>
      <c r="N12" s="1787"/>
      <c r="O12" s="1787"/>
      <c r="P12" s="1787"/>
      <c r="Q12" s="1787"/>
      <c r="R12" s="1787"/>
      <c r="S12" s="1787"/>
      <c r="T12" s="1787"/>
      <c r="U12" s="1787"/>
      <c r="V12" s="1787"/>
      <c r="W12" s="1787"/>
      <c r="X12" s="1787"/>
      <c r="Y12" s="2084"/>
      <c r="Z12" s="2084"/>
      <c r="AA12" s="2084"/>
      <c r="AB12" s="2084"/>
      <c r="AC12" s="1584"/>
      <c r="AD12" s="1584"/>
      <c r="AE12" s="1584"/>
      <c r="AF12" s="1584"/>
      <c r="AG12" s="1584"/>
      <c r="AH12" s="1584"/>
      <c r="AI12" s="1584"/>
      <c r="AJ12" s="1584"/>
    </row>
    <row r="13" spans="1:36" ht="17.25" customHeight="1">
      <c r="A13" s="2116" t="s">
        <v>783</v>
      </c>
      <c r="B13" s="1787" t="s">
        <v>1283</v>
      </c>
      <c r="C13" s="2117" t="s">
        <v>824</v>
      </c>
      <c r="D13" s="2455">
        <v>0</v>
      </c>
      <c r="E13" s="2449">
        <v>-2</v>
      </c>
      <c r="F13" s="2449">
        <v>-2</v>
      </c>
      <c r="G13" s="2449">
        <v>5</v>
      </c>
      <c r="H13" s="2449">
        <v>0</v>
      </c>
      <c r="I13" s="2449">
        <v>-7</v>
      </c>
      <c r="J13" s="2449">
        <v>-1</v>
      </c>
      <c r="K13" s="2450">
        <v>-6</v>
      </c>
      <c r="L13" s="1787"/>
      <c r="M13" s="1787"/>
      <c r="N13" s="1787"/>
      <c r="O13" s="1787"/>
      <c r="P13" s="1787"/>
      <c r="Q13" s="1787"/>
      <c r="R13" s="1787"/>
      <c r="S13" s="1787"/>
      <c r="T13" s="1787"/>
      <c r="U13" s="1787"/>
      <c r="V13" s="1787"/>
      <c r="W13" s="1787"/>
      <c r="X13" s="1787"/>
      <c r="Y13" s="2084"/>
      <c r="Z13" s="2084"/>
      <c r="AA13" s="2084"/>
      <c r="AB13" s="2084"/>
      <c r="AC13" s="1584"/>
      <c r="AD13" s="1584"/>
      <c r="AE13" s="1584"/>
      <c r="AF13" s="1584"/>
      <c r="AG13" s="1584"/>
    </row>
    <row r="14" spans="1:36" ht="17.25" customHeight="1">
      <c r="A14" s="2119"/>
      <c r="B14" s="2120" t="s">
        <v>1300</v>
      </c>
      <c r="C14" s="2804" t="s">
        <v>826</v>
      </c>
      <c r="D14" s="2459">
        <v>0</v>
      </c>
      <c r="E14" s="2453">
        <v>-2</v>
      </c>
      <c r="F14" s="2453">
        <v>-2</v>
      </c>
      <c r="G14" s="2453">
        <v>0</v>
      </c>
      <c r="H14" s="2453">
        <v>0</v>
      </c>
      <c r="I14" s="2453">
        <v>-2</v>
      </c>
      <c r="J14" s="2453">
        <v>0</v>
      </c>
      <c r="K14" s="2454">
        <v>-2</v>
      </c>
      <c r="L14" s="1787"/>
      <c r="M14" s="1787"/>
      <c r="N14" s="1787"/>
      <c r="O14" s="1787"/>
      <c r="P14" s="1787"/>
      <c r="Q14" s="1787"/>
      <c r="R14" s="1787"/>
      <c r="S14" s="1787"/>
      <c r="T14" s="1787"/>
      <c r="U14" s="1787"/>
      <c r="V14" s="1787"/>
      <c r="W14" s="1787"/>
      <c r="X14" s="1787"/>
      <c r="Y14" s="2084"/>
      <c r="Z14" s="2084"/>
      <c r="AA14" s="2084"/>
      <c r="AB14" s="2084"/>
      <c r="AC14" s="1584"/>
      <c r="AD14" s="1584"/>
      <c r="AE14" s="1584"/>
      <c r="AF14" s="1584"/>
      <c r="AG14" s="1584"/>
    </row>
    <row r="15" spans="1:36" ht="17.25" customHeight="1">
      <c r="A15" s="2116"/>
      <c r="B15" s="1787" t="s">
        <v>5</v>
      </c>
      <c r="C15" s="2117"/>
      <c r="D15" s="2455">
        <v>0</v>
      </c>
      <c r="E15" s="2449">
        <v>-4</v>
      </c>
      <c r="F15" s="2449">
        <v>-4</v>
      </c>
      <c r="G15" s="2449">
        <v>5</v>
      </c>
      <c r="H15" s="2449">
        <v>0</v>
      </c>
      <c r="I15" s="2449">
        <v>-9</v>
      </c>
      <c r="J15" s="2449">
        <v>-1</v>
      </c>
      <c r="K15" s="2450">
        <v>-8</v>
      </c>
      <c r="L15" s="1787"/>
      <c r="M15" s="1787"/>
      <c r="N15" s="1787"/>
      <c r="O15" s="1787"/>
      <c r="P15" s="1787"/>
      <c r="Q15" s="1787"/>
      <c r="R15" s="1787"/>
      <c r="S15" s="1787"/>
      <c r="T15" s="1787"/>
      <c r="U15" s="1787"/>
      <c r="V15" s="1787"/>
      <c r="W15" s="1787"/>
      <c r="X15" s="1787"/>
      <c r="Y15" s="2084"/>
      <c r="Z15" s="2084"/>
      <c r="AA15" s="2084"/>
      <c r="AB15" s="2084"/>
      <c r="AC15" s="1584"/>
      <c r="AD15" s="1584"/>
      <c r="AE15" s="1584"/>
      <c r="AF15" s="1584"/>
      <c r="AG15" s="1584"/>
    </row>
    <row r="16" spans="1:36" ht="6" customHeight="1">
      <c r="A16" s="2115"/>
      <c r="B16" s="1787"/>
      <c r="C16" s="1787"/>
      <c r="D16" s="2456"/>
      <c r="E16" s="2457"/>
      <c r="F16" s="2457"/>
      <c r="G16" s="2457"/>
      <c r="H16" s="2457"/>
      <c r="I16" s="2457"/>
      <c r="J16" s="2457"/>
      <c r="K16" s="2458"/>
      <c r="L16" s="1787"/>
      <c r="M16" s="1787"/>
      <c r="N16" s="1787"/>
      <c r="O16" s="1787"/>
      <c r="P16" s="1787"/>
      <c r="Q16" s="1787"/>
      <c r="R16" s="1787"/>
      <c r="S16" s="1787"/>
      <c r="T16" s="1787"/>
      <c r="U16" s="1787"/>
      <c r="V16" s="1787"/>
      <c r="W16" s="1787"/>
      <c r="X16" s="1787"/>
      <c r="Y16" s="2084"/>
      <c r="Z16" s="2084"/>
      <c r="AA16" s="2084"/>
      <c r="AB16" s="2084"/>
      <c r="AC16" s="1584"/>
      <c r="AD16" s="1584"/>
      <c r="AE16" s="1584"/>
      <c r="AF16" s="1584"/>
      <c r="AG16" s="1584"/>
      <c r="AH16" s="1584"/>
      <c r="AI16" s="1584"/>
      <c r="AJ16" s="1584"/>
    </row>
    <row r="17" spans="1:36" ht="17.25" customHeight="1">
      <c r="A17" s="3692" t="s">
        <v>784</v>
      </c>
      <c r="B17" s="2120" t="s">
        <v>1283</v>
      </c>
      <c r="C17" s="2127" t="s">
        <v>824</v>
      </c>
      <c r="D17" s="2459">
        <v>0</v>
      </c>
      <c r="E17" s="2453">
        <v>-2</v>
      </c>
      <c r="F17" s="2453">
        <v>-2</v>
      </c>
      <c r="G17" s="2453">
        <v>4</v>
      </c>
      <c r="H17" s="2453">
        <v>0</v>
      </c>
      <c r="I17" s="2453">
        <v>-6</v>
      </c>
      <c r="J17" s="2453">
        <v>-1</v>
      </c>
      <c r="K17" s="2454">
        <v>-5</v>
      </c>
      <c r="L17" s="1787"/>
      <c r="M17" s="1787"/>
      <c r="N17" s="1787"/>
      <c r="O17" s="1787"/>
      <c r="P17" s="1787"/>
      <c r="Q17" s="1787"/>
      <c r="R17" s="1787"/>
      <c r="S17" s="1787"/>
      <c r="T17" s="1787"/>
      <c r="U17" s="1787"/>
      <c r="V17" s="1787"/>
      <c r="W17" s="1787"/>
      <c r="X17" s="1787"/>
      <c r="Y17" s="2084"/>
      <c r="Z17" s="2084"/>
      <c r="AA17" s="2084"/>
      <c r="AB17" s="2084"/>
      <c r="AC17" s="1584"/>
      <c r="AD17" s="1584"/>
      <c r="AE17" s="1584"/>
      <c r="AF17" s="1584"/>
      <c r="AG17" s="1584"/>
    </row>
    <row r="18" spans="1:36" ht="17.25" customHeight="1">
      <c r="A18" s="2116"/>
      <c r="B18" s="1787" t="s">
        <v>5</v>
      </c>
      <c r="C18" s="2117"/>
      <c r="D18" s="2455">
        <v>0</v>
      </c>
      <c r="E18" s="2449">
        <v>-2</v>
      </c>
      <c r="F18" s="2449">
        <v>-2</v>
      </c>
      <c r="G18" s="2449">
        <v>4</v>
      </c>
      <c r="H18" s="2449">
        <v>0</v>
      </c>
      <c r="I18" s="2449">
        <v>-6</v>
      </c>
      <c r="J18" s="2449">
        <v>-1</v>
      </c>
      <c r="K18" s="2450">
        <v>-5</v>
      </c>
      <c r="L18" s="1787"/>
      <c r="M18" s="1787"/>
      <c r="N18" s="1787"/>
      <c r="O18" s="1787"/>
      <c r="P18" s="1787"/>
      <c r="Q18" s="1787"/>
      <c r="R18" s="1787"/>
      <c r="S18" s="1787"/>
      <c r="T18" s="1787"/>
      <c r="U18" s="1787"/>
      <c r="V18" s="1787"/>
      <c r="W18" s="1787"/>
      <c r="X18" s="1787"/>
      <c r="Y18" s="2084"/>
      <c r="Z18" s="2084"/>
      <c r="AA18" s="2084"/>
      <c r="AB18" s="2084"/>
      <c r="AC18" s="1584"/>
      <c r="AD18" s="1584"/>
      <c r="AE18" s="1584"/>
      <c r="AF18" s="1584"/>
      <c r="AG18" s="1584"/>
    </row>
    <row r="19" spans="1:36" s="1582" customFormat="1" ht="17.25" customHeight="1" thickBot="1">
      <c r="A19" s="2299" t="s">
        <v>5</v>
      </c>
      <c r="B19" s="3694"/>
      <c r="C19" s="3694"/>
      <c r="D19" s="2463">
        <v>0</v>
      </c>
      <c r="E19" s="2464">
        <v>-9</v>
      </c>
      <c r="F19" s="2464">
        <v>-9</v>
      </c>
      <c r="G19" s="2464">
        <v>14</v>
      </c>
      <c r="H19" s="2464">
        <v>0</v>
      </c>
      <c r="I19" s="2464">
        <v>-23</v>
      </c>
      <c r="J19" s="2464">
        <v>-4</v>
      </c>
      <c r="K19" s="2465">
        <v>-19</v>
      </c>
      <c r="L19" s="1966"/>
      <c r="M19" s="1966"/>
      <c r="N19" s="1966"/>
      <c r="O19" s="1966"/>
      <c r="P19" s="1966"/>
      <c r="Q19" s="1966"/>
      <c r="R19" s="1966"/>
      <c r="S19" s="1966"/>
      <c r="T19" s="1966"/>
      <c r="U19" s="1966"/>
      <c r="V19" s="1966"/>
      <c r="W19" s="1966"/>
      <c r="X19" s="1966"/>
      <c r="Y19" s="3695"/>
      <c r="Z19" s="3695"/>
      <c r="AA19" s="3695"/>
      <c r="AB19" s="3695"/>
      <c r="AC19" s="1963"/>
      <c r="AD19" s="1963"/>
      <c r="AE19" s="1963"/>
      <c r="AF19" s="1963"/>
      <c r="AG19" s="1963"/>
    </row>
    <row r="20" spans="1:36" ht="20.100000000000001" customHeight="1" thickBot="1">
      <c r="A20" s="4095">
        <f>Highlights!I3</f>
        <v>2016</v>
      </c>
      <c r="B20" s="4096"/>
      <c r="C20" s="4096"/>
      <c r="D20" s="4096"/>
      <c r="E20" s="4096"/>
      <c r="F20" s="4096"/>
      <c r="G20" s="4096"/>
      <c r="H20" s="4096"/>
      <c r="I20" s="4096"/>
      <c r="J20" s="4096"/>
      <c r="K20" s="4097"/>
      <c r="L20" s="1787"/>
      <c r="M20" s="1787"/>
      <c r="N20" s="1787"/>
      <c r="O20" s="1787"/>
      <c r="P20" s="1787"/>
      <c r="Q20" s="1787"/>
      <c r="R20" s="1787"/>
      <c r="S20" s="1787"/>
      <c r="T20" s="1787"/>
      <c r="U20" s="1787"/>
      <c r="V20" s="1787"/>
      <c r="W20" s="1787"/>
      <c r="X20" s="1787"/>
      <c r="Y20" s="2084"/>
      <c r="Z20" s="2084"/>
      <c r="AA20" s="2084"/>
      <c r="AB20" s="2084"/>
      <c r="AC20" s="1584"/>
      <c r="AD20" s="1584"/>
      <c r="AE20" s="1584"/>
      <c r="AF20" s="1584"/>
      <c r="AG20" s="1584"/>
      <c r="AH20" s="1584"/>
      <c r="AI20" s="1584"/>
      <c r="AJ20" s="1584"/>
    </row>
    <row r="21" spans="1:36" ht="16.5" customHeight="1">
      <c r="A21" s="3010" t="s">
        <v>785</v>
      </c>
      <c r="B21" s="1787" t="s">
        <v>1283</v>
      </c>
      <c r="C21" s="2117" t="s">
        <v>824</v>
      </c>
      <c r="D21" s="2447">
        <v>0</v>
      </c>
      <c r="E21" s="2448">
        <v>-4</v>
      </c>
      <c r="F21" s="2449">
        <v>-4</v>
      </c>
      <c r="G21" s="2448">
        <v>5</v>
      </c>
      <c r="H21" s="2448">
        <v>0</v>
      </c>
      <c r="I21" s="2449">
        <v>-9</v>
      </c>
      <c r="J21" s="2449">
        <v>-2</v>
      </c>
      <c r="K21" s="2803">
        <v>-7</v>
      </c>
      <c r="L21" s="1787"/>
      <c r="M21" s="1787"/>
      <c r="N21" s="1787"/>
      <c r="O21" s="1787"/>
      <c r="P21" s="1787"/>
      <c r="Q21" s="1787"/>
      <c r="R21" s="1787"/>
      <c r="S21" s="1787"/>
      <c r="T21" s="1787"/>
      <c r="U21" s="1787"/>
      <c r="V21" s="1787"/>
      <c r="W21" s="1787"/>
      <c r="X21" s="1787"/>
      <c r="Y21" s="2084"/>
      <c r="Z21" s="2084"/>
      <c r="AA21" s="2084"/>
      <c r="AB21" s="2084"/>
      <c r="AC21" s="1584"/>
      <c r="AD21" s="1584"/>
      <c r="AE21" s="1584"/>
      <c r="AF21" s="1584"/>
      <c r="AG21" s="1584"/>
    </row>
    <row r="22" spans="1:36" ht="16.5" customHeight="1">
      <c r="A22" s="2116"/>
      <c r="B22" s="1787" t="s">
        <v>1310</v>
      </c>
      <c r="C22" s="2117" t="s">
        <v>826</v>
      </c>
      <c r="D22" s="2447">
        <v>-2</v>
      </c>
      <c r="E22" s="2448">
        <v>0</v>
      </c>
      <c r="F22" s="2449">
        <v>-2</v>
      </c>
      <c r="G22" s="2448">
        <v>0</v>
      </c>
      <c r="H22" s="2448">
        <v>0</v>
      </c>
      <c r="I22" s="2449">
        <v>-2</v>
      </c>
      <c r="J22" s="2449">
        <v>-1</v>
      </c>
      <c r="K22" s="2450">
        <v>-1</v>
      </c>
      <c r="L22" s="1787"/>
      <c r="M22" s="1787"/>
      <c r="N22" s="1787"/>
      <c r="O22" s="1787"/>
      <c r="P22" s="1787"/>
      <c r="Q22" s="1787"/>
      <c r="R22" s="1787"/>
      <c r="S22" s="1787"/>
      <c r="T22" s="1787"/>
      <c r="U22" s="1787"/>
      <c r="V22" s="1787"/>
      <c r="W22" s="1787"/>
      <c r="X22" s="1787"/>
      <c r="Y22" s="2084"/>
      <c r="Z22" s="2084"/>
      <c r="AA22" s="2084"/>
      <c r="AB22" s="2084"/>
      <c r="AC22" s="1584"/>
      <c r="AD22" s="1584"/>
      <c r="AE22" s="1584"/>
      <c r="AF22" s="1584"/>
      <c r="AG22" s="1584"/>
    </row>
    <row r="23" spans="1:36" ht="16.5" customHeight="1">
      <c r="A23" s="2116"/>
      <c r="B23" s="1787" t="s">
        <v>1259</v>
      </c>
      <c r="C23" s="2118" t="s">
        <v>826</v>
      </c>
      <c r="D23" s="2447">
        <v>0</v>
      </c>
      <c r="E23" s="2448">
        <v>-2</v>
      </c>
      <c r="F23" s="2449">
        <v>-2</v>
      </c>
      <c r="G23" s="2448">
        <v>0</v>
      </c>
      <c r="H23" s="2448">
        <v>0</v>
      </c>
      <c r="I23" s="2449">
        <v>-2</v>
      </c>
      <c r="J23" s="2449">
        <v>0</v>
      </c>
      <c r="K23" s="2450">
        <v>-2</v>
      </c>
      <c r="L23" s="1787"/>
      <c r="M23" s="1787"/>
      <c r="N23" s="1787"/>
      <c r="O23" s="1787"/>
      <c r="P23" s="1787"/>
      <c r="Q23" s="1787"/>
      <c r="R23" s="1787"/>
      <c r="S23" s="1787"/>
      <c r="T23" s="1787"/>
      <c r="U23" s="1787"/>
      <c r="V23" s="1787"/>
      <c r="W23" s="1787"/>
      <c r="X23" s="1787"/>
      <c r="Y23" s="2084"/>
      <c r="Z23" s="2084"/>
      <c r="AA23" s="2084"/>
      <c r="AB23" s="2084"/>
      <c r="AC23" s="1584"/>
      <c r="AD23" s="1584"/>
      <c r="AE23" s="1584"/>
      <c r="AF23" s="1584"/>
      <c r="AG23" s="1584"/>
    </row>
    <row r="24" spans="1:36" ht="16.5" customHeight="1">
      <c r="A24" s="2116"/>
      <c r="B24" s="1787" t="s">
        <v>1227</v>
      </c>
      <c r="C24" s="2117" t="s">
        <v>826</v>
      </c>
      <c r="D24" s="2447">
        <v>0</v>
      </c>
      <c r="E24" s="3690">
        <v>0</v>
      </c>
      <c r="F24" s="3691">
        <v>0</v>
      </c>
      <c r="G24" s="3690">
        <v>131</v>
      </c>
      <c r="H24" s="3690">
        <v>0</v>
      </c>
      <c r="I24" s="3691">
        <v>-131</v>
      </c>
      <c r="J24" s="3691">
        <v>-35</v>
      </c>
      <c r="K24" s="2803">
        <v>-96</v>
      </c>
      <c r="L24" s="1787"/>
      <c r="M24" s="1787"/>
      <c r="N24" s="1787"/>
      <c r="O24" s="1787"/>
      <c r="P24" s="1787"/>
      <c r="Q24" s="1787"/>
      <c r="R24" s="1787"/>
      <c r="S24" s="1787"/>
      <c r="T24" s="1787"/>
      <c r="U24" s="1787"/>
      <c r="V24" s="1787"/>
      <c r="W24" s="1787"/>
      <c r="X24" s="1787"/>
      <c r="Y24" s="2084"/>
      <c r="Z24" s="2084"/>
      <c r="AA24" s="2084"/>
      <c r="AB24" s="2084"/>
      <c r="AC24" s="1584"/>
      <c r="AD24" s="1584"/>
      <c r="AE24" s="1584"/>
      <c r="AF24" s="1584"/>
      <c r="AG24" s="1584"/>
    </row>
    <row r="25" spans="1:36" s="1584" customFormat="1" ht="16.5" customHeight="1">
      <c r="A25" s="2116"/>
      <c r="B25" s="1787" t="s">
        <v>846</v>
      </c>
      <c r="C25" s="2117" t="s">
        <v>826</v>
      </c>
      <c r="D25" s="2447">
        <v>0</v>
      </c>
      <c r="E25" s="3690">
        <v>0</v>
      </c>
      <c r="F25" s="3691">
        <v>0</v>
      </c>
      <c r="G25" s="3690">
        <v>44</v>
      </c>
      <c r="H25" s="3690">
        <v>0</v>
      </c>
      <c r="I25" s="3691">
        <v>-44</v>
      </c>
      <c r="J25" s="3691">
        <v>-12</v>
      </c>
      <c r="K25" s="2803">
        <v>-32</v>
      </c>
      <c r="L25" s="1787"/>
      <c r="M25" s="1787"/>
      <c r="N25" s="1787"/>
      <c r="O25" s="1787"/>
      <c r="P25" s="1787"/>
      <c r="Q25" s="1787"/>
      <c r="R25" s="1787"/>
      <c r="S25" s="1787"/>
      <c r="T25" s="1787"/>
      <c r="U25" s="1787"/>
      <c r="V25" s="1787"/>
      <c r="W25" s="1787"/>
      <c r="X25" s="1787"/>
      <c r="Y25" s="2084"/>
      <c r="Z25" s="2084"/>
      <c r="AA25" s="2084"/>
      <c r="AB25" s="2084"/>
    </row>
    <row r="26" spans="1:36" ht="16.5" customHeight="1">
      <c r="A26" s="3692"/>
      <c r="B26" s="2120" t="s">
        <v>1326</v>
      </c>
      <c r="C26" s="2127" t="s">
        <v>826</v>
      </c>
      <c r="D26" s="2451">
        <v>0</v>
      </c>
      <c r="E26" s="2452">
        <v>0</v>
      </c>
      <c r="F26" s="2453">
        <v>0</v>
      </c>
      <c r="G26" s="2452">
        <v>25</v>
      </c>
      <c r="H26" s="2452">
        <v>0</v>
      </c>
      <c r="I26" s="2453">
        <v>-25</v>
      </c>
      <c r="J26" s="2453">
        <v>-7</v>
      </c>
      <c r="K26" s="2454">
        <v>-18</v>
      </c>
      <c r="L26" s="1787"/>
      <c r="M26" s="1787"/>
      <c r="N26" s="1787"/>
      <c r="O26" s="1787"/>
      <c r="P26" s="1787"/>
      <c r="Q26" s="1787"/>
      <c r="R26" s="1787"/>
      <c r="S26" s="1787"/>
      <c r="T26" s="1787"/>
      <c r="U26" s="1787"/>
      <c r="V26" s="1787"/>
      <c r="W26" s="1787"/>
      <c r="X26" s="1787"/>
      <c r="Y26" s="2084"/>
      <c r="Z26" s="2084"/>
      <c r="AA26" s="2084"/>
      <c r="AB26" s="2084"/>
      <c r="AC26" s="1584"/>
      <c r="AD26" s="1584"/>
      <c r="AE26" s="1584"/>
      <c r="AF26" s="1584"/>
      <c r="AG26" s="1584"/>
    </row>
    <row r="27" spans="1:36" ht="16.5" customHeight="1">
      <c r="A27" s="2116"/>
      <c r="B27" s="1787" t="s">
        <v>5</v>
      </c>
      <c r="C27" s="2117"/>
      <c r="D27" s="2455">
        <v>-2</v>
      </c>
      <c r="E27" s="2449">
        <v>-6</v>
      </c>
      <c r="F27" s="2449">
        <v>-8</v>
      </c>
      <c r="G27" s="2449">
        <v>205</v>
      </c>
      <c r="H27" s="2449">
        <v>0</v>
      </c>
      <c r="I27" s="2449">
        <v>-213</v>
      </c>
      <c r="J27" s="2449">
        <v>-57</v>
      </c>
      <c r="K27" s="2450">
        <v>-156</v>
      </c>
      <c r="L27" s="1787"/>
      <c r="M27" s="1787"/>
      <c r="N27" s="1787"/>
      <c r="O27" s="1787"/>
      <c r="P27" s="1787"/>
      <c r="Q27" s="1787"/>
      <c r="R27" s="1787"/>
      <c r="S27" s="1787"/>
      <c r="T27" s="1787"/>
      <c r="U27" s="1787"/>
      <c r="V27" s="1787"/>
      <c r="W27" s="1787"/>
      <c r="X27" s="1787"/>
      <c r="Y27" s="2084"/>
      <c r="Z27" s="2084"/>
      <c r="AA27" s="2084"/>
      <c r="AB27" s="2084"/>
      <c r="AC27" s="1584"/>
      <c r="AD27" s="1584"/>
      <c r="AE27" s="1584"/>
      <c r="AF27" s="1584"/>
      <c r="AG27" s="1584"/>
    </row>
    <row r="28" spans="1:36" ht="6" customHeight="1">
      <c r="A28" s="2122"/>
      <c r="B28" s="1787"/>
      <c r="C28" s="1787"/>
      <c r="D28" s="2456"/>
      <c r="E28" s="2457"/>
      <c r="F28" s="2457"/>
      <c r="G28" s="2457"/>
      <c r="H28" s="2457"/>
      <c r="I28" s="2457"/>
      <c r="J28" s="2457"/>
      <c r="K28" s="2458"/>
      <c r="L28" s="1787"/>
      <c r="M28" s="1787"/>
      <c r="N28" s="1787"/>
      <c r="O28" s="1787"/>
      <c r="P28" s="1787"/>
      <c r="Q28" s="1787"/>
      <c r="R28" s="1787"/>
      <c r="S28" s="1787"/>
      <c r="T28" s="1787"/>
      <c r="U28" s="1787"/>
      <c r="V28" s="1787"/>
      <c r="W28" s="1787"/>
      <c r="X28" s="1787"/>
      <c r="Y28" s="2084"/>
      <c r="Z28" s="2084"/>
      <c r="AA28" s="2084"/>
      <c r="AB28" s="2084"/>
      <c r="AC28" s="1584"/>
      <c r="AD28" s="1584"/>
      <c r="AE28" s="1584"/>
      <c r="AF28" s="1584"/>
      <c r="AG28" s="1584"/>
      <c r="AH28" s="1584"/>
      <c r="AI28" s="1584"/>
      <c r="AJ28" s="1584"/>
    </row>
    <row r="29" spans="1:36" ht="17.25" customHeight="1">
      <c r="A29" s="2116" t="s">
        <v>782</v>
      </c>
      <c r="B29" s="1787" t="s">
        <v>1283</v>
      </c>
      <c r="C29" s="2117" t="s">
        <v>824</v>
      </c>
      <c r="D29" s="2455">
        <v>0</v>
      </c>
      <c r="E29" s="2449">
        <v>-2</v>
      </c>
      <c r="F29" s="2449">
        <v>-2</v>
      </c>
      <c r="G29" s="2449">
        <v>5</v>
      </c>
      <c r="H29" s="2449">
        <v>0</v>
      </c>
      <c r="I29" s="2449">
        <v>-7</v>
      </c>
      <c r="J29" s="2449">
        <v>-1</v>
      </c>
      <c r="K29" s="2450">
        <v>-6</v>
      </c>
      <c r="L29" s="1787"/>
      <c r="M29" s="1787"/>
      <c r="N29" s="1787"/>
      <c r="O29" s="1787"/>
      <c r="P29" s="1787"/>
      <c r="Q29" s="1787"/>
      <c r="R29" s="1787"/>
      <c r="S29" s="1787"/>
      <c r="T29" s="1787"/>
      <c r="U29" s="1787"/>
      <c r="V29" s="1787"/>
      <c r="W29" s="1787"/>
      <c r="X29" s="1787"/>
      <c r="Y29" s="2084"/>
      <c r="Z29" s="2084"/>
      <c r="AA29" s="2084"/>
      <c r="AB29" s="2084"/>
      <c r="AC29" s="1584"/>
      <c r="AD29" s="1584"/>
      <c r="AE29" s="1584"/>
      <c r="AF29" s="1584"/>
      <c r="AG29" s="1584"/>
    </row>
    <row r="30" spans="1:36" ht="17.25" customHeight="1">
      <c r="A30" s="2116"/>
      <c r="B30" s="1787" t="s">
        <v>1310</v>
      </c>
      <c r="C30" s="2118" t="s">
        <v>826</v>
      </c>
      <c r="D30" s="2455">
        <v>-2</v>
      </c>
      <c r="E30" s="2449">
        <v>0</v>
      </c>
      <c r="F30" s="2449">
        <v>-2</v>
      </c>
      <c r="G30" s="2449">
        <v>0</v>
      </c>
      <c r="H30" s="2449">
        <v>0</v>
      </c>
      <c r="I30" s="2449">
        <v>-2</v>
      </c>
      <c r="J30" s="2449">
        <v>-1</v>
      </c>
      <c r="K30" s="2450">
        <v>-1</v>
      </c>
      <c r="L30" s="1787"/>
      <c r="M30" s="1787"/>
      <c r="N30" s="1787"/>
      <c r="O30" s="1787"/>
      <c r="P30" s="1787"/>
      <c r="Q30" s="1787"/>
      <c r="R30" s="1787"/>
      <c r="S30" s="1787"/>
      <c r="T30" s="1787"/>
      <c r="U30" s="1787"/>
      <c r="V30" s="1787"/>
      <c r="W30" s="1787"/>
      <c r="X30" s="1787"/>
      <c r="Y30" s="2084"/>
      <c r="Z30" s="2084"/>
      <c r="AA30" s="2084"/>
      <c r="AB30" s="2084"/>
      <c r="AC30" s="1584"/>
      <c r="AD30" s="1584"/>
      <c r="AE30" s="1584"/>
      <c r="AF30" s="1584"/>
      <c r="AG30" s="1584"/>
    </row>
    <row r="31" spans="1:36" ht="17.25" customHeight="1">
      <c r="A31" s="2119"/>
      <c r="B31" s="2120" t="s">
        <v>1259</v>
      </c>
      <c r="C31" s="2121" t="s">
        <v>826</v>
      </c>
      <c r="D31" s="2459">
        <v>0</v>
      </c>
      <c r="E31" s="2453">
        <v>-1</v>
      </c>
      <c r="F31" s="2453">
        <v>-1</v>
      </c>
      <c r="G31" s="2453">
        <v>0</v>
      </c>
      <c r="H31" s="2453">
        <v>0</v>
      </c>
      <c r="I31" s="2453">
        <v>-1</v>
      </c>
      <c r="J31" s="2453">
        <v>0</v>
      </c>
      <c r="K31" s="2454">
        <v>-1</v>
      </c>
      <c r="L31" s="1787"/>
      <c r="M31" s="1787"/>
      <c r="N31" s="1787"/>
      <c r="O31" s="1787"/>
      <c r="P31" s="1787"/>
      <c r="Q31" s="1787"/>
      <c r="R31" s="1787"/>
      <c r="S31" s="1787"/>
      <c r="T31" s="1787"/>
      <c r="U31" s="1787"/>
      <c r="V31" s="1787"/>
      <c r="W31" s="1787"/>
      <c r="X31" s="1787"/>
      <c r="Y31" s="2084"/>
      <c r="Z31" s="2084"/>
      <c r="AA31" s="2084"/>
      <c r="AB31" s="2084"/>
      <c r="AC31" s="1584"/>
      <c r="AD31" s="1584"/>
      <c r="AE31" s="1584"/>
      <c r="AF31" s="1584"/>
      <c r="AG31" s="1584"/>
    </row>
    <row r="32" spans="1:36" ht="17.25" customHeight="1">
      <c r="A32" s="2116"/>
      <c r="B32" s="1787" t="s">
        <v>5</v>
      </c>
      <c r="C32" s="2117"/>
      <c r="D32" s="2455">
        <v>-2</v>
      </c>
      <c r="E32" s="2449">
        <v>-3</v>
      </c>
      <c r="F32" s="2449">
        <v>-5</v>
      </c>
      <c r="G32" s="2449">
        <v>5</v>
      </c>
      <c r="H32" s="2449">
        <v>0</v>
      </c>
      <c r="I32" s="2449">
        <v>-10</v>
      </c>
      <c r="J32" s="2449">
        <v>-2</v>
      </c>
      <c r="K32" s="2450">
        <v>-8</v>
      </c>
      <c r="L32" s="1787"/>
      <c r="M32" s="1787"/>
      <c r="N32" s="1787"/>
      <c r="O32" s="1787"/>
      <c r="P32" s="1787"/>
      <c r="Q32" s="1787"/>
      <c r="R32" s="1787"/>
      <c r="S32" s="1787"/>
      <c r="T32" s="1787"/>
      <c r="U32" s="1787"/>
      <c r="V32" s="1787"/>
      <c r="W32" s="1787"/>
      <c r="X32" s="1787"/>
      <c r="Y32" s="2084"/>
      <c r="Z32" s="2084"/>
      <c r="AA32" s="2084"/>
      <c r="AB32" s="2084"/>
      <c r="AC32" s="1584"/>
      <c r="AD32" s="1584"/>
      <c r="AE32" s="1584"/>
      <c r="AF32" s="1584"/>
      <c r="AG32" s="1584"/>
    </row>
    <row r="33" spans="1:36" ht="6" customHeight="1">
      <c r="A33" s="2122"/>
      <c r="B33" s="1787"/>
      <c r="C33" s="1787"/>
      <c r="D33" s="2456"/>
      <c r="E33" s="2457"/>
      <c r="F33" s="2457"/>
      <c r="G33" s="2457"/>
      <c r="H33" s="2457"/>
      <c r="I33" s="2457"/>
      <c r="J33" s="2457"/>
      <c r="K33" s="2458"/>
      <c r="L33" s="1787"/>
      <c r="M33" s="1787"/>
      <c r="N33" s="1787"/>
      <c r="O33" s="1787"/>
      <c r="P33" s="1787"/>
      <c r="Q33" s="1787"/>
      <c r="R33" s="1787"/>
      <c r="S33" s="1787"/>
      <c r="T33" s="1787"/>
      <c r="U33" s="1787"/>
      <c r="V33" s="1787"/>
      <c r="W33" s="1787"/>
      <c r="X33" s="1787"/>
      <c r="Y33" s="2084"/>
      <c r="Z33" s="2084"/>
      <c r="AA33" s="2084"/>
      <c r="AB33" s="2084"/>
      <c r="AC33" s="1584"/>
      <c r="AD33" s="1584"/>
      <c r="AE33" s="1584"/>
      <c r="AF33" s="1584"/>
      <c r="AG33" s="1584"/>
      <c r="AH33" s="1584"/>
      <c r="AI33" s="1584"/>
      <c r="AJ33" s="1584"/>
    </row>
    <row r="34" spans="1:36" ht="17.25" customHeight="1">
      <c r="A34" s="2116" t="s">
        <v>783</v>
      </c>
      <c r="B34" s="1787" t="s">
        <v>1283</v>
      </c>
      <c r="C34" s="2117" t="s">
        <v>824</v>
      </c>
      <c r="D34" s="2455">
        <v>0</v>
      </c>
      <c r="E34" s="2449">
        <v>-2</v>
      </c>
      <c r="F34" s="2449">
        <v>-2</v>
      </c>
      <c r="G34" s="2449">
        <v>5</v>
      </c>
      <c r="H34" s="2449">
        <v>0</v>
      </c>
      <c r="I34" s="2449">
        <v>-7</v>
      </c>
      <c r="J34" s="2449">
        <v>-1</v>
      </c>
      <c r="K34" s="2450">
        <v>-6</v>
      </c>
      <c r="L34" s="1787"/>
      <c r="M34" s="1787"/>
      <c r="N34" s="1787"/>
      <c r="O34" s="1787"/>
      <c r="P34" s="1787"/>
      <c r="Q34" s="1787"/>
      <c r="R34" s="1787"/>
      <c r="S34" s="1787"/>
      <c r="T34" s="1787"/>
      <c r="U34" s="1787"/>
      <c r="V34" s="1787"/>
      <c r="W34" s="1787"/>
      <c r="X34" s="1787"/>
      <c r="Y34" s="2084"/>
      <c r="Z34" s="2084"/>
      <c r="AA34" s="2084"/>
      <c r="AB34" s="2084"/>
      <c r="AC34" s="1584"/>
      <c r="AD34" s="1584"/>
      <c r="AE34" s="1584"/>
      <c r="AF34" s="1584"/>
      <c r="AG34" s="1584"/>
    </row>
    <row r="35" spans="1:36" ht="17.25" customHeight="1">
      <c r="A35" s="2116"/>
      <c r="B35" s="1787" t="s">
        <v>1310</v>
      </c>
      <c r="C35" s="2118" t="s">
        <v>826</v>
      </c>
      <c r="D35" s="2455">
        <v>-3</v>
      </c>
      <c r="E35" s="2449">
        <v>0</v>
      </c>
      <c r="F35" s="2449">
        <v>-3</v>
      </c>
      <c r="G35" s="2449">
        <v>0</v>
      </c>
      <c r="H35" s="2449">
        <v>0</v>
      </c>
      <c r="I35" s="2449">
        <v>-3</v>
      </c>
      <c r="J35" s="2449">
        <v>0</v>
      </c>
      <c r="K35" s="2450">
        <v>-3</v>
      </c>
      <c r="L35" s="1787"/>
      <c r="M35" s="1787"/>
      <c r="N35" s="1787"/>
      <c r="O35" s="1787"/>
      <c r="P35" s="1787"/>
      <c r="Q35" s="1787"/>
      <c r="R35" s="1787"/>
      <c r="S35" s="1787"/>
      <c r="T35" s="1787"/>
      <c r="U35" s="1787"/>
      <c r="V35" s="1787"/>
      <c r="W35" s="1787"/>
      <c r="X35" s="1787"/>
      <c r="Y35" s="2084"/>
      <c r="Z35" s="2084"/>
      <c r="AA35" s="2084"/>
      <c r="AB35" s="2084"/>
      <c r="AC35" s="1584"/>
      <c r="AD35" s="1584"/>
      <c r="AE35" s="1584"/>
      <c r="AF35" s="1584"/>
      <c r="AG35" s="1584"/>
    </row>
    <row r="36" spans="1:36" ht="17.25" customHeight="1">
      <c r="A36" s="2119"/>
      <c r="B36" s="2120" t="s">
        <v>1300</v>
      </c>
      <c r="C36" s="2804" t="s">
        <v>826</v>
      </c>
      <c r="D36" s="2459">
        <v>0</v>
      </c>
      <c r="E36" s="2453">
        <v>0</v>
      </c>
      <c r="F36" s="2453">
        <v>0</v>
      </c>
      <c r="G36" s="2453">
        <v>0</v>
      </c>
      <c r="H36" s="2453">
        <v>0</v>
      </c>
      <c r="I36" s="2453">
        <v>0</v>
      </c>
      <c r="J36" s="2453">
        <v>18</v>
      </c>
      <c r="K36" s="2454">
        <v>-18</v>
      </c>
      <c r="L36" s="1787"/>
      <c r="M36" s="1787"/>
      <c r="N36" s="1787"/>
      <c r="O36" s="1787"/>
      <c r="P36" s="1787"/>
      <c r="Q36" s="1787"/>
      <c r="R36" s="1787"/>
      <c r="S36" s="1787"/>
      <c r="T36" s="1787"/>
      <c r="U36" s="1787"/>
      <c r="V36" s="1787"/>
      <c r="W36" s="1787"/>
      <c r="X36" s="1787"/>
      <c r="Y36" s="2084"/>
      <c r="Z36" s="2084"/>
      <c r="AA36" s="2084"/>
      <c r="AB36" s="2084"/>
      <c r="AC36" s="1584"/>
      <c r="AD36" s="1584"/>
      <c r="AE36" s="1584"/>
      <c r="AF36" s="1584"/>
      <c r="AG36" s="1584"/>
    </row>
    <row r="37" spans="1:36" ht="17.25" customHeight="1">
      <c r="A37" s="2116"/>
      <c r="B37" s="1787" t="s">
        <v>5</v>
      </c>
      <c r="C37" s="2117"/>
      <c r="D37" s="2455">
        <v>-3</v>
      </c>
      <c r="E37" s="2449">
        <v>-2</v>
      </c>
      <c r="F37" s="2449">
        <v>-5</v>
      </c>
      <c r="G37" s="2449">
        <v>5</v>
      </c>
      <c r="H37" s="2449">
        <v>0</v>
      </c>
      <c r="I37" s="2449">
        <v>-10</v>
      </c>
      <c r="J37" s="2449">
        <v>17</v>
      </c>
      <c r="K37" s="2450">
        <v>-27</v>
      </c>
      <c r="L37" s="1787"/>
      <c r="M37" s="1787"/>
      <c r="N37" s="1787"/>
      <c r="O37" s="1787"/>
      <c r="P37" s="1787"/>
      <c r="Q37" s="1787"/>
      <c r="R37" s="1787"/>
      <c r="S37" s="1787"/>
      <c r="T37" s="1787"/>
      <c r="U37" s="1787"/>
      <c r="V37" s="1787"/>
      <c r="W37" s="1787"/>
      <c r="X37" s="1787"/>
      <c r="Y37" s="2084"/>
      <c r="Z37" s="2084"/>
      <c r="AA37" s="2084"/>
      <c r="AB37" s="2084"/>
      <c r="AC37" s="1584"/>
      <c r="AD37" s="1584"/>
      <c r="AE37" s="1584"/>
      <c r="AF37" s="1584"/>
      <c r="AG37" s="1584"/>
    </row>
    <row r="38" spans="1:36" ht="6" customHeight="1">
      <c r="A38" s="2115"/>
      <c r="B38" s="1787"/>
      <c r="C38" s="1787"/>
      <c r="D38" s="2456"/>
      <c r="E38" s="2457"/>
      <c r="F38" s="2457"/>
      <c r="G38" s="2457"/>
      <c r="H38" s="2457"/>
      <c r="I38" s="2457"/>
      <c r="J38" s="2457"/>
      <c r="K38" s="2458"/>
      <c r="L38" s="1787"/>
      <c r="M38" s="1787"/>
      <c r="N38" s="1787"/>
      <c r="O38" s="1787"/>
      <c r="P38" s="1787"/>
      <c r="Q38" s="1787"/>
      <c r="R38" s="1787"/>
      <c r="S38" s="1787"/>
      <c r="T38" s="1787"/>
      <c r="U38" s="1787"/>
      <c r="V38" s="1787"/>
      <c r="W38" s="1787"/>
      <c r="X38" s="1787"/>
      <c r="Y38" s="2084"/>
      <c r="Z38" s="2084"/>
      <c r="AA38" s="2084"/>
      <c r="AB38" s="2084"/>
      <c r="AC38" s="1584"/>
      <c r="AD38" s="1584"/>
      <c r="AE38" s="1584"/>
      <c r="AF38" s="1584"/>
      <c r="AG38" s="1584"/>
      <c r="AH38" s="1584"/>
      <c r="AI38" s="1584"/>
      <c r="AJ38" s="1584"/>
    </row>
    <row r="39" spans="1:36" ht="17.25" customHeight="1">
      <c r="A39" s="2116" t="s">
        <v>784</v>
      </c>
      <c r="B39" s="1787" t="s">
        <v>1283</v>
      </c>
      <c r="C39" s="2117" t="s">
        <v>824</v>
      </c>
      <c r="D39" s="2455">
        <v>0</v>
      </c>
      <c r="E39" s="2449">
        <v>-2</v>
      </c>
      <c r="F39" s="2449">
        <v>-2</v>
      </c>
      <c r="G39" s="2449">
        <v>7</v>
      </c>
      <c r="H39" s="2449">
        <v>0</v>
      </c>
      <c r="I39" s="2449">
        <v>-9</v>
      </c>
      <c r="J39" s="2449">
        <v>-2</v>
      </c>
      <c r="K39" s="2450">
        <v>-7</v>
      </c>
      <c r="L39" s="1787"/>
      <c r="M39" s="1787"/>
      <c r="N39" s="1787"/>
      <c r="O39" s="1787"/>
      <c r="P39" s="1787"/>
      <c r="Q39" s="1787"/>
      <c r="R39" s="1787"/>
      <c r="S39" s="1787"/>
      <c r="T39" s="1787"/>
      <c r="U39" s="1787"/>
      <c r="V39" s="1787"/>
      <c r="W39" s="1787"/>
      <c r="X39" s="1787"/>
      <c r="Y39" s="2084"/>
      <c r="Z39" s="2084"/>
      <c r="AA39" s="2084"/>
      <c r="AB39" s="2084"/>
      <c r="AC39" s="1584"/>
      <c r="AD39" s="1584"/>
      <c r="AE39" s="1584"/>
      <c r="AF39" s="1584"/>
      <c r="AG39" s="1584"/>
    </row>
    <row r="40" spans="1:36" ht="17.25" customHeight="1">
      <c r="A40" s="2116"/>
      <c r="B40" s="1787" t="s">
        <v>1255</v>
      </c>
      <c r="C40" s="2117" t="s">
        <v>825</v>
      </c>
      <c r="D40" s="2455">
        <v>0</v>
      </c>
      <c r="E40" s="3691">
        <v>-164</v>
      </c>
      <c r="F40" s="3691">
        <v>-164</v>
      </c>
      <c r="G40" s="3691">
        <v>0</v>
      </c>
      <c r="H40" s="3691">
        <v>0</v>
      </c>
      <c r="I40" s="3691">
        <v>-164</v>
      </c>
      <c r="J40" s="3691">
        <v>-19</v>
      </c>
      <c r="K40" s="2803">
        <v>-145</v>
      </c>
      <c r="L40" s="1787"/>
      <c r="M40" s="1787"/>
      <c r="N40" s="1787"/>
      <c r="O40" s="1787"/>
      <c r="P40" s="1787"/>
      <c r="Q40" s="1787"/>
      <c r="R40" s="1787"/>
      <c r="S40" s="1787"/>
      <c r="T40" s="1787"/>
      <c r="U40" s="1787"/>
      <c r="V40" s="1787"/>
      <c r="W40" s="1787"/>
      <c r="X40" s="1787"/>
      <c r="Y40" s="2084"/>
      <c r="Z40" s="2084"/>
      <c r="AA40" s="2084"/>
      <c r="AB40" s="2084"/>
      <c r="AC40" s="1584"/>
      <c r="AD40" s="1584"/>
      <c r="AE40" s="1584"/>
      <c r="AF40" s="1584"/>
      <c r="AG40" s="1584"/>
    </row>
    <row r="41" spans="1:36" ht="17.25" customHeight="1">
      <c r="A41" s="2116"/>
      <c r="B41" s="1787" t="s">
        <v>1310</v>
      </c>
      <c r="C41" s="2118" t="s">
        <v>826</v>
      </c>
      <c r="D41" s="2455">
        <v>-2</v>
      </c>
      <c r="E41" s="2449">
        <v>0</v>
      </c>
      <c r="F41" s="2449">
        <v>-2</v>
      </c>
      <c r="G41" s="2449">
        <v>0</v>
      </c>
      <c r="H41" s="2449">
        <v>0</v>
      </c>
      <c r="I41" s="2449">
        <v>-2</v>
      </c>
      <c r="J41" s="2449">
        <v>-1</v>
      </c>
      <c r="K41" s="2450">
        <v>-1</v>
      </c>
      <c r="L41" s="1787"/>
      <c r="M41" s="1787"/>
      <c r="N41" s="1787"/>
      <c r="O41" s="1787"/>
      <c r="P41" s="1787"/>
      <c r="Q41" s="1787"/>
      <c r="R41" s="1787"/>
      <c r="S41" s="1787"/>
      <c r="T41" s="1787"/>
      <c r="U41" s="1787"/>
      <c r="V41" s="1787"/>
      <c r="W41" s="1787"/>
      <c r="X41" s="1787"/>
      <c r="Y41" s="2084"/>
      <c r="Z41" s="2084"/>
      <c r="AA41" s="2084"/>
      <c r="AB41" s="2084"/>
      <c r="AC41" s="1584"/>
      <c r="AD41" s="1584"/>
      <c r="AE41" s="1584"/>
      <c r="AF41" s="1584"/>
      <c r="AG41" s="1584"/>
    </row>
    <row r="42" spans="1:36" ht="17.25" customHeight="1">
      <c r="A42" s="2123"/>
      <c r="B42" s="2120" t="s">
        <v>1259</v>
      </c>
      <c r="C42" s="2121" t="s">
        <v>826</v>
      </c>
      <c r="D42" s="2460">
        <v>0</v>
      </c>
      <c r="E42" s="2461">
        <v>-18</v>
      </c>
      <c r="F42" s="2461">
        <v>-18</v>
      </c>
      <c r="G42" s="2461">
        <v>0</v>
      </c>
      <c r="H42" s="2461">
        <v>0</v>
      </c>
      <c r="I42" s="2461">
        <v>-18</v>
      </c>
      <c r="J42" s="2461">
        <v>-5</v>
      </c>
      <c r="K42" s="2462">
        <v>-13</v>
      </c>
      <c r="L42" s="1787"/>
      <c r="M42" s="1787"/>
      <c r="N42" s="1787"/>
      <c r="O42" s="1787"/>
      <c r="P42" s="1787"/>
      <c r="Q42" s="1787"/>
      <c r="R42" s="1787"/>
      <c r="S42" s="1787"/>
      <c r="T42" s="1787"/>
      <c r="U42" s="1787"/>
      <c r="V42" s="1787"/>
      <c r="W42" s="1787"/>
      <c r="X42" s="1787"/>
      <c r="Y42" s="2084"/>
      <c r="Z42" s="2084"/>
      <c r="AA42" s="2084"/>
      <c r="AB42" s="2084"/>
      <c r="AC42" s="1584"/>
      <c r="AD42" s="1584"/>
      <c r="AE42" s="1584"/>
      <c r="AF42" s="1584"/>
      <c r="AG42" s="1584"/>
    </row>
    <row r="43" spans="1:36" ht="17.25" customHeight="1">
      <c r="A43" s="2116"/>
      <c r="B43" s="1787" t="s">
        <v>1256</v>
      </c>
      <c r="C43" s="2117"/>
      <c r="D43" s="2455">
        <v>-2</v>
      </c>
      <c r="E43" s="2449">
        <v>-184</v>
      </c>
      <c r="F43" s="2449">
        <v>-186</v>
      </c>
      <c r="G43" s="2449">
        <v>7</v>
      </c>
      <c r="H43" s="2449">
        <v>0</v>
      </c>
      <c r="I43" s="2449">
        <v>-193</v>
      </c>
      <c r="J43" s="2449">
        <v>-27</v>
      </c>
      <c r="K43" s="2450">
        <v>-166</v>
      </c>
      <c r="L43" s="1787"/>
      <c r="M43" s="1787"/>
      <c r="N43" s="1787"/>
      <c r="O43" s="1787"/>
      <c r="P43" s="1787"/>
      <c r="Q43" s="1787"/>
      <c r="R43" s="1787"/>
      <c r="S43" s="1787"/>
      <c r="T43" s="1787"/>
      <c r="U43" s="1787"/>
      <c r="V43" s="1787"/>
      <c r="W43" s="1787"/>
      <c r="X43" s="1787"/>
      <c r="Y43" s="2084"/>
      <c r="Z43" s="2084"/>
      <c r="AA43" s="2084"/>
      <c r="AB43" s="2084"/>
      <c r="AC43" s="1584"/>
      <c r="AD43" s="1584"/>
      <c r="AE43" s="1584"/>
      <c r="AF43" s="1584"/>
      <c r="AG43" s="1584"/>
    </row>
    <row r="44" spans="1:36" s="1582" customFormat="1" ht="17.25" customHeight="1" thickBot="1">
      <c r="A44" s="2299" t="s">
        <v>5</v>
      </c>
      <c r="B44" s="3694"/>
      <c r="C44" s="3694"/>
      <c r="D44" s="2463">
        <v>-9</v>
      </c>
      <c r="E44" s="2464">
        <v>-195</v>
      </c>
      <c r="F44" s="2464">
        <v>-204</v>
      </c>
      <c r="G44" s="2464">
        <v>222</v>
      </c>
      <c r="H44" s="2464">
        <v>0</v>
      </c>
      <c r="I44" s="2464">
        <v>-426</v>
      </c>
      <c r="J44" s="2464">
        <v>-69</v>
      </c>
      <c r="K44" s="2465">
        <v>-357</v>
      </c>
      <c r="L44" s="1966"/>
      <c r="M44" s="1966"/>
      <c r="N44" s="1966"/>
      <c r="O44" s="1966"/>
      <c r="P44" s="1966"/>
      <c r="Q44" s="1966"/>
      <c r="R44" s="1966"/>
      <c r="S44" s="1966"/>
      <c r="T44" s="1966"/>
      <c r="U44" s="1966"/>
      <c r="V44" s="1966"/>
      <c r="W44" s="1966"/>
      <c r="X44" s="1966"/>
      <c r="Y44" s="3695"/>
      <c r="Z44" s="3695"/>
      <c r="AA44" s="3695"/>
      <c r="AB44" s="3695"/>
      <c r="AC44" s="1963"/>
      <c r="AD44" s="1963"/>
      <c r="AE44" s="1963"/>
      <c r="AF44" s="1963"/>
      <c r="AG44" s="1963"/>
    </row>
    <row r="45" spans="1:36" ht="17.25" customHeight="1" thickBot="1">
      <c r="A45" s="4095">
        <f>Highlights!M3</f>
        <v>2015</v>
      </c>
      <c r="B45" s="4096"/>
      <c r="C45" s="4096"/>
      <c r="D45" s="4096"/>
      <c r="E45" s="4096"/>
      <c r="F45" s="4096"/>
      <c r="G45" s="4096"/>
      <c r="H45" s="4096"/>
      <c r="I45" s="4096"/>
      <c r="J45" s="4096"/>
      <c r="K45" s="4097"/>
      <c r="L45" s="1787"/>
      <c r="M45" s="1787"/>
      <c r="N45" s="1787"/>
      <c r="O45" s="1787"/>
      <c r="P45" s="1787"/>
      <c r="Q45" s="1787"/>
      <c r="R45" s="1787"/>
      <c r="S45" s="1787"/>
      <c r="T45" s="1787"/>
      <c r="U45" s="1787"/>
      <c r="V45" s="1787"/>
      <c r="W45" s="1787"/>
      <c r="X45" s="1787"/>
      <c r="Y45" s="2084"/>
      <c r="Z45" s="2084"/>
      <c r="AA45" s="2084"/>
      <c r="AB45" s="2084"/>
      <c r="AC45" s="1584"/>
      <c r="AD45" s="1584"/>
      <c r="AE45" s="1584"/>
      <c r="AF45" s="1584"/>
      <c r="AG45" s="1584"/>
      <c r="AH45" s="1584"/>
      <c r="AI45" s="1584"/>
      <c r="AJ45" s="1584"/>
    </row>
    <row r="46" spans="1:36" ht="17.25" customHeight="1">
      <c r="A46" s="2116" t="s">
        <v>785</v>
      </c>
      <c r="B46" s="1787" t="s">
        <v>1283</v>
      </c>
      <c r="C46" s="2117" t="s">
        <v>824</v>
      </c>
      <c r="D46" s="2447">
        <v>0</v>
      </c>
      <c r="E46" s="2448">
        <v>-1</v>
      </c>
      <c r="F46" s="2449">
        <v>-1</v>
      </c>
      <c r="G46" s="2448">
        <v>5</v>
      </c>
      <c r="H46" s="2448">
        <v>0</v>
      </c>
      <c r="I46" s="2449">
        <v>-6</v>
      </c>
      <c r="J46" s="2449">
        <v>-1</v>
      </c>
      <c r="K46" s="2450">
        <v>-5</v>
      </c>
      <c r="L46" s="1787"/>
      <c r="M46" s="1787"/>
      <c r="N46" s="1787"/>
      <c r="O46" s="1787"/>
      <c r="P46" s="1787"/>
      <c r="Q46" s="1787"/>
      <c r="R46" s="1787"/>
      <c r="S46" s="1787"/>
      <c r="T46" s="1787"/>
      <c r="U46" s="1787"/>
      <c r="V46" s="1787"/>
      <c r="W46" s="1787"/>
      <c r="X46" s="1787"/>
      <c r="Y46" s="2084"/>
      <c r="Z46" s="2084"/>
      <c r="AA46" s="2084"/>
      <c r="AB46" s="2084"/>
      <c r="AC46" s="1584"/>
      <c r="AD46" s="1584"/>
      <c r="AE46" s="1584"/>
      <c r="AF46" s="1584"/>
      <c r="AG46" s="1584"/>
    </row>
    <row r="47" spans="1:36" ht="17.25" customHeight="1">
      <c r="A47" s="2116"/>
      <c r="B47" s="1787" t="s">
        <v>1310</v>
      </c>
      <c r="C47" s="2117" t="s">
        <v>826</v>
      </c>
      <c r="D47" s="2447">
        <v>-6</v>
      </c>
      <c r="E47" s="2448">
        <v>4</v>
      </c>
      <c r="F47" s="2449">
        <v>-2</v>
      </c>
      <c r="G47" s="2448">
        <v>0</v>
      </c>
      <c r="H47" s="2448">
        <v>0</v>
      </c>
      <c r="I47" s="2449">
        <v>-2</v>
      </c>
      <c r="J47" s="2449">
        <v>0</v>
      </c>
      <c r="K47" s="2450">
        <v>-2</v>
      </c>
      <c r="L47" s="1787"/>
      <c r="M47" s="1787"/>
      <c r="N47" s="1787"/>
      <c r="O47" s="1787"/>
      <c r="P47" s="1787"/>
      <c r="Q47" s="1787"/>
      <c r="R47" s="1787"/>
      <c r="S47" s="1787"/>
      <c r="T47" s="1787"/>
      <c r="U47" s="1787"/>
      <c r="V47" s="1787"/>
      <c r="W47" s="1787"/>
      <c r="X47" s="1787"/>
      <c r="Y47" s="2084"/>
      <c r="Z47" s="2084"/>
      <c r="AA47" s="2084"/>
      <c r="AB47" s="2084"/>
      <c r="AC47" s="1584"/>
      <c r="AD47" s="1584"/>
      <c r="AE47" s="1584"/>
      <c r="AF47" s="1584"/>
      <c r="AG47" s="1584"/>
    </row>
    <row r="48" spans="1:36" ht="17.25" customHeight="1">
      <c r="A48" s="2116"/>
      <c r="B48" s="1787" t="s">
        <v>1259</v>
      </c>
      <c r="C48" s="2118" t="s">
        <v>826</v>
      </c>
      <c r="D48" s="2447">
        <v>0</v>
      </c>
      <c r="E48" s="2448">
        <v>-1</v>
      </c>
      <c r="F48" s="2449">
        <v>-1</v>
      </c>
      <c r="G48" s="2448">
        <v>0</v>
      </c>
      <c r="H48" s="2448">
        <v>0</v>
      </c>
      <c r="I48" s="2449">
        <v>-1</v>
      </c>
      <c r="J48" s="2449">
        <v>0</v>
      </c>
      <c r="K48" s="2450">
        <v>-1</v>
      </c>
      <c r="L48" s="1787"/>
      <c r="M48" s="1787"/>
      <c r="N48" s="1787"/>
      <c r="O48" s="1787"/>
      <c r="P48" s="1787"/>
      <c r="Q48" s="1787"/>
      <c r="R48" s="1787"/>
      <c r="S48" s="1787"/>
      <c r="T48" s="1787"/>
      <c r="U48" s="1787"/>
      <c r="V48" s="1787"/>
      <c r="W48" s="1787"/>
      <c r="X48" s="1787"/>
      <c r="Y48" s="2084"/>
      <c r="Z48" s="2084"/>
      <c r="AA48" s="2084"/>
      <c r="AB48" s="2084"/>
      <c r="AC48" s="1584"/>
      <c r="AD48" s="1584"/>
      <c r="AE48" s="1584"/>
      <c r="AF48" s="1584"/>
      <c r="AG48" s="1584"/>
    </row>
    <row r="49" spans="1:36" ht="17.25" customHeight="1">
      <c r="A49" s="2119"/>
      <c r="B49" s="2120" t="s">
        <v>1227</v>
      </c>
      <c r="C49" s="2121" t="s">
        <v>826</v>
      </c>
      <c r="D49" s="2451">
        <v>0</v>
      </c>
      <c r="E49" s="2452">
        <v>0</v>
      </c>
      <c r="F49" s="2453">
        <v>0</v>
      </c>
      <c r="G49" s="2452">
        <v>86</v>
      </c>
      <c r="H49" s="2452">
        <v>0</v>
      </c>
      <c r="I49" s="2453">
        <v>-86</v>
      </c>
      <c r="J49" s="2453">
        <v>-24</v>
      </c>
      <c r="K49" s="2454">
        <v>-62</v>
      </c>
      <c r="L49" s="1787"/>
      <c r="M49" s="1787"/>
      <c r="N49" s="1787"/>
      <c r="O49" s="1787"/>
      <c r="P49" s="1787"/>
      <c r="Q49" s="1787"/>
      <c r="R49" s="1787"/>
      <c r="S49" s="1787"/>
      <c r="T49" s="1787"/>
      <c r="U49" s="1787"/>
      <c r="V49" s="1787"/>
      <c r="W49" s="1787"/>
      <c r="X49" s="1787"/>
      <c r="Y49" s="2084"/>
      <c r="Z49" s="2084"/>
      <c r="AA49" s="2084"/>
      <c r="AB49" s="2084"/>
      <c r="AC49" s="1584"/>
      <c r="AD49" s="1584"/>
      <c r="AE49" s="1584"/>
      <c r="AF49" s="1584"/>
      <c r="AG49" s="1584"/>
    </row>
    <row r="50" spans="1:36" ht="17.25" customHeight="1">
      <c r="A50" s="2116"/>
      <c r="B50" s="1787" t="s">
        <v>5</v>
      </c>
      <c r="C50" s="2117"/>
      <c r="D50" s="2455">
        <v>-6</v>
      </c>
      <c r="E50" s="2449">
        <v>2</v>
      </c>
      <c r="F50" s="2449">
        <v>-4</v>
      </c>
      <c r="G50" s="2449">
        <v>91</v>
      </c>
      <c r="H50" s="2449">
        <v>0</v>
      </c>
      <c r="I50" s="2449">
        <v>-95</v>
      </c>
      <c r="J50" s="2449">
        <v>-25</v>
      </c>
      <c r="K50" s="2450">
        <v>-70</v>
      </c>
      <c r="L50" s="1787"/>
      <c r="M50" s="1787"/>
      <c r="N50" s="1787"/>
      <c r="O50" s="1787"/>
      <c r="P50" s="1787"/>
      <c r="Q50" s="1787"/>
      <c r="R50" s="1787"/>
      <c r="S50" s="1787"/>
      <c r="T50" s="1787"/>
      <c r="U50" s="1787"/>
      <c r="V50" s="1787"/>
      <c r="W50" s="1787"/>
      <c r="X50" s="1787"/>
      <c r="Y50" s="2084"/>
      <c r="Z50" s="2084"/>
      <c r="AA50" s="2084"/>
      <c r="AB50" s="2084"/>
      <c r="AC50" s="1584"/>
      <c r="AD50" s="1584"/>
      <c r="AE50" s="1584"/>
      <c r="AF50" s="1584"/>
      <c r="AG50" s="1584"/>
    </row>
    <row r="51" spans="1:36" ht="6" customHeight="1">
      <c r="A51" s="2122"/>
      <c r="B51" s="1787"/>
      <c r="C51" s="1787"/>
      <c r="D51" s="2456"/>
      <c r="E51" s="2457"/>
      <c r="F51" s="2457"/>
      <c r="G51" s="2457"/>
      <c r="H51" s="2457"/>
      <c r="I51" s="2457"/>
      <c r="J51" s="2457"/>
      <c r="K51" s="2458"/>
      <c r="L51" s="1787"/>
      <c r="M51" s="1787"/>
      <c r="N51" s="1787"/>
      <c r="O51" s="1787"/>
      <c r="P51" s="1787"/>
      <c r="Q51" s="1787"/>
      <c r="R51" s="1787"/>
      <c r="S51" s="1787"/>
      <c r="T51" s="1787"/>
      <c r="U51" s="1787"/>
      <c r="V51" s="1787"/>
      <c r="W51" s="1787"/>
      <c r="X51" s="1787"/>
      <c r="Y51" s="2084"/>
      <c r="Z51" s="2084"/>
      <c r="AA51" s="2084"/>
      <c r="AB51" s="2084"/>
      <c r="AC51" s="1584"/>
      <c r="AD51" s="1584"/>
      <c r="AE51" s="1584"/>
      <c r="AF51" s="1584"/>
      <c r="AG51" s="1584"/>
      <c r="AH51" s="1584"/>
      <c r="AI51" s="1584"/>
      <c r="AJ51" s="1584"/>
    </row>
    <row r="52" spans="1:36" ht="17.25" customHeight="1">
      <c r="A52" s="2116" t="s">
        <v>782</v>
      </c>
      <c r="B52" s="1787" t="s">
        <v>1283</v>
      </c>
      <c r="C52" s="2117" t="s">
        <v>824</v>
      </c>
      <c r="D52" s="2455">
        <v>0</v>
      </c>
      <c r="E52" s="2449">
        <v>-1</v>
      </c>
      <c r="F52" s="2449">
        <v>-1</v>
      </c>
      <c r="G52" s="2449">
        <v>6</v>
      </c>
      <c r="H52" s="2449">
        <v>0</v>
      </c>
      <c r="I52" s="2449">
        <v>-7</v>
      </c>
      <c r="J52" s="2449">
        <v>-1</v>
      </c>
      <c r="K52" s="2450">
        <v>-6</v>
      </c>
      <c r="L52" s="1787"/>
      <c r="M52" s="1787"/>
      <c r="N52" s="1787"/>
      <c r="O52" s="1787"/>
      <c r="P52" s="1787"/>
      <c r="Q52" s="1787"/>
      <c r="R52" s="1787"/>
      <c r="S52" s="1787"/>
      <c r="T52" s="1787"/>
      <c r="U52" s="1787"/>
      <c r="V52" s="1787"/>
      <c r="W52" s="1787"/>
      <c r="X52" s="1787"/>
      <c r="Y52" s="2084"/>
      <c r="Z52" s="2084"/>
      <c r="AA52" s="2084"/>
      <c r="AB52" s="2084"/>
      <c r="AC52" s="1584"/>
      <c r="AD52" s="1584"/>
      <c r="AE52" s="1584"/>
      <c r="AF52" s="1584"/>
      <c r="AG52" s="1584"/>
    </row>
    <row r="53" spans="1:36" ht="17.25" customHeight="1">
      <c r="A53" s="2116"/>
      <c r="B53" s="1787" t="s">
        <v>1310</v>
      </c>
      <c r="C53" s="2118" t="s">
        <v>826</v>
      </c>
      <c r="D53" s="2455">
        <v>-5</v>
      </c>
      <c r="E53" s="2449">
        <v>26</v>
      </c>
      <c r="F53" s="2449">
        <v>21</v>
      </c>
      <c r="G53" s="2449">
        <v>0</v>
      </c>
      <c r="H53" s="2449">
        <v>0</v>
      </c>
      <c r="I53" s="2449">
        <v>21</v>
      </c>
      <c r="J53" s="2449">
        <v>5</v>
      </c>
      <c r="K53" s="2450">
        <v>16</v>
      </c>
      <c r="L53" s="1787"/>
      <c r="M53" s="1787"/>
      <c r="N53" s="1787"/>
      <c r="O53" s="1787"/>
      <c r="P53" s="1787"/>
      <c r="Q53" s="1787"/>
      <c r="R53" s="1787"/>
      <c r="S53" s="1787"/>
      <c r="T53" s="1787"/>
      <c r="U53" s="1787"/>
      <c r="V53" s="1787"/>
      <c r="W53" s="1787"/>
      <c r="X53" s="1787"/>
      <c r="Y53" s="2084"/>
      <c r="Z53" s="2084"/>
      <c r="AA53" s="2084"/>
      <c r="AB53" s="2084"/>
      <c r="AC53" s="1584"/>
      <c r="AD53" s="1584"/>
      <c r="AE53" s="1584"/>
      <c r="AF53" s="1584"/>
      <c r="AG53" s="1584"/>
    </row>
    <row r="54" spans="1:36" ht="17.25" customHeight="1">
      <c r="A54" s="2119"/>
      <c r="B54" s="2120" t="s">
        <v>1259</v>
      </c>
      <c r="C54" s="2121" t="s">
        <v>826</v>
      </c>
      <c r="D54" s="2459">
        <v>0</v>
      </c>
      <c r="E54" s="2453">
        <v>-2</v>
      </c>
      <c r="F54" s="2453">
        <v>-2</v>
      </c>
      <c r="G54" s="2453">
        <v>0</v>
      </c>
      <c r="H54" s="2453">
        <v>0</v>
      </c>
      <c r="I54" s="2453">
        <v>-2</v>
      </c>
      <c r="J54" s="2453">
        <v>-1</v>
      </c>
      <c r="K54" s="2454">
        <v>-1</v>
      </c>
      <c r="L54" s="1787"/>
      <c r="M54" s="1787"/>
      <c r="N54" s="1787"/>
      <c r="O54" s="1787"/>
      <c r="P54" s="1787"/>
      <c r="Q54" s="1787"/>
      <c r="R54" s="1787"/>
      <c r="S54" s="1787"/>
      <c r="T54" s="1787"/>
      <c r="U54" s="1787"/>
      <c r="V54" s="1787"/>
      <c r="W54" s="1787"/>
      <c r="X54" s="1787"/>
      <c r="Y54" s="2084"/>
      <c r="Z54" s="2084"/>
      <c r="AA54" s="2084"/>
      <c r="AB54" s="2084"/>
      <c r="AC54" s="1584"/>
      <c r="AD54" s="1584"/>
      <c r="AE54" s="1584"/>
      <c r="AF54" s="1584"/>
      <c r="AG54" s="1584"/>
    </row>
    <row r="55" spans="1:36" ht="17.25" customHeight="1">
      <c r="A55" s="2116"/>
      <c r="B55" s="1787" t="s">
        <v>5</v>
      </c>
      <c r="C55" s="2117"/>
      <c r="D55" s="2455">
        <v>-5</v>
      </c>
      <c r="E55" s="2449">
        <v>23</v>
      </c>
      <c r="F55" s="2449">
        <v>18</v>
      </c>
      <c r="G55" s="2449">
        <v>6</v>
      </c>
      <c r="H55" s="2449">
        <v>0</v>
      </c>
      <c r="I55" s="2449">
        <v>12</v>
      </c>
      <c r="J55" s="2449">
        <v>3</v>
      </c>
      <c r="K55" s="2450">
        <v>9</v>
      </c>
      <c r="L55" s="1787"/>
      <c r="M55" s="1787"/>
      <c r="N55" s="1787"/>
      <c r="O55" s="1787"/>
      <c r="P55" s="1787"/>
      <c r="Q55" s="1787"/>
      <c r="R55" s="1787"/>
      <c r="S55" s="1787"/>
      <c r="T55" s="1787"/>
      <c r="U55" s="1787"/>
      <c r="V55" s="1787"/>
      <c r="W55" s="1787"/>
      <c r="X55" s="1787"/>
      <c r="Y55" s="2084"/>
      <c r="Z55" s="2084"/>
      <c r="AA55" s="2084"/>
      <c r="AB55" s="2084"/>
      <c r="AC55" s="1584"/>
      <c r="AD55" s="1584"/>
      <c r="AE55" s="1584"/>
      <c r="AF55" s="1584"/>
      <c r="AG55" s="1584"/>
    </row>
    <row r="56" spans="1:36" ht="6" customHeight="1">
      <c r="A56" s="2122"/>
      <c r="B56" s="1787"/>
      <c r="C56" s="1787"/>
      <c r="D56" s="2456"/>
      <c r="E56" s="2457"/>
      <c r="F56" s="2457"/>
      <c r="G56" s="2457"/>
      <c r="H56" s="2457"/>
      <c r="I56" s="2457"/>
      <c r="J56" s="2457"/>
      <c r="K56" s="2458"/>
      <c r="L56" s="1787"/>
      <c r="M56" s="1787"/>
      <c r="N56" s="1787"/>
      <c r="O56" s="1787"/>
      <c r="P56" s="1787"/>
      <c r="Q56" s="1787"/>
      <c r="R56" s="1787"/>
      <c r="S56" s="1787"/>
      <c r="T56" s="1787"/>
      <c r="U56" s="1787"/>
      <c r="V56" s="1787"/>
      <c r="W56" s="1787"/>
      <c r="X56" s="1787"/>
      <c r="Y56" s="2084"/>
      <c r="Z56" s="2084"/>
      <c r="AA56" s="2084"/>
      <c r="AB56" s="2084"/>
      <c r="AC56" s="1584"/>
      <c r="AD56" s="1584"/>
      <c r="AE56" s="1584"/>
      <c r="AF56" s="1584"/>
      <c r="AG56" s="1584"/>
      <c r="AH56" s="1584"/>
      <c r="AI56" s="1584"/>
      <c r="AJ56" s="1584"/>
    </row>
    <row r="57" spans="1:36" ht="17.25" customHeight="1">
      <c r="A57" s="2116" t="s">
        <v>783</v>
      </c>
      <c r="B57" s="1787" t="s">
        <v>1283</v>
      </c>
      <c r="C57" s="2117" t="s">
        <v>824</v>
      </c>
      <c r="D57" s="2455">
        <v>0</v>
      </c>
      <c r="E57" s="2449">
        <v>-2</v>
      </c>
      <c r="F57" s="2449">
        <v>-2</v>
      </c>
      <c r="G57" s="2449">
        <v>6</v>
      </c>
      <c r="H57" s="2449">
        <v>0</v>
      </c>
      <c r="I57" s="2449">
        <v>-8</v>
      </c>
      <c r="J57" s="2449">
        <v>-2</v>
      </c>
      <c r="K57" s="2450">
        <v>-6</v>
      </c>
      <c r="L57" s="1787"/>
      <c r="M57" s="1787"/>
      <c r="N57" s="1787"/>
      <c r="O57" s="1787"/>
      <c r="P57" s="1787"/>
      <c r="Q57" s="1787"/>
      <c r="R57" s="1787"/>
      <c r="S57" s="1787"/>
      <c r="T57" s="1787"/>
      <c r="U57" s="1787"/>
      <c r="V57" s="1787"/>
      <c r="W57" s="1787"/>
      <c r="X57" s="1787"/>
      <c r="Y57" s="2084"/>
      <c r="Z57" s="2084"/>
      <c r="AA57" s="2084"/>
      <c r="AB57" s="2084"/>
      <c r="AC57" s="1584"/>
      <c r="AD57" s="1584"/>
      <c r="AE57" s="1584"/>
      <c r="AF57" s="1584"/>
      <c r="AG57" s="1584"/>
    </row>
    <row r="58" spans="1:36" ht="17.25" customHeight="1">
      <c r="A58" s="2116"/>
      <c r="B58" s="1787" t="s">
        <v>1198</v>
      </c>
      <c r="C58" s="2117" t="s">
        <v>824</v>
      </c>
      <c r="D58" s="2455">
        <v>0</v>
      </c>
      <c r="E58" s="3691">
        <v>34</v>
      </c>
      <c r="F58" s="3691">
        <v>34</v>
      </c>
      <c r="G58" s="3691">
        <v>5</v>
      </c>
      <c r="H58" s="3691">
        <v>0</v>
      </c>
      <c r="I58" s="3691">
        <v>29</v>
      </c>
      <c r="J58" s="3691">
        <v>4</v>
      </c>
      <c r="K58" s="2803">
        <v>25</v>
      </c>
      <c r="L58" s="1787"/>
      <c r="M58" s="1787"/>
      <c r="N58" s="1787"/>
      <c r="O58" s="1787"/>
      <c r="P58" s="1787"/>
      <c r="Q58" s="1787"/>
      <c r="R58" s="1787"/>
      <c r="S58" s="1787"/>
      <c r="T58" s="1787"/>
      <c r="U58" s="1787"/>
      <c r="V58" s="1787"/>
      <c r="W58" s="1787"/>
      <c r="X58" s="1787"/>
      <c r="Y58" s="2084"/>
      <c r="Z58" s="2084"/>
      <c r="AA58" s="2084"/>
      <c r="AB58" s="2084"/>
      <c r="AC58" s="1584"/>
      <c r="AD58" s="1584"/>
      <c r="AE58" s="1584"/>
      <c r="AF58" s="1584"/>
      <c r="AG58" s="1584"/>
    </row>
    <row r="59" spans="1:36" ht="17.25" customHeight="1">
      <c r="A59" s="2116"/>
      <c r="B59" s="3693" t="s">
        <v>1197</v>
      </c>
      <c r="C59" s="2117" t="s">
        <v>825</v>
      </c>
      <c r="D59" s="2455">
        <v>0</v>
      </c>
      <c r="E59" s="3691">
        <v>-18</v>
      </c>
      <c r="F59" s="3691">
        <v>-18</v>
      </c>
      <c r="G59" s="3691">
        <v>0</v>
      </c>
      <c r="H59" s="3691">
        <v>0</v>
      </c>
      <c r="I59" s="3691">
        <v>-18</v>
      </c>
      <c r="J59" s="3691">
        <v>-2</v>
      </c>
      <c r="K59" s="2803">
        <v>-16</v>
      </c>
      <c r="L59" s="1787"/>
      <c r="M59" s="1787"/>
      <c r="N59" s="1787"/>
      <c r="O59" s="1787"/>
      <c r="P59" s="1787"/>
      <c r="Q59" s="1787"/>
      <c r="R59" s="1787"/>
      <c r="S59" s="1787"/>
      <c r="T59" s="1787"/>
      <c r="U59" s="1787"/>
      <c r="V59" s="1787"/>
      <c r="W59" s="1787"/>
      <c r="X59" s="1787"/>
      <c r="Y59" s="2084"/>
      <c r="Z59" s="2084"/>
      <c r="AA59" s="2084"/>
      <c r="AB59" s="2084"/>
      <c r="AC59" s="1584"/>
      <c r="AD59" s="1584"/>
      <c r="AE59" s="1584"/>
      <c r="AF59" s="1584"/>
      <c r="AG59" s="1584"/>
    </row>
    <row r="60" spans="1:36" ht="17.25" customHeight="1">
      <c r="A60" s="2116"/>
      <c r="B60" s="1787" t="s">
        <v>1310</v>
      </c>
      <c r="C60" s="2118" t="s">
        <v>826</v>
      </c>
      <c r="D60" s="2455">
        <v>-4</v>
      </c>
      <c r="E60" s="2449">
        <v>37</v>
      </c>
      <c r="F60" s="2449">
        <v>33</v>
      </c>
      <c r="G60" s="2449">
        <v>0</v>
      </c>
      <c r="H60" s="2449">
        <v>0</v>
      </c>
      <c r="I60" s="2449">
        <v>33</v>
      </c>
      <c r="J60" s="2449">
        <v>10</v>
      </c>
      <c r="K60" s="2450">
        <v>23</v>
      </c>
      <c r="L60" s="1787"/>
      <c r="M60" s="1787"/>
      <c r="N60" s="1787"/>
      <c r="O60" s="1787"/>
      <c r="P60" s="1787"/>
      <c r="Q60" s="1787"/>
      <c r="R60" s="1787"/>
      <c r="S60" s="1787"/>
      <c r="T60" s="1787"/>
      <c r="U60" s="1787"/>
      <c r="V60" s="1787"/>
      <c r="W60" s="1787"/>
      <c r="X60" s="1787"/>
      <c r="Y60" s="2084"/>
      <c r="Z60" s="2084"/>
      <c r="AA60" s="2084"/>
      <c r="AB60" s="2084"/>
      <c r="AC60" s="1584"/>
      <c r="AD60" s="1584"/>
      <c r="AE60" s="1584"/>
      <c r="AF60" s="1584"/>
      <c r="AG60" s="1584"/>
    </row>
    <row r="61" spans="1:36" ht="17.25" customHeight="1">
      <c r="A61" s="2119"/>
      <c r="B61" s="2120" t="s">
        <v>846</v>
      </c>
      <c r="C61" s="2121" t="s">
        <v>826</v>
      </c>
      <c r="D61" s="2459">
        <v>0</v>
      </c>
      <c r="E61" s="2453">
        <v>0</v>
      </c>
      <c r="F61" s="2453">
        <v>0</v>
      </c>
      <c r="G61" s="2453">
        <v>46</v>
      </c>
      <c r="H61" s="2453">
        <v>0</v>
      </c>
      <c r="I61" s="2453">
        <v>-46</v>
      </c>
      <c r="J61" s="2453">
        <v>-13</v>
      </c>
      <c r="K61" s="2454">
        <v>-33</v>
      </c>
      <c r="L61" s="1787"/>
      <c r="M61" s="1787"/>
      <c r="N61" s="1787"/>
      <c r="O61" s="1787"/>
      <c r="P61" s="1787"/>
      <c r="Q61" s="1787"/>
      <c r="R61" s="1787"/>
      <c r="S61" s="1787"/>
      <c r="T61" s="1787"/>
      <c r="U61" s="1787"/>
      <c r="V61" s="1787"/>
      <c r="W61" s="1787"/>
      <c r="X61" s="1787"/>
      <c r="Y61" s="2084"/>
      <c r="Z61" s="2084"/>
      <c r="AA61" s="2084"/>
      <c r="AB61" s="2084"/>
      <c r="AC61" s="1584"/>
      <c r="AD61" s="1584"/>
      <c r="AE61" s="1584"/>
      <c r="AF61" s="1584"/>
      <c r="AG61" s="1584"/>
    </row>
    <row r="62" spans="1:36" ht="17.25" customHeight="1">
      <c r="A62" s="2116"/>
      <c r="B62" s="1787" t="s">
        <v>5</v>
      </c>
      <c r="C62" s="2117"/>
      <c r="D62" s="2455">
        <v>-4</v>
      </c>
      <c r="E62" s="2449">
        <v>51</v>
      </c>
      <c r="F62" s="2449">
        <v>47</v>
      </c>
      <c r="G62" s="2449">
        <v>57</v>
      </c>
      <c r="H62" s="2449">
        <v>0</v>
      </c>
      <c r="I62" s="2449">
        <v>-10</v>
      </c>
      <c r="J62" s="2449">
        <v>-3</v>
      </c>
      <c r="K62" s="2450">
        <v>-7</v>
      </c>
      <c r="L62" s="1787"/>
      <c r="M62" s="1787"/>
      <c r="N62" s="1787"/>
      <c r="O62" s="1787"/>
      <c r="P62" s="1787"/>
      <c r="Q62" s="1787"/>
      <c r="R62" s="1787"/>
      <c r="S62" s="1787"/>
      <c r="T62" s="1787"/>
      <c r="U62" s="1787"/>
      <c r="V62" s="1787"/>
      <c r="W62" s="1787"/>
      <c r="X62" s="1787"/>
      <c r="Y62" s="2084"/>
      <c r="Z62" s="2084"/>
      <c r="AA62" s="2084"/>
      <c r="AB62" s="2084"/>
      <c r="AC62" s="1584"/>
      <c r="AD62" s="1584"/>
      <c r="AE62" s="1584"/>
      <c r="AF62" s="1584"/>
      <c r="AG62" s="1584"/>
    </row>
    <row r="63" spans="1:36" ht="6" customHeight="1">
      <c r="A63" s="2115"/>
      <c r="B63" s="1787"/>
      <c r="C63" s="1787"/>
      <c r="D63" s="2456"/>
      <c r="E63" s="2457"/>
      <c r="F63" s="2457"/>
      <c r="G63" s="2457"/>
      <c r="H63" s="2457"/>
      <c r="I63" s="2457"/>
      <c r="J63" s="2457"/>
      <c r="K63" s="2458"/>
      <c r="L63" s="1787"/>
      <c r="M63" s="1787"/>
      <c r="N63" s="1787"/>
      <c r="O63" s="1787"/>
      <c r="P63" s="1787"/>
      <c r="Q63" s="1787"/>
      <c r="R63" s="1787"/>
      <c r="S63" s="1787"/>
      <c r="T63" s="1787"/>
      <c r="U63" s="1787"/>
      <c r="V63" s="1787"/>
      <c r="W63" s="1787"/>
      <c r="X63" s="1787"/>
      <c r="Y63" s="2084"/>
      <c r="Z63" s="2084"/>
      <c r="AA63" s="2084"/>
      <c r="AB63" s="2084"/>
      <c r="AC63" s="1584"/>
      <c r="AD63" s="1584"/>
      <c r="AE63" s="1584"/>
      <c r="AF63" s="1584"/>
      <c r="AG63" s="1584"/>
      <c r="AH63" s="1584"/>
      <c r="AI63" s="1584"/>
      <c r="AJ63" s="1584"/>
    </row>
    <row r="64" spans="1:36" ht="17.25" customHeight="1">
      <c r="A64" s="2116" t="s">
        <v>784</v>
      </c>
      <c r="B64" s="1787" t="s">
        <v>1283</v>
      </c>
      <c r="C64" s="2117" t="s">
        <v>824</v>
      </c>
      <c r="D64" s="2455">
        <v>0</v>
      </c>
      <c r="E64" s="2449">
        <v>-3</v>
      </c>
      <c r="F64" s="2449">
        <v>-3</v>
      </c>
      <c r="G64" s="2449">
        <v>6</v>
      </c>
      <c r="H64" s="2449">
        <v>0</v>
      </c>
      <c r="I64" s="2449">
        <v>-9</v>
      </c>
      <c r="J64" s="2449">
        <v>-2</v>
      </c>
      <c r="K64" s="2450">
        <v>-7</v>
      </c>
      <c r="L64" s="1787"/>
      <c r="M64" s="1787"/>
      <c r="N64" s="1787"/>
      <c r="O64" s="1787"/>
      <c r="P64" s="1787"/>
      <c r="Q64" s="1787"/>
      <c r="R64" s="1787"/>
      <c r="S64" s="1787"/>
      <c r="T64" s="1787"/>
      <c r="U64" s="1787"/>
      <c r="V64" s="1787"/>
      <c r="W64" s="1787"/>
      <c r="X64" s="1787"/>
      <c r="Y64" s="2084"/>
      <c r="Z64" s="2084"/>
      <c r="AA64" s="2084"/>
      <c r="AB64" s="2084"/>
      <c r="AC64" s="1584"/>
      <c r="AD64" s="1584"/>
      <c r="AE64" s="1584"/>
      <c r="AF64" s="1584"/>
      <c r="AG64" s="1584"/>
    </row>
    <row r="65" spans="1:33" ht="17.25" customHeight="1">
      <c r="A65" s="2116"/>
      <c r="B65" s="1787" t="s">
        <v>1310</v>
      </c>
      <c r="C65" s="2118" t="s">
        <v>826</v>
      </c>
      <c r="D65" s="2455">
        <v>-5</v>
      </c>
      <c r="E65" s="2449">
        <v>23</v>
      </c>
      <c r="F65" s="2449">
        <v>18</v>
      </c>
      <c r="G65" s="2449">
        <v>0</v>
      </c>
      <c r="H65" s="2449">
        <v>0</v>
      </c>
      <c r="I65" s="2449">
        <v>18</v>
      </c>
      <c r="J65" s="2449">
        <v>5</v>
      </c>
      <c r="K65" s="2450">
        <v>13</v>
      </c>
      <c r="L65" s="1787"/>
      <c r="M65" s="1787"/>
      <c r="N65" s="1787"/>
      <c r="O65" s="1787"/>
      <c r="P65" s="1787"/>
      <c r="Q65" s="1787"/>
      <c r="R65" s="1787"/>
      <c r="S65" s="1787"/>
      <c r="T65" s="1787"/>
      <c r="U65" s="1787"/>
      <c r="V65" s="1787"/>
      <c r="W65" s="1787"/>
      <c r="X65" s="1787"/>
      <c r="Y65" s="2084"/>
      <c r="Z65" s="2084"/>
      <c r="AA65" s="2084"/>
      <c r="AB65" s="2084"/>
      <c r="AC65" s="1584"/>
      <c r="AD65" s="1584"/>
      <c r="AE65" s="1584"/>
      <c r="AF65" s="1584"/>
      <c r="AG65" s="1584"/>
    </row>
    <row r="66" spans="1:33" ht="17.25" customHeight="1">
      <c r="A66" s="2123"/>
      <c r="B66" s="2120" t="s">
        <v>1259</v>
      </c>
      <c r="C66" s="2121" t="s">
        <v>826</v>
      </c>
      <c r="D66" s="2460">
        <v>0</v>
      </c>
      <c r="E66" s="2461">
        <v>-1</v>
      </c>
      <c r="F66" s="2461">
        <v>-1</v>
      </c>
      <c r="G66" s="2461">
        <v>0</v>
      </c>
      <c r="H66" s="2461">
        <v>0</v>
      </c>
      <c r="I66" s="2461">
        <v>-1</v>
      </c>
      <c r="J66" s="2461">
        <v>0</v>
      </c>
      <c r="K66" s="2462">
        <v>-1</v>
      </c>
      <c r="L66" s="1787"/>
      <c r="M66" s="1787"/>
      <c r="N66" s="1787"/>
      <c r="O66" s="1787"/>
      <c r="P66" s="1787"/>
      <c r="Q66" s="1787"/>
      <c r="R66" s="1787"/>
      <c r="S66" s="1787"/>
      <c r="T66" s="1787"/>
      <c r="U66" s="1787"/>
      <c r="V66" s="1787"/>
      <c r="W66" s="1787"/>
      <c r="X66" s="1787"/>
      <c r="Y66" s="2084"/>
      <c r="Z66" s="2084"/>
      <c r="AA66" s="2084"/>
      <c r="AB66" s="2084"/>
      <c r="AC66" s="1584"/>
      <c r="AD66" s="1584"/>
      <c r="AE66" s="1584"/>
      <c r="AF66" s="1584"/>
      <c r="AG66" s="1584"/>
    </row>
    <row r="67" spans="1:33" ht="17.25" customHeight="1">
      <c r="A67" s="2116"/>
      <c r="B67" s="1787" t="s">
        <v>5</v>
      </c>
      <c r="C67" s="2117"/>
      <c r="D67" s="2455">
        <v>-5</v>
      </c>
      <c r="E67" s="2449">
        <v>19</v>
      </c>
      <c r="F67" s="2449">
        <v>14</v>
      </c>
      <c r="G67" s="2449">
        <v>6</v>
      </c>
      <c r="H67" s="2449">
        <v>0</v>
      </c>
      <c r="I67" s="2449">
        <v>8</v>
      </c>
      <c r="J67" s="2449">
        <v>3</v>
      </c>
      <c r="K67" s="2450">
        <v>5</v>
      </c>
      <c r="L67" s="1787"/>
      <c r="M67" s="1787"/>
      <c r="N67" s="1787"/>
      <c r="O67" s="1787"/>
      <c r="P67" s="1787"/>
      <c r="Q67" s="1787"/>
      <c r="R67" s="1787"/>
      <c r="S67" s="1787"/>
      <c r="T67" s="1787"/>
      <c r="U67" s="1787"/>
      <c r="V67" s="1787"/>
      <c r="W67" s="1787"/>
      <c r="X67" s="1787"/>
      <c r="Y67" s="2084"/>
      <c r="Z67" s="2084"/>
      <c r="AA67" s="2084"/>
      <c r="AB67" s="2084"/>
      <c r="AC67" s="1584"/>
      <c r="AD67" s="1584"/>
      <c r="AE67" s="1584"/>
      <c r="AF67" s="1584"/>
      <c r="AG67" s="1584"/>
    </row>
    <row r="68" spans="1:33" s="1582" customFormat="1" ht="17.25" customHeight="1" thickBot="1">
      <c r="A68" s="2299" t="s">
        <v>5</v>
      </c>
      <c r="B68" s="3694"/>
      <c r="C68" s="3694"/>
      <c r="D68" s="2463">
        <v>-20</v>
      </c>
      <c r="E68" s="2464">
        <v>95</v>
      </c>
      <c r="F68" s="2464">
        <v>75</v>
      </c>
      <c r="G68" s="2464">
        <v>160</v>
      </c>
      <c r="H68" s="2464">
        <v>0</v>
      </c>
      <c r="I68" s="2464">
        <v>-85</v>
      </c>
      <c r="J68" s="2464">
        <v>-22</v>
      </c>
      <c r="K68" s="2465">
        <v>-63</v>
      </c>
      <c r="L68" s="1966"/>
      <c r="M68" s="1966"/>
      <c r="N68" s="1966"/>
      <c r="O68" s="1966"/>
      <c r="P68" s="1966"/>
      <c r="Q68" s="1966"/>
      <c r="R68" s="1966"/>
      <c r="S68" s="1966"/>
      <c r="T68" s="1966"/>
      <c r="U68" s="1966"/>
      <c r="V68" s="1966"/>
      <c r="W68" s="1966"/>
      <c r="X68" s="1966"/>
      <c r="Y68" s="3695"/>
      <c r="Z68" s="3695"/>
      <c r="AA68" s="3695"/>
      <c r="AB68" s="3695"/>
      <c r="AC68" s="1963"/>
      <c r="AD68" s="1963"/>
      <c r="AE68" s="1963"/>
      <c r="AF68" s="1963"/>
      <c r="AG68" s="1963"/>
    </row>
    <row r="69" spans="1:33" ht="17.25" customHeight="1">
      <c r="A69" s="3095" t="s">
        <v>1270</v>
      </c>
      <c r="B69" s="3093"/>
      <c r="C69" s="3093"/>
      <c r="D69" s="3094"/>
      <c r="E69" s="3094"/>
      <c r="F69" s="3094"/>
      <c r="G69" s="3094"/>
      <c r="H69" s="3094"/>
      <c r="I69" s="3094"/>
      <c r="J69" s="3094"/>
      <c r="K69" s="3094"/>
      <c r="L69" s="1787"/>
      <c r="M69" s="1787"/>
      <c r="N69" s="1787"/>
      <c r="O69" s="1787"/>
      <c r="P69" s="1787"/>
      <c r="Q69" s="1787"/>
      <c r="R69" s="1787"/>
      <c r="S69" s="1787"/>
      <c r="T69" s="1787"/>
      <c r="U69" s="1787"/>
      <c r="V69" s="1787"/>
      <c r="W69" s="1787"/>
      <c r="X69" s="1787"/>
      <c r="Y69" s="2084"/>
      <c r="Z69" s="2084"/>
      <c r="AA69" s="2084"/>
      <c r="AB69" s="2084"/>
      <c r="AC69" s="1584"/>
      <c r="AD69" s="1584"/>
      <c r="AE69" s="1584"/>
      <c r="AF69" s="1584"/>
      <c r="AG69" s="1584"/>
    </row>
  </sheetData>
  <mergeCells count="4">
    <mergeCell ref="A1:K1"/>
    <mergeCell ref="A45:K45"/>
    <mergeCell ref="A20:K20"/>
    <mergeCell ref="A4:K4"/>
  </mergeCells>
  <phoneticPr fontId="21" type="noConversion"/>
  <printOptions horizontalCentered="1"/>
  <pageMargins left="0.19685039370078741" right="0.19685039370078741" top="0.31496062992125984" bottom="0.31496062992125984" header="0.15748031496062992" footer="0.15748031496062992"/>
  <pageSetup scale="5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4754" r:id="rId4">
          <objectPr defaultSize="0" autoPict="0" r:id="rId5">
            <anchor moveWithCells="1">
              <from>
                <xdr:col>0</xdr:col>
                <xdr:colOff>66675</xdr:colOff>
                <xdr:row>0</xdr:row>
                <xdr:rowOff>66675</xdr:rowOff>
              </from>
              <to>
                <xdr:col>0</xdr:col>
                <xdr:colOff>361950</xdr:colOff>
                <xdr:row>2</xdr:row>
                <xdr:rowOff>133350</xdr:rowOff>
              </to>
            </anchor>
          </objectPr>
        </oleObject>
      </mc:Choice>
      <mc:Fallback>
        <oleObject progId="Word.Document.8" shapeId="74754"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rgb="FFCCFFCC"/>
    <pageSetUpPr fitToPage="1"/>
  </sheetPr>
  <dimension ref="A1:AE31"/>
  <sheetViews>
    <sheetView showGridLines="0" showZeros="0" view="pageBreakPreview" zoomScale="85" zoomScaleNormal="75" zoomScaleSheetLayoutView="85" workbookViewId="0">
      <selection activeCell="B4" sqref="B4"/>
    </sheetView>
  </sheetViews>
  <sheetFormatPr defaultColWidth="8.88671875" defaultRowHeight="15"/>
  <cols>
    <col min="1" max="3" width="14.77734375" style="1583" customWidth="1"/>
    <col min="4" max="4" width="9.77734375" style="1583" hidden="1" customWidth="1"/>
    <col min="5" max="19" width="9.77734375" style="1583" customWidth="1"/>
    <col min="20" max="20" width="1.77734375" style="1583" customWidth="1"/>
    <col min="21" max="23" width="19.109375" style="1583" customWidth="1"/>
    <col min="24" max="24" width="11" style="1583" customWidth="1"/>
    <col min="25" max="16384" width="8.88671875" style="1583"/>
  </cols>
  <sheetData>
    <row r="1" spans="1:31" ht="33" customHeight="1">
      <c r="A1" s="4098" t="s">
        <v>1215</v>
      </c>
      <c r="B1" s="4098"/>
      <c r="C1" s="4098"/>
      <c r="D1" s="4098"/>
      <c r="E1" s="4098"/>
      <c r="F1" s="4098"/>
      <c r="G1" s="4098"/>
      <c r="H1" s="4098"/>
      <c r="I1" s="4098"/>
      <c r="J1" s="4098"/>
      <c r="K1" s="4098"/>
      <c r="L1" s="4098"/>
      <c r="M1" s="4098"/>
      <c r="N1" s="4098"/>
      <c r="O1" s="4098"/>
      <c r="P1" s="4098"/>
      <c r="Q1" s="4098"/>
      <c r="R1" s="4098"/>
      <c r="S1" s="4098"/>
      <c r="T1" s="2083"/>
      <c r="U1" s="2083"/>
      <c r="V1" s="2083"/>
      <c r="W1" s="2083"/>
      <c r="X1" s="1584"/>
      <c r="Y1" s="1584"/>
      <c r="Z1" s="1584"/>
      <c r="AA1" s="1584"/>
      <c r="AB1" s="1584"/>
      <c r="AC1" s="1584"/>
      <c r="AD1" s="1584"/>
      <c r="AE1" s="1584"/>
    </row>
    <row r="2" spans="1:31" ht="12" customHeight="1" thickBot="1">
      <c r="B2" s="1787"/>
      <c r="C2" s="1787"/>
      <c r="D2" s="1787"/>
      <c r="E2" s="1787"/>
      <c r="G2" s="1787"/>
      <c r="H2" s="1787"/>
      <c r="I2" s="1787"/>
      <c r="K2" s="1787"/>
      <c r="L2" s="1787"/>
      <c r="M2" s="1787"/>
      <c r="O2" s="1787"/>
      <c r="P2" s="1787"/>
      <c r="Q2" s="1787"/>
      <c r="R2" s="1787"/>
      <c r="S2" s="1787"/>
      <c r="T2" s="2084"/>
      <c r="U2" s="2084"/>
      <c r="V2" s="2084"/>
      <c r="W2" s="2084"/>
      <c r="X2" s="1584"/>
      <c r="Y2" s="1584"/>
      <c r="Z2" s="1584"/>
      <c r="AA2" s="1584"/>
      <c r="AB2" s="1584"/>
      <c r="AC2" s="1584"/>
      <c r="AD2" s="1584"/>
      <c r="AE2" s="1584"/>
    </row>
    <row r="3" spans="1:31" ht="17.25" customHeight="1" thickBot="1">
      <c r="A3" s="2091" t="s">
        <v>848</v>
      </c>
      <c r="B3" s="1584"/>
      <c r="C3" s="2085"/>
      <c r="D3" s="4023">
        <f>+Highlights!E3</f>
        <v>2017</v>
      </c>
      <c r="E3" s="4024"/>
      <c r="F3" s="4024"/>
      <c r="G3" s="4025"/>
      <c r="H3" s="4023">
        <f>+Highlights!I3</f>
        <v>2016</v>
      </c>
      <c r="I3" s="4024"/>
      <c r="J3" s="4024"/>
      <c r="K3" s="4025"/>
      <c r="L3" s="4023">
        <f>+Highlights!M3</f>
        <v>2015</v>
      </c>
      <c r="M3" s="4024"/>
      <c r="N3" s="4024"/>
      <c r="O3" s="4025"/>
      <c r="P3" s="4099" t="s">
        <v>786</v>
      </c>
      <c r="Q3" s="4041"/>
      <c r="R3" s="4100" t="s">
        <v>1344</v>
      </c>
      <c r="S3" s="4101"/>
      <c r="U3" s="2086"/>
      <c r="V3" s="2086"/>
    </row>
    <row r="4" spans="1:31" ht="17.25" customHeight="1" thickBot="1">
      <c r="A4" s="2231" t="s">
        <v>5</v>
      </c>
      <c r="B4" s="2295"/>
      <c r="C4" s="2296"/>
      <c r="D4" s="2087" t="s">
        <v>785</v>
      </c>
      <c r="E4" s="2088" t="s">
        <v>782</v>
      </c>
      <c r="F4" s="2089" t="s">
        <v>783</v>
      </c>
      <c r="G4" s="2090" t="s">
        <v>784</v>
      </c>
      <c r="H4" s="2087" t="s">
        <v>785</v>
      </c>
      <c r="I4" s="2088" t="s">
        <v>782</v>
      </c>
      <c r="J4" s="2089" t="s">
        <v>783</v>
      </c>
      <c r="K4" s="2090" t="s">
        <v>784</v>
      </c>
      <c r="L4" s="2087" t="s">
        <v>785</v>
      </c>
      <c r="M4" s="2088" t="s">
        <v>782</v>
      </c>
      <c r="N4" s="2089" t="s">
        <v>783</v>
      </c>
      <c r="O4" s="2090" t="s">
        <v>784</v>
      </c>
      <c r="P4" s="3047">
        <f>+Highlights!Q4</f>
        <v>2017</v>
      </c>
      <c r="Q4" s="3696">
        <f>+Highlights!R4</f>
        <v>2016</v>
      </c>
      <c r="R4" s="3702">
        <f>+Q4</f>
        <v>2016</v>
      </c>
      <c r="S4" s="2128">
        <f>+Highlights!T4</f>
        <v>2015</v>
      </c>
      <c r="U4" s="1789"/>
      <c r="V4" s="1789"/>
    </row>
    <row r="5" spans="1:31" ht="17.25" customHeight="1">
      <c r="A5" s="1967" t="s">
        <v>807</v>
      </c>
      <c r="B5" s="1849"/>
      <c r="C5" s="2094"/>
      <c r="D5" s="2618">
        <v>0</v>
      </c>
      <c r="E5" s="2619">
        <v>831</v>
      </c>
      <c r="F5" s="2619">
        <v>762</v>
      </c>
      <c r="G5" s="2620">
        <v>798</v>
      </c>
      <c r="H5" s="2618">
        <v>778</v>
      </c>
      <c r="I5" s="2619">
        <v>783</v>
      </c>
      <c r="J5" s="2619">
        <v>715</v>
      </c>
      <c r="K5" s="2620">
        <v>716</v>
      </c>
      <c r="L5" s="2618">
        <v>703</v>
      </c>
      <c r="M5" s="2619">
        <v>686</v>
      </c>
      <c r="N5" s="2619">
        <v>657</v>
      </c>
      <c r="O5" s="2620">
        <v>671</v>
      </c>
      <c r="P5" s="2910">
        <v>2391</v>
      </c>
      <c r="Q5" s="3368">
        <v>2214</v>
      </c>
      <c r="R5" s="3703">
        <v>2992</v>
      </c>
      <c r="S5" s="2620">
        <v>2717</v>
      </c>
      <c r="U5" s="1976"/>
      <c r="V5" s="1976"/>
    </row>
    <row r="6" spans="1:31" ht="17.25" customHeight="1">
      <c r="A6" s="2095" t="s">
        <v>808</v>
      </c>
      <c r="B6" s="2096"/>
      <c r="C6" s="1975"/>
      <c r="D6" s="2553">
        <v>0</v>
      </c>
      <c r="E6" s="2529">
        <v>844</v>
      </c>
      <c r="F6" s="2529">
        <v>835</v>
      </c>
      <c r="G6" s="2621">
        <v>835</v>
      </c>
      <c r="H6" s="2553">
        <v>791</v>
      </c>
      <c r="I6" s="2529">
        <v>774</v>
      </c>
      <c r="J6" s="2529">
        <v>710</v>
      </c>
      <c r="K6" s="2621">
        <v>573</v>
      </c>
      <c r="L6" s="2553">
        <v>702</v>
      </c>
      <c r="M6" s="2529">
        <v>824</v>
      </c>
      <c r="N6" s="2529">
        <v>764</v>
      </c>
      <c r="O6" s="2621">
        <v>739</v>
      </c>
      <c r="P6" s="2632">
        <v>2514</v>
      </c>
      <c r="Q6" s="3697">
        <v>2057</v>
      </c>
      <c r="R6" s="3426">
        <v>2848</v>
      </c>
      <c r="S6" s="2621">
        <v>3029</v>
      </c>
      <c r="U6" s="2097"/>
      <c r="V6" s="2097"/>
    </row>
    <row r="7" spans="1:31" ht="17.25" customHeight="1">
      <c r="A7" s="2098" t="s">
        <v>809</v>
      </c>
      <c r="B7" s="1963"/>
      <c r="C7" s="2099"/>
      <c r="D7" s="2622">
        <v>0</v>
      </c>
      <c r="E7" s="2623">
        <v>1675</v>
      </c>
      <c r="F7" s="2623">
        <v>1597</v>
      </c>
      <c r="G7" s="2624">
        <v>1633</v>
      </c>
      <c r="H7" s="2622">
        <v>1569</v>
      </c>
      <c r="I7" s="2623">
        <v>1557</v>
      </c>
      <c r="J7" s="2623">
        <v>1425</v>
      </c>
      <c r="K7" s="2624">
        <v>1289</v>
      </c>
      <c r="L7" s="2622">
        <v>1405</v>
      </c>
      <c r="M7" s="2623">
        <v>1510</v>
      </c>
      <c r="N7" s="2623">
        <v>1421</v>
      </c>
      <c r="O7" s="2624">
        <v>1410</v>
      </c>
      <c r="P7" s="2633">
        <v>4905</v>
      </c>
      <c r="Q7" s="3698">
        <v>4271</v>
      </c>
      <c r="R7" s="3704">
        <v>5840</v>
      </c>
      <c r="S7" s="2624">
        <v>5746</v>
      </c>
      <c r="U7" s="2097"/>
      <c r="V7" s="2097"/>
    </row>
    <row r="8" spans="1:31" ht="17.25" customHeight="1">
      <c r="A8" s="1965" t="s">
        <v>810</v>
      </c>
      <c r="B8" s="1584"/>
      <c r="C8" s="1975"/>
      <c r="D8" s="2553">
        <v>0</v>
      </c>
      <c r="E8" s="2529">
        <v>971</v>
      </c>
      <c r="F8" s="2529">
        <v>941</v>
      </c>
      <c r="G8" s="2621">
        <v>969</v>
      </c>
      <c r="H8" s="2553">
        <v>1159</v>
      </c>
      <c r="I8" s="2529">
        <v>937</v>
      </c>
      <c r="J8" s="2529">
        <v>876</v>
      </c>
      <c r="K8" s="2621">
        <v>903</v>
      </c>
      <c r="L8" s="2553">
        <v>960</v>
      </c>
      <c r="M8" s="2529">
        <v>906</v>
      </c>
      <c r="N8" s="2529">
        <v>936</v>
      </c>
      <c r="O8" s="2621">
        <v>863</v>
      </c>
      <c r="P8" s="2632">
        <v>2881</v>
      </c>
      <c r="Q8" s="3697">
        <v>2716</v>
      </c>
      <c r="R8" s="3426">
        <v>3875</v>
      </c>
      <c r="S8" s="2621">
        <v>3665</v>
      </c>
      <c r="U8" s="2097"/>
      <c r="V8" s="2097"/>
    </row>
    <row r="9" spans="1:31" ht="17.25" customHeight="1">
      <c r="A9" s="1965" t="s">
        <v>811</v>
      </c>
      <c r="B9" s="1584"/>
      <c r="C9" s="1975"/>
      <c r="D9" s="2553">
        <v>0</v>
      </c>
      <c r="E9" s="2529">
        <v>58</v>
      </c>
      <c r="F9" s="2529">
        <v>56</v>
      </c>
      <c r="G9" s="2621">
        <v>60</v>
      </c>
      <c r="H9" s="2553">
        <v>59</v>
      </c>
      <c r="I9" s="2529">
        <v>45</v>
      </c>
      <c r="J9" s="2529">
        <v>317</v>
      </c>
      <c r="K9" s="2621">
        <v>63</v>
      </c>
      <c r="L9" s="2553">
        <v>61</v>
      </c>
      <c r="M9" s="2529">
        <v>56</v>
      </c>
      <c r="N9" s="2529">
        <v>57</v>
      </c>
      <c r="O9" s="2621">
        <v>54</v>
      </c>
      <c r="P9" s="2632">
        <v>174</v>
      </c>
      <c r="Q9" s="3697">
        <v>425</v>
      </c>
      <c r="R9" s="3426">
        <v>484</v>
      </c>
      <c r="S9" s="2621">
        <v>228</v>
      </c>
      <c r="U9" s="2097"/>
      <c r="V9" s="2097"/>
    </row>
    <row r="10" spans="1:31" ht="17.25" customHeight="1">
      <c r="A10" s="2100" t="s">
        <v>812</v>
      </c>
      <c r="B10" s="2101"/>
      <c r="C10" s="2102"/>
      <c r="D10" s="2625">
        <v>0</v>
      </c>
      <c r="E10" s="2626">
        <v>646</v>
      </c>
      <c r="F10" s="2626">
        <v>600</v>
      </c>
      <c r="G10" s="2627">
        <v>604</v>
      </c>
      <c r="H10" s="2625">
        <v>351</v>
      </c>
      <c r="I10" s="2626">
        <v>575</v>
      </c>
      <c r="J10" s="2626">
        <v>232</v>
      </c>
      <c r="K10" s="2627">
        <v>323</v>
      </c>
      <c r="L10" s="2625">
        <v>384</v>
      </c>
      <c r="M10" s="2626">
        <v>548</v>
      </c>
      <c r="N10" s="2626">
        <v>428</v>
      </c>
      <c r="O10" s="2627">
        <v>493</v>
      </c>
      <c r="P10" s="2634">
        <v>1850</v>
      </c>
      <c r="Q10" s="3699">
        <v>1130</v>
      </c>
      <c r="R10" s="3705">
        <v>1481</v>
      </c>
      <c r="S10" s="2627">
        <v>1853</v>
      </c>
      <c r="U10" s="2097"/>
      <c r="V10" s="2097"/>
    </row>
    <row r="11" spans="1:31" ht="17.25" customHeight="1">
      <c r="A11" s="2095" t="s">
        <v>813</v>
      </c>
      <c r="B11" s="2096"/>
      <c r="C11" s="2103"/>
      <c r="D11" s="2553">
        <v>0</v>
      </c>
      <c r="E11" s="2529">
        <v>128</v>
      </c>
      <c r="F11" s="2529">
        <v>116</v>
      </c>
      <c r="G11" s="2621">
        <v>107</v>
      </c>
      <c r="H11" s="2553">
        <v>44</v>
      </c>
      <c r="I11" s="2529">
        <v>97</v>
      </c>
      <c r="J11" s="2529">
        <v>22</v>
      </c>
      <c r="K11" s="2621">
        <v>62</v>
      </c>
      <c r="L11" s="2553">
        <v>37</v>
      </c>
      <c r="M11" s="2529">
        <v>95</v>
      </c>
      <c r="N11" s="2529">
        <v>24</v>
      </c>
      <c r="O11" s="2621">
        <v>78</v>
      </c>
      <c r="P11" s="2632">
        <v>351</v>
      </c>
      <c r="Q11" s="3697">
        <v>181</v>
      </c>
      <c r="R11" s="3426">
        <v>225</v>
      </c>
      <c r="S11" s="2621">
        <v>234</v>
      </c>
      <c r="U11" s="2097"/>
      <c r="V11" s="2097"/>
    </row>
    <row r="12" spans="1:31" s="2830" customFormat="1" ht="17.25" hidden="1" customHeight="1">
      <c r="A12" s="2831" t="s">
        <v>34</v>
      </c>
      <c r="B12" s="2832"/>
      <c r="C12" s="2842"/>
      <c r="D12" s="2834" t="s">
        <v>1442</v>
      </c>
      <c r="E12" s="2835" t="s">
        <v>1442</v>
      </c>
      <c r="F12" s="2835" t="s">
        <v>1442</v>
      </c>
      <c r="G12" s="2836" t="s">
        <v>1442</v>
      </c>
      <c r="H12" s="2834" t="s">
        <v>1442</v>
      </c>
      <c r="I12" s="2835" t="s">
        <v>1442</v>
      </c>
      <c r="J12" s="2835" t="s">
        <v>1442</v>
      </c>
      <c r="K12" s="2836" t="s">
        <v>1442</v>
      </c>
      <c r="L12" s="2834" t="s">
        <v>1442</v>
      </c>
      <c r="M12" s="2835" t="s">
        <v>1442</v>
      </c>
      <c r="N12" s="2835" t="s">
        <v>1442</v>
      </c>
      <c r="O12" s="2836" t="s">
        <v>1442</v>
      </c>
      <c r="P12" s="2837" t="s">
        <v>1442</v>
      </c>
      <c r="Q12" s="3700" t="s">
        <v>1442</v>
      </c>
      <c r="R12" s="3706" t="s">
        <v>1442</v>
      </c>
      <c r="S12" s="2836" t="s">
        <v>1442</v>
      </c>
      <c r="U12" s="2843"/>
      <c r="V12" s="2843"/>
    </row>
    <row r="13" spans="1:31" s="2830" customFormat="1" ht="17.25" hidden="1" customHeight="1">
      <c r="A13" s="2838" t="s">
        <v>33</v>
      </c>
      <c r="B13" s="2839"/>
      <c r="C13" s="2844"/>
      <c r="D13" s="2834" t="s">
        <v>1442</v>
      </c>
      <c r="E13" s="2835" t="s">
        <v>1442</v>
      </c>
      <c r="F13" s="2835" t="s">
        <v>1442</v>
      </c>
      <c r="G13" s="2836" t="s">
        <v>1442</v>
      </c>
      <c r="H13" s="2834" t="s">
        <v>1442</v>
      </c>
      <c r="I13" s="2835" t="s">
        <v>1442</v>
      </c>
      <c r="J13" s="2835" t="s">
        <v>1442</v>
      </c>
      <c r="K13" s="2836" t="s">
        <v>1442</v>
      </c>
      <c r="L13" s="2834" t="s">
        <v>1442</v>
      </c>
      <c r="M13" s="2835" t="s">
        <v>1442</v>
      </c>
      <c r="N13" s="2835" t="s">
        <v>1442</v>
      </c>
      <c r="O13" s="2836" t="s">
        <v>1442</v>
      </c>
      <c r="P13" s="2837" t="s">
        <v>1442</v>
      </c>
      <c r="Q13" s="3700" t="e">
        <v>#REF!</v>
      </c>
      <c r="R13" s="3706" t="e">
        <v>#REF!</v>
      </c>
      <c r="S13" s="2836" t="e">
        <v>#VALUE!</v>
      </c>
      <c r="U13" s="2843"/>
      <c r="V13" s="2843"/>
    </row>
    <row r="14" spans="1:31" ht="17.25" customHeight="1">
      <c r="A14" s="2104" t="s">
        <v>815</v>
      </c>
      <c r="B14" s="1963"/>
      <c r="C14" s="1980"/>
      <c r="D14" s="2622">
        <v>0</v>
      </c>
      <c r="E14" s="2623">
        <v>518</v>
      </c>
      <c r="F14" s="2623">
        <v>484</v>
      </c>
      <c r="G14" s="2624">
        <v>497</v>
      </c>
      <c r="H14" s="2622">
        <v>307</v>
      </c>
      <c r="I14" s="2623">
        <v>478</v>
      </c>
      <c r="J14" s="2623">
        <v>210</v>
      </c>
      <c r="K14" s="2624">
        <v>261</v>
      </c>
      <c r="L14" s="2622">
        <v>347</v>
      </c>
      <c r="M14" s="2623">
        <v>453</v>
      </c>
      <c r="N14" s="2623">
        <v>404</v>
      </c>
      <c r="O14" s="2624">
        <v>415</v>
      </c>
      <c r="P14" s="2633">
        <v>1499</v>
      </c>
      <c r="Q14" s="3698">
        <v>949</v>
      </c>
      <c r="R14" s="3704">
        <v>1256</v>
      </c>
      <c r="S14" s="2624">
        <v>1619</v>
      </c>
      <c r="U14" s="2097"/>
      <c r="V14" s="2097"/>
    </row>
    <row r="15" spans="1:31" ht="17.25" customHeight="1">
      <c r="A15" s="2105" t="s">
        <v>814</v>
      </c>
      <c r="B15" s="1584"/>
      <c r="C15" s="2106"/>
      <c r="D15" s="2553">
        <v>0</v>
      </c>
      <c r="E15" s="2529">
        <v>24</v>
      </c>
      <c r="F15" s="2529">
        <v>22</v>
      </c>
      <c r="G15" s="2621">
        <v>19</v>
      </c>
      <c r="H15" s="2553">
        <v>18</v>
      </c>
      <c r="I15" s="2529">
        <v>18</v>
      </c>
      <c r="J15" s="2529">
        <v>17</v>
      </c>
      <c r="K15" s="2621">
        <v>22</v>
      </c>
      <c r="L15" s="2553">
        <v>19</v>
      </c>
      <c r="M15" s="2529">
        <v>17</v>
      </c>
      <c r="N15" s="2529">
        <v>16</v>
      </c>
      <c r="O15" s="2621">
        <v>18</v>
      </c>
      <c r="P15" s="2632">
        <v>65</v>
      </c>
      <c r="Q15" s="3697">
        <v>57</v>
      </c>
      <c r="R15" s="3426">
        <v>75</v>
      </c>
      <c r="S15" s="2621">
        <v>70</v>
      </c>
      <c r="U15" s="2097"/>
      <c r="V15" s="2097"/>
    </row>
    <row r="16" spans="1:31" ht="17.25" customHeight="1">
      <c r="A16" s="2663" t="s">
        <v>816</v>
      </c>
      <c r="B16" s="2672"/>
      <c r="C16" s="2673"/>
      <c r="D16" s="2547">
        <v>0</v>
      </c>
      <c r="E16" s="2549">
        <v>494</v>
      </c>
      <c r="F16" s="2549">
        <v>462</v>
      </c>
      <c r="G16" s="2671">
        <v>478</v>
      </c>
      <c r="H16" s="2547">
        <v>289</v>
      </c>
      <c r="I16" s="2549">
        <v>460</v>
      </c>
      <c r="J16" s="2549">
        <v>193</v>
      </c>
      <c r="K16" s="2671">
        <v>239</v>
      </c>
      <c r="L16" s="2547">
        <v>328</v>
      </c>
      <c r="M16" s="2549">
        <v>436</v>
      </c>
      <c r="N16" s="2549">
        <v>388</v>
      </c>
      <c r="O16" s="2671">
        <v>397</v>
      </c>
      <c r="P16" s="2911">
        <v>1434</v>
      </c>
      <c r="Q16" s="3401">
        <v>892</v>
      </c>
      <c r="R16" s="3707">
        <v>1181</v>
      </c>
      <c r="S16" s="2671">
        <v>1549</v>
      </c>
      <c r="U16" s="2097"/>
      <c r="V16" s="2097"/>
    </row>
    <row r="17" spans="1:22" s="2830" customFormat="1" ht="17.25" hidden="1" customHeight="1">
      <c r="A17" s="2845" t="s">
        <v>21</v>
      </c>
      <c r="B17" s="2846"/>
      <c r="C17" s="2847"/>
      <c r="D17" s="2834" t="e">
        <v>#REF!</v>
      </c>
      <c r="E17" s="2835" t="e">
        <v>#REF!</v>
      </c>
      <c r="F17" s="2835" t="e">
        <v>#REF!</v>
      </c>
      <c r="G17" s="2836" t="e">
        <v>#REF!</v>
      </c>
      <c r="H17" s="2834" t="e">
        <v>#REF!</v>
      </c>
      <c r="I17" s="2835" t="e">
        <v>#REF!</v>
      </c>
      <c r="J17" s="2835" t="e">
        <v>#REF!</v>
      </c>
      <c r="K17" s="2836" t="e">
        <v>#REF!</v>
      </c>
      <c r="L17" s="2834" t="e">
        <v>#REF!</v>
      </c>
      <c r="M17" s="2835" t="e">
        <v>#REF!</v>
      </c>
      <c r="N17" s="2835" t="e">
        <v>#REF!</v>
      </c>
      <c r="O17" s="2836" t="e">
        <v>#REF!</v>
      </c>
      <c r="P17" s="2837">
        <v>0</v>
      </c>
      <c r="Q17" s="3700">
        <v>0</v>
      </c>
      <c r="R17" s="3706">
        <v>0</v>
      </c>
      <c r="S17" s="2836">
        <v>0</v>
      </c>
      <c r="U17" s="2848"/>
      <c r="V17" s="2848"/>
    </row>
    <row r="18" spans="1:22" s="2830" customFormat="1" ht="17.25" hidden="1" customHeight="1">
      <c r="A18" s="2840" t="s">
        <v>35</v>
      </c>
      <c r="B18" s="2832"/>
      <c r="C18" s="2849"/>
      <c r="D18" s="2834" t="e">
        <v>#DIV/0!</v>
      </c>
      <c r="E18" s="2835">
        <v>0.5797014925373134</v>
      </c>
      <c r="F18" s="2835">
        <v>0.58922980588603635</v>
      </c>
      <c r="G18" s="2836">
        <v>0.5933864053888549</v>
      </c>
      <c r="H18" s="2834">
        <v>0.73868706182281707</v>
      </c>
      <c r="I18" s="2835">
        <v>0.60179833012202955</v>
      </c>
      <c r="J18" s="2835">
        <v>0.61473684210526314</v>
      </c>
      <c r="K18" s="2836">
        <v>0.70054305663304883</v>
      </c>
      <c r="L18" s="2834">
        <v>0.68327402135231319</v>
      </c>
      <c r="M18" s="2835">
        <v>0.6</v>
      </c>
      <c r="N18" s="2835">
        <v>0.65869106263194932</v>
      </c>
      <c r="O18" s="2836">
        <v>0.61205673758865253</v>
      </c>
      <c r="P18" s="2837">
        <v>0.58735983690112126</v>
      </c>
      <c r="Q18" s="3700">
        <v>0.63591664715523299</v>
      </c>
      <c r="R18" s="3706">
        <v>0.66352739726027399</v>
      </c>
      <c r="S18" s="2836">
        <v>0.63783501566306999</v>
      </c>
      <c r="U18" s="2850"/>
      <c r="V18" s="2850"/>
    </row>
    <row r="19" spans="1:22" ht="17.25" customHeight="1">
      <c r="A19" s="1965" t="s">
        <v>841</v>
      </c>
      <c r="B19" s="1584"/>
      <c r="C19" s="2108"/>
      <c r="D19" s="2553">
        <v>0</v>
      </c>
      <c r="E19" s="2529">
        <v>130287</v>
      </c>
      <c r="F19" s="2529">
        <v>127162</v>
      </c>
      <c r="G19" s="2621">
        <v>126191</v>
      </c>
      <c r="H19" s="2553">
        <v>125005</v>
      </c>
      <c r="I19" s="2529">
        <v>122267</v>
      </c>
      <c r="J19" s="2529">
        <v>119422</v>
      </c>
      <c r="K19" s="2621">
        <v>117325</v>
      </c>
      <c r="L19" s="2553">
        <v>113427</v>
      </c>
      <c r="M19" s="2529">
        <v>110062</v>
      </c>
      <c r="N19" s="2529">
        <v>106581</v>
      </c>
      <c r="O19" s="2621">
        <v>104820</v>
      </c>
      <c r="P19" s="2632">
        <v>127887.89010989011</v>
      </c>
      <c r="Q19" s="3697">
        <v>119673.15328467153</v>
      </c>
      <c r="R19" s="3426">
        <v>121013.39890710382</v>
      </c>
      <c r="S19" s="2621">
        <v>108740.10136986301</v>
      </c>
      <c r="U19" s="1976"/>
      <c r="V19" s="1976"/>
    </row>
    <row r="20" spans="1:22" ht="17.25" customHeight="1">
      <c r="A20" s="1965" t="s">
        <v>833</v>
      </c>
      <c r="B20" s="1584"/>
      <c r="C20" s="2000"/>
      <c r="D20" s="2553">
        <v>0</v>
      </c>
      <c r="E20" s="2529">
        <v>245096</v>
      </c>
      <c r="F20" s="2529">
        <v>251033</v>
      </c>
      <c r="G20" s="2621">
        <v>246060</v>
      </c>
      <c r="H20" s="2553">
        <v>243284</v>
      </c>
      <c r="I20" s="2529">
        <v>237447</v>
      </c>
      <c r="J20" s="2529">
        <v>230593</v>
      </c>
      <c r="K20" s="2621">
        <v>232213</v>
      </c>
      <c r="L20" s="2553">
        <v>228613</v>
      </c>
      <c r="M20" s="2529">
        <v>221644</v>
      </c>
      <c r="N20" s="2529">
        <v>222931</v>
      </c>
      <c r="O20" s="2621">
        <v>218530</v>
      </c>
      <c r="P20" s="2632">
        <v>247357.36996336997</v>
      </c>
      <c r="Q20" s="3697">
        <v>233439.28467153281</v>
      </c>
      <c r="R20" s="3426">
        <v>235913.16393442624</v>
      </c>
      <c r="S20" s="2621">
        <v>222929.48767123287</v>
      </c>
      <c r="U20" s="1976"/>
      <c r="V20" s="1976"/>
    </row>
    <row r="21" spans="1:22" ht="17.25" customHeight="1" thickBot="1">
      <c r="A21" s="2109" t="s">
        <v>834</v>
      </c>
      <c r="B21" s="2093"/>
      <c r="C21" s="2110"/>
      <c r="D21" s="2628">
        <v>0</v>
      </c>
      <c r="E21" s="2629">
        <v>155421</v>
      </c>
      <c r="F21" s="2629">
        <v>153220</v>
      </c>
      <c r="G21" s="2630">
        <v>150336</v>
      </c>
      <c r="H21" s="2628">
        <v>147741</v>
      </c>
      <c r="I21" s="2629">
        <v>142243</v>
      </c>
      <c r="J21" s="2629">
        <v>139166</v>
      </c>
      <c r="K21" s="2630">
        <v>142178</v>
      </c>
      <c r="L21" s="2628">
        <v>135382</v>
      </c>
      <c r="M21" s="2629">
        <v>129872</v>
      </c>
      <c r="N21" s="2629">
        <v>127715</v>
      </c>
      <c r="O21" s="2630">
        <v>124846</v>
      </c>
      <c r="P21" s="2912">
        <v>152989.8315018315</v>
      </c>
      <c r="Q21" s="3701">
        <v>141210.48175182482</v>
      </c>
      <c r="R21" s="3708">
        <v>142852.03278688525</v>
      </c>
      <c r="S21" s="2630">
        <v>129468.04109589041</v>
      </c>
      <c r="U21" s="1976"/>
      <c r="V21" s="1976"/>
    </row>
    <row r="22" spans="1:22" ht="9.9499999999999993" customHeight="1">
      <c r="A22" s="1584"/>
      <c r="B22" s="1584"/>
      <c r="C22" s="2097"/>
      <c r="D22" s="2111"/>
      <c r="E22" s="2111"/>
      <c r="F22" s="2097"/>
      <c r="G22" s="2097"/>
      <c r="H22" s="2111"/>
      <c r="I22" s="2111"/>
      <c r="J22" s="2097"/>
      <c r="K22" s="2097"/>
      <c r="L22" s="2111"/>
      <c r="M22" s="2111"/>
      <c r="N22" s="2097"/>
      <c r="O22" s="2097"/>
      <c r="P22" s="2111"/>
      <c r="Q22" s="2097"/>
      <c r="R22" s="2097"/>
      <c r="S22" s="2097"/>
      <c r="U22" s="1976"/>
      <c r="V22" s="1976"/>
    </row>
    <row r="23" spans="1:22">
      <c r="A23" s="2112"/>
    </row>
    <row r="24" spans="1:22" s="1584" customFormat="1"/>
    <row r="25" spans="1:22" s="1584" customFormat="1"/>
    <row r="26" spans="1:22" s="1584" customFormat="1"/>
    <row r="27" spans="1:22" s="1584" customFormat="1"/>
    <row r="28" spans="1:22" s="1584" customFormat="1"/>
    <row r="29" spans="1:22" s="1584" customFormat="1"/>
    <row r="30" spans="1:22" s="1584" customFormat="1"/>
    <row r="31" spans="1:22" s="1584" customFormat="1"/>
  </sheetData>
  <mergeCells count="6">
    <mergeCell ref="A1:S1"/>
    <mergeCell ref="L3:O3"/>
    <mergeCell ref="H3:K3"/>
    <mergeCell ref="D3:G3"/>
    <mergeCell ref="P3:Q3"/>
    <mergeCell ref="R3:S3"/>
  </mergeCells>
  <phoneticPr fontId="21" type="noConversion"/>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5780" r:id="rId4">
          <objectPr defaultSize="0" autoPict="0" r:id="rId5">
            <anchor moveWithCells="1">
              <from>
                <xdr:col>0</xdr:col>
                <xdr:colOff>104775</xdr:colOff>
                <xdr:row>0</xdr:row>
                <xdr:rowOff>85725</xdr:rowOff>
              </from>
              <to>
                <xdr:col>0</xdr:col>
                <xdr:colOff>400050</xdr:colOff>
                <xdr:row>2</xdr:row>
                <xdr:rowOff>123825</xdr:rowOff>
              </to>
            </anchor>
          </objectPr>
        </oleObject>
      </mc:Choice>
      <mc:Fallback>
        <oleObject progId="Word.Document.8" shapeId="7578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2">
    <tabColor rgb="FFCCFFCC"/>
    <pageSetUpPr fitToPage="1"/>
  </sheetPr>
  <dimension ref="A1:V120"/>
  <sheetViews>
    <sheetView showGridLines="0" showZeros="0" defaultGridColor="0" view="pageBreakPreview" topLeftCell="A34" colorId="22" zoomScale="85" zoomScaleNormal="75" zoomScaleSheetLayoutView="85" workbookViewId="0">
      <selection activeCell="D5" sqref="D5:R23"/>
    </sheetView>
  </sheetViews>
  <sheetFormatPr defaultColWidth="8.88671875" defaultRowHeight="15"/>
  <cols>
    <col min="1" max="1" width="26.77734375" style="1577" customWidth="1"/>
    <col min="2" max="2" width="29.5546875" style="1577" customWidth="1"/>
    <col min="3" max="3" width="8.77734375" style="1577" hidden="1" customWidth="1"/>
    <col min="4" max="18" width="8.77734375" style="1577" customWidth="1"/>
    <col min="19" max="19" width="1.77734375" style="1577" customWidth="1"/>
    <col min="20" max="16384" width="8.88671875" style="1577"/>
  </cols>
  <sheetData>
    <row r="1" spans="1:19" ht="33" customHeight="1">
      <c r="A1" s="4022" t="s">
        <v>1289</v>
      </c>
      <c r="B1" s="4022"/>
      <c r="C1" s="4022"/>
      <c r="D1" s="4022"/>
      <c r="E1" s="4022"/>
      <c r="F1" s="4022"/>
      <c r="G1" s="4022"/>
      <c r="H1" s="4022"/>
      <c r="I1" s="4022"/>
      <c r="J1" s="4022"/>
      <c r="K1" s="4022"/>
      <c r="L1" s="4022"/>
      <c r="M1" s="4022"/>
      <c r="N1" s="4022"/>
      <c r="O1" s="4022"/>
      <c r="P1" s="4022"/>
      <c r="Q1" s="4022"/>
      <c r="R1" s="4022"/>
    </row>
    <row r="2" spans="1:19" ht="12" customHeight="1" thickBot="1">
      <c r="Q2" s="1963"/>
      <c r="R2" s="1963"/>
    </row>
    <row r="3" spans="1:19" s="1841" customFormat="1" ht="35.1" customHeight="1" thickBot="1">
      <c r="A3" s="4102" t="s">
        <v>1213</v>
      </c>
      <c r="B3" s="4105"/>
      <c r="C3" s="4104">
        <f>+Highlights!E3</f>
        <v>2017</v>
      </c>
      <c r="D3" s="4103"/>
      <c r="E3" s="4103"/>
      <c r="F3" s="4103"/>
      <c r="G3" s="4103">
        <f>+Highlights!I3</f>
        <v>2016</v>
      </c>
      <c r="H3" s="4103"/>
      <c r="I3" s="4103"/>
      <c r="J3" s="4103"/>
      <c r="K3" s="4103">
        <f>+Highlights!M3</f>
        <v>2015</v>
      </c>
      <c r="L3" s="4103"/>
      <c r="M3" s="4103"/>
      <c r="N3" s="4103"/>
      <c r="O3" s="4106" t="s">
        <v>786</v>
      </c>
      <c r="P3" s="4041"/>
      <c r="Q3" s="4107" t="s">
        <v>1344</v>
      </c>
      <c r="R3" s="4108"/>
    </row>
    <row r="4" spans="1:19" ht="17.25" customHeight="1" thickBot="1">
      <c r="A4" s="2290" t="s">
        <v>807</v>
      </c>
      <c r="B4" s="2293"/>
      <c r="C4" s="2697" t="s">
        <v>785</v>
      </c>
      <c r="D4" s="2050" t="s">
        <v>782</v>
      </c>
      <c r="E4" s="2050" t="s">
        <v>783</v>
      </c>
      <c r="F4" s="2520" t="s">
        <v>784</v>
      </c>
      <c r="G4" s="2519" t="s">
        <v>785</v>
      </c>
      <c r="H4" s="2050" t="s">
        <v>782</v>
      </c>
      <c r="I4" s="2050" t="s">
        <v>783</v>
      </c>
      <c r="J4" s="2520" t="s">
        <v>784</v>
      </c>
      <c r="K4" s="2697" t="s">
        <v>785</v>
      </c>
      <c r="L4" s="2050" t="s">
        <v>782</v>
      </c>
      <c r="M4" s="2050" t="s">
        <v>783</v>
      </c>
      <c r="N4" s="2520" t="s">
        <v>784</v>
      </c>
      <c r="O4" s="3048">
        <f>+Highlights!Q4</f>
        <v>2017</v>
      </c>
      <c r="P4" s="3709">
        <f>+Highlights!R4</f>
        <v>2016</v>
      </c>
      <c r="Q4" s="3712">
        <f>+P4</f>
        <v>2016</v>
      </c>
      <c r="R4" s="3713">
        <f>+Highlights!T4</f>
        <v>2015</v>
      </c>
    </row>
    <row r="5" spans="1:19" ht="17.25" customHeight="1">
      <c r="A5" s="2315" t="s">
        <v>850</v>
      </c>
      <c r="B5" s="2069"/>
      <c r="C5" s="2698"/>
      <c r="D5" s="2292"/>
      <c r="E5" s="2078"/>
      <c r="F5" s="2294"/>
      <c r="G5" s="2516"/>
      <c r="H5" s="2517"/>
      <c r="I5" s="2078"/>
      <c r="J5" s="2518"/>
      <c r="K5" s="2516"/>
      <c r="L5" s="2517"/>
      <c r="M5" s="2078"/>
      <c r="N5" s="2680"/>
      <c r="O5" s="2686"/>
      <c r="P5" s="3710"/>
      <c r="Q5" s="3714"/>
      <c r="R5" s="3715"/>
      <c r="S5" s="1583"/>
    </row>
    <row r="6" spans="1:19" ht="17.25" customHeight="1">
      <c r="A6" s="2071" t="s">
        <v>851</v>
      </c>
      <c r="B6" s="2072"/>
      <c r="C6" s="2526">
        <v>0</v>
      </c>
      <c r="D6" s="2529">
        <v>1140</v>
      </c>
      <c r="E6" s="2529">
        <v>1064</v>
      </c>
      <c r="F6" s="2613">
        <v>1061</v>
      </c>
      <c r="G6" s="2553">
        <v>1023</v>
      </c>
      <c r="H6" s="2529">
        <v>1004</v>
      </c>
      <c r="I6" s="2529">
        <v>922</v>
      </c>
      <c r="J6" s="2554">
        <v>923</v>
      </c>
      <c r="K6" s="2553">
        <v>894</v>
      </c>
      <c r="L6" s="2529">
        <v>917</v>
      </c>
      <c r="M6" s="2529">
        <v>873</v>
      </c>
      <c r="N6" s="2526">
        <v>921</v>
      </c>
      <c r="O6" s="2553">
        <v>3265</v>
      </c>
      <c r="P6" s="3697">
        <v>2849</v>
      </c>
      <c r="Q6" s="3426">
        <v>3872</v>
      </c>
      <c r="R6" s="2688">
        <v>3605</v>
      </c>
      <c r="S6" s="2073"/>
    </row>
    <row r="7" spans="1:19" ht="17.25" customHeight="1">
      <c r="A7" s="2071" t="s">
        <v>829</v>
      </c>
      <c r="B7" s="2072"/>
      <c r="C7" s="2526">
        <v>0</v>
      </c>
      <c r="D7" s="2529">
        <v>237</v>
      </c>
      <c r="E7" s="2529">
        <v>245</v>
      </c>
      <c r="F7" s="2613">
        <v>250</v>
      </c>
      <c r="G7" s="2553">
        <v>241</v>
      </c>
      <c r="H7" s="2529">
        <v>240</v>
      </c>
      <c r="I7" s="2529">
        <v>239</v>
      </c>
      <c r="J7" s="2554">
        <v>246</v>
      </c>
      <c r="K7" s="2553">
        <v>250</v>
      </c>
      <c r="L7" s="2529">
        <v>235</v>
      </c>
      <c r="M7" s="2529">
        <v>243</v>
      </c>
      <c r="N7" s="2526">
        <v>239</v>
      </c>
      <c r="O7" s="2553">
        <v>732</v>
      </c>
      <c r="P7" s="3697">
        <v>725</v>
      </c>
      <c r="Q7" s="3426">
        <v>966</v>
      </c>
      <c r="R7" s="2688">
        <v>967</v>
      </c>
      <c r="S7" s="2073"/>
    </row>
    <row r="8" spans="1:19" ht="17.25" customHeight="1">
      <c r="A8" s="2071" t="s">
        <v>852</v>
      </c>
      <c r="B8" s="2072"/>
      <c r="C8" s="2681">
        <v>0</v>
      </c>
      <c r="D8" s="2570">
        <v>31</v>
      </c>
      <c r="E8" s="2570">
        <v>26</v>
      </c>
      <c r="F8" s="2608">
        <v>18</v>
      </c>
      <c r="G8" s="2607">
        <v>15</v>
      </c>
      <c r="H8" s="2570">
        <v>18</v>
      </c>
      <c r="I8" s="2570">
        <v>18</v>
      </c>
      <c r="J8" s="2608">
        <v>14</v>
      </c>
      <c r="K8" s="2607">
        <v>10</v>
      </c>
      <c r="L8" s="2570">
        <v>7</v>
      </c>
      <c r="M8" s="2570">
        <v>6</v>
      </c>
      <c r="N8" s="2681">
        <v>7</v>
      </c>
      <c r="O8" s="2607">
        <v>75</v>
      </c>
      <c r="P8" s="2679">
        <v>50</v>
      </c>
      <c r="Q8" s="3716">
        <v>65</v>
      </c>
      <c r="R8" s="2689">
        <v>30</v>
      </c>
      <c r="S8" s="2073"/>
    </row>
    <row r="9" spans="1:19" ht="17.25" customHeight="1">
      <c r="A9" s="2074" t="s">
        <v>853</v>
      </c>
      <c r="B9" s="2076"/>
      <c r="C9" s="2526">
        <v>0</v>
      </c>
      <c r="D9" s="2529">
        <v>1408</v>
      </c>
      <c r="E9" s="2529">
        <v>1335</v>
      </c>
      <c r="F9" s="2613">
        <v>1329</v>
      </c>
      <c r="G9" s="2553">
        <v>1279</v>
      </c>
      <c r="H9" s="2529">
        <v>1262</v>
      </c>
      <c r="I9" s="2529">
        <v>1179</v>
      </c>
      <c r="J9" s="2554">
        <v>1183</v>
      </c>
      <c r="K9" s="2553">
        <v>1154</v>
      </c>
      <c r="L9" s="2529">
        <v>1159</v>
      </c>
      <c r="M9" s="2529">
        <v>1122</v>
      </c>
      <c r="N9" s="2526">
        <v>1167</v>
      </c>
      <c r="O9" s="2553">
        <v>4072</v>
      </c>
      <c r="P9" s="3697">
        <v>3624</v>
      </c>
      <c r="Q9" s="3426">
        <v>4903</v>
      </c>
      <c r="R9" s="2688">
        <v>4602</v>
      </c>
      <c r="S9" s="2687"/>
    </row>
    <row r="10" spans="1:19" ht="9.9499999999999993" customHeight="1">
      <c r="A10" s="2077"/>
      <c r="B10" s="2079"/>
      <c r="C10" s="2526"/>
      <c r="D10" s="2529"/>
      <c r="E10" s="2529"/>
      <c r="F10" s="2613"/>
      <c r="G10" s="2553"/>
      <c r="H10" s="2529"/>
      <c r="I10" s="2529"/>
      <c r="J10" s="2554"/>
      <c r="K10" s="2553"/>
      <c r="L10" s="2529"/>
      <c r="M10" s="2529"/>
      <c r="N10" s="2526"/>
      <c r="O10" s="2553"/>
      <c r="P10" s="3697"/>
      <c r="Q10" s="3426"/>
      <c r="R10" s="2688"/>
      <c r="S10" s="2073"/>
    </row>
    <row r="11" spans="1:19" ht="17.25" customHeight="1">
      <c r="A11" s="2316" t="s">
        <v>854</v>
      </c>
      <c r="B11" s="2072"/>
      <c r="C11" s="2526"/>
      <c r="D11" s="2529"/>
      <c r="E11" s="2529"/>
      <c r="F11" s="2613"/>
      <c r="G11" s="2553"/>
      <c r="H11" s="2529"/>
      <c r="I11" s="2529"/>
      <c r="J11" s="2554"/>
      <c r="K11" s="2553"/>
      <c r="L11" s="2529"/>
      <c r="M11" s="2529"/>
      <c r="N11" s="2526"/>
      <c r="O11" s="2553"/>
      <c r="P11" s="3697"/>
      <c r="Q11" s="3426"/>
      <c r="R11" s="2688"/>
      <c r="S11" s="2073"/>
    </row>
    <row r="12" spans="1:19" ht="17.25" customHeight="1">
      <c r="A12" s="2071" t="s">
        <v>855</v>
      </c>
      <c r="B12" s="2072"/>
      <c r="C12" s="2526">
        <v>0</v>
      </c>
      <c r="D12" s="2529">
        <v>447</v>
      </c>
      <c r="E12" s="2529">
        <v>431</v>
      </c>
      <c r="F12" s="2613">
        <v>400</v>
      </c>
      <c r="G12" s="2553">
        <v>395</v>
      </c>
      <c r="H12" s="2529">
        <v>358</v>
      </c>
      <c r="I12" s="2529">
        <v>345</v>
      </c>
      <c r="J12" s="2554">
        <v>337</v>
      </c>
      <c r="K12" s="2553">
        <v>324</v>
      </c>
      <c r="L12" s="2529">
        <v>332</v>
      </c>
      <c r="M12" s="2529">
        <v>328</v>
      </c>
      <c r="N12" s="2526">
        <v>345</v>
      </c>
      <c r="O12" s="2553">
        <v>1278</v>
      </c>
      <c r="P12" s="3697">
        <v>1040</v>
      </c>
      <c r="Q12" s="3426">
        <v>1435</v>
      </c>
      <c r="R12" s="2688">
        <v>1329</v>
      </c>
      <c r="S12" s="2073"/>
    </row>
    <row r="13" spans="1:19" ht="17.25" customHeight="1">
      <c r="A13" s="2077" t="s">
        <v>856</v>
      </c>
      <c r="B13" s="2072"/>
      <c r="C13" s="2526">
        <v>0</v>
      </c>
      <c r="D13" s="2529">
        <v>99</v>
      </c>
      <c r="E13" s="2529">
        <v>100</v>
      </c>
      <c r="F13" s="2613">
        <v>97</v>
      </c>
      <c r="G13" s="2553">
        <v>100</v>
      </c>
      <c r="H13" s="2529">
        <v>100</v>
      </c>
      <c r="I13" s="2529">
        <v>102</v>
      </c>
      <c r="J13" s="2554">
        <v>102</v>
      </c>
      <c r="K13" s="2553">
        <v>107</v>
      </c>
      <c r="L13" s="2529">
        <v>105</v>
      </c>
      <c r="M13" s="2529">
        <v>102</v>
      </c>
      <c r="N13" s="2526">
        <v>106</v>
      </c>
      <c r="O13" s="2553">
        <v>296</v>
      </c>
      <c r="P13" s="3697">
        <v>304</v>
      </c>
      <c r="Q13" s="3426">
        <v>404</v>
      </c>
      <c r="R13" s="2688">
        <v>420</v>
      </c>
      <c r="S13" s="2073"/>
    </row>
    <row r="14" spans="1:19" ht="17.25" customHeight="1">
      <c r="A14" s="2077" t="s">
        <v>914</v>
      </c>
      <c r="B14" s="2072"/>
      <c r="C14" s="2526">
        <v>0</v>
      </c>
      <c r="D14" s="2529">
        <v>0</v>
      </c>
      <c r="E14" s="2529">
        <v>7</v>
      </c>
      <c r="F14" s="2613">
        <v>8</v>
      </c>
      <c r="G14" s="2553">
        <v>8</v>
      </c>
      <c r="H14" s="2529">
        <v>9</v>
      </c>
      <c r="I14" s="2529">
        <v>8</v>
      </c>
      <c r="J14" s="2554">
        <v>8</v>
      </c>
      <c r="K14" s="2553">
        <v>14</v>
      </c>
      <c r="L14" s="2529">
        <v>15</v>
      </c>
      <c r="M14" s="2529">
        <v>13</v>
      </c>
      <c r="N14" s="2526">
        <v>17</v>
      </c>
      <c r="O14" s="2553">
        <v>15</v>
      </c>
      <c r="P14" s="3697">
        <v>25</v>
      </c>
      <c r="Q14" s="3426">
        <v>33</v>
      </c>
      <c r="R14" s="2688">
        <v>59</v>
      </c>
      <c r="S14" s="2073"/>
    </row>
    <row r="15" spans="1:19" ht="17.25" customHeight="1">
      <c r="A15" s="2077" t="s">
        <v>826</v>
      </c>
      <c r="B15" s="2072"/>
      <c r="C15" s="2526">
        <v>0</v>
      </c>
      <c r="D15" s="2529">
        <v>31</v>
      </c>
      <c r="E15" s="2529">
        <v>35</v>
      </c>
      <c r="F15" s="2613">
        <v>26</v>
      </c>
      <c r="G15" s="2553">
        <v>-4</v>
      </c>
      <c r="H15" s="2529">
        <v>10</v>
      </c>
      <c r="I15" s="2529">
        <v>6</v>
      </c>
      <c r="J15" s="2554">
        <v>18</v>
      </c>
      <c r="K15" s="2553">
        <v>0</v>
      </c>
      <c r="L15" s="2529">
        <v>16</v>
      </c>
      <c r="M15" s="2529">
        <v>18</v>
      </c>
      <c r="N15" s="2526">
        <v>23</v>
      </c>
      <c r="O15" s="2553">
        <v>92</v>
      </c>
      <c r="P15" s="3697">
        <v>34</v>
      </c>
      <c r="Q15" s="3426">
        <v>30</v>
      </c>
      <c r="R15" s="2688">
        <v>57</v>
      </c>
      <c r="S15" s="2073"/>
    </row>
    <row r="16" spans="1:19" ht="17.25" customHeight="1">
      <c r="A16" s="2074" t="s">
        <v>857</v>
      </c>
      <c r="B16" s="2076"/>
      <c r="C16" s="2682">
        <v>0</v>
      </c>
      <c r="D16" s="2549">
        <v>577</v>
      </c>
      <c r="E16" s="2549">
        <v>573</v>
      </c>
      <c r="F16" s="2609">
        <v>531</v>
      </c>
      <c r="G16" s="2547">
        <v>499</v>
      </c>
      <c r="H16" s="2549">
        <v>477</v>
      </c>
      <c r="I16" s="2549">
        <v>461</v>
      </c>
      <c r="J16" s="2609">
        <v>465</v>
      </c>
      <c r="K16" s="2547">
        <v>445</v>
      </c>
      <c r="L16" s="2549">
        <v>468</v>
      </c>
      <c r="M16" s="2549">
        <v>461</v>
      </c>
      <c r="N16" s="2682">
        <v>491</v>
      </c>
      <c r="O16" s="3049">
        <v>1681</v>
      </c>
      <c r="P16" s="3401">
        <v>1403</v>
      </c>
      <c r="Q16" s="3707">
        <v>1902</v>
      </c>
      <c r="R16" s="2690">
        <v>1865</v>
      </c>
      <c r="S16" s="2073"/>
    </row>
    <row r="17" spans="1:19" ht="17.25" customHeight="1">
      <c r="A17" s="2074" t="s">
        <v>858</v>
      </c>
      <c r="B17" s="2076"/>
      <c r="C17" s="2682">
        <v>0</v>
      </c>
      <c r="D17" s="2549">
        <v>55</v>
      </c>
      <c r="E17" s="2549">
        <v>46</v>
      </c>
      <c r="F17" s="2609">
        <v>68</v>
      </c>
      <c r="G17" s="2547">
        <v>53</v>
      </c>
      <c r="H17" s="2549">
        <v>48</v>
      </c>
      <c r="I17" s="2549">
        <v>75</v>
      </c>
      <c r="J17" s="2609">
        <v>55</v>
      </c>
      <c r="K17" s="2547">
        <v>64</v>
      </c>
      <c r="L17" s="2549">
        <v>61</v>
      </c>
      <c r="M17" s="2549">
        <v>123</v>
      </c>
      <c r="N17" s="2682">
        <v>63</v>
      </c>
      <c r="O17" s="3049">
        <v>169</v>
      </c>
      <c r="P17" s="3401">
        <v>178</v>
      </c>
      <c r="Q17" s="3707">
        <v>231</v>
      </c>
      <c r="R17" s="2690">
        <v>311</v>
      </c>
      <c r="S17" s="2073"/>
    </row>
    <row r="18" spans="1:19" ht="17.25" customHeight="1" thickBot="1">
      <c r="A18" s="2317" t="s">
        <v>807</v>
      </c>
      <c r="B18" s="2318"/>
      <c r="C18" s="2693">
        <v>0</v>
      </c>
      <c r="D18" s="2600">
        <v>886</v>
      </c>
      <c r="E18" s="2600">
        <v>808</v>
      </c>
      <c r="F18" s="2691">
        <v>866</v>
      </c>
      <c r="G18" s="2692">
        <v>833</v>
      </c>
      <c r="H18" s="2600">
        <v>833</v>
      </c>
      <c r="I18" s="2600">
        <v>793</v>
      </c>
      <c r="J18" s="2691">
        <v>773</v>
      </c>
      <c r="K18" s="2692">
        <v>773</v>
      </c>
      <c r="L18" s="2600">
        <v>752</v>
      </c>
      <c r="M18" s="2600">
        <v>784</v>
      </c>
      <c r="N18" s="2693">
        <v>739</v>
      </c>
      <c r="O18" s="2692">
        <v>2560</v>
      </c>
      <c r="P18" s="3711">
        <v>2399</v>
      </c>
      <c r="Q18" s="3717">
        <v>3232</v>
      </c>
      <c r="R18" s="2694">
        <v>3048</v>
      </c>
      <c r="S18" s="2073"/>
    </row>
    <row r="19" spans="1:19" ht="9.9499999999999993" customHeight="1" thickBot="1">
      <c r="A19" s="1787"/>
      <c r="B19" s="1580"/>
      <c r="C19" s="2696"/>
      <c r="D19" s="2696"/>
      <c r="E19" s="2696"/>
      <c r="F19" s="2526"/>
      <c r="G19" s="2696"/>
      <c r="H19" s="2696"/>
      <c r="I19" s="2696"/>
      <c r="J19" s="2696"/>
      <c r="K19" s="2696"/>
      <c r="L19" s="2696"/>
      <c r="M19" s="2696"/>
      <c r="N19" s="2696"/>
      <c r="O19" s="2696"/>
      <c r="P19" s="2696"/>
      <c r="Q19" s="2696"/>
      <c r="R19" s="2696"/>
      <c r="S19" s="1583"/>
    </row>
    <row r="20" spans="1:19" ht="17.25" customHeight="1" thickBot="1">
      <c r="A20" s="2467" t="s">
        <v>808</v>
      </c>
      <c r="B20" s="2293"/>
      <c r="C20" s="2553"/>
      <c r="D20" s="2695"/>
      <c r="E20" s="2695"/>
      <c r="F20" s="2526"/>
      <c r="G20" s="2695"/>
      <c r="H20" s="2695"/>
      <c r="I20" s="2695"/>
      <c r="J20" s="2695"/>
      <c r="K20" s="2695"/>
      <c r="L20" s="2695"/>
      <c r="M20" s="2695"/>
      <c r="N20" s="2695"/>
      <c r="O20" s="2695"/>
      <c r="P20" s="2695"/>
      <c r="Q20" s="2695"/>
      <c r="R20" s="2695"/>
      <c r="S20" s="1583"/>
    </row>
    <row r="21" spans="1:19" ht="17.25" customHeight="1">
      <c r="A21" s="2319" t="s">
        <v>862</v>
      </c>
      <c r="B21" s="1801"/>
      <c r="C21" s="2611">
        <v>0</v>
      </c>
      <c r="D21" s="2595">
        <v>100</v>
      </c>
      <c r="E21" s="2766">
        <v>90</v>
      </c>
      <c r="F21" s="2758">
        <v>88</v>
      </c>
      <c r="G21" s="2611">
        <v>91</v>
      </c>
      <c r="H21" s="2595">
        <v>116</v>
      </c>
      <c r="I21" s="2595">
        <v>94</v>
      </c>
      <c r="J21" s="2612">
        <v>75</v>
      </c>
      <c r="K21" s="2611">
        <v>83</v>
      </c>
      <c r="L21" s="2595">
        <v>113</v>
      </c>
      <c r="M21" s="2595">
        <v>111</v>
      </c>
      <c r="N21" s="2683">
        <v>80</v>
      </c>
      <c r="O21" s="3050">
        <v>278</v>
      </c>
      <c r="P21" s="3373">
        <v>285</v>
      </c>
      <c r="Q21" s="3102">
        <v>376</v>
      </c>
      <c r="R21" s="2758">
        <v>387</v>
      </c>
      <c r="S21" s="1583"/>
    </row>
    <row r="22" spans="1:19" ht="17.25" customHeight="1">
      <c r="A22" s="1973" t="s">
        <v>861</v>
      </c>
      <c r="B22" s="3009"/>
      <c r="C22" s="2553">
        <v>0</v>
      </c>
      <c r="D22" s="2529">
        <v>51</v>
      </c>
      <c r="E22" s="2529">
        <v>57</v>
      </c>
      <c r="F22" s="2759">
        <v>58</v>
      </c>
      <c r="G22" s="2553">
        <v>57</v>
      </c>
      <c r="H22" s="2529">
        <v>58</v>
      </c>
      <c r="I22" s="2529">
        <v>61</v>
      </c>
      <c r="J22" s="2759">
        <v>59</v>
      </c>
      <c r="K22" s="2553">
        <v>59</v>
      </c>
      <c r="L22" s="2529">
        <v>66</v>
      </c>
      <c r="M22" s="2529">
        <v>75</v>
      </c>
      <c r="N22" s="2526">
        <v>73</v>
      </c>
      <c r="O22" s="2553">
        <v>166</v>
      </c>
      <c r="P22" s="3697">
        <v>178</v>
      </c>
      <c r="Q22" s="2528">
        <v>235</v>
      </c>
      <c r="R22" s="2759">
        <v>273</v>
      </c>
      <c r="S22" s="1583"/>
    </row>
    <row r="23" spans="1:19" ht="17.25" customHeight="1">
      <c r="A23" s="1802" t="s">
        <v>1142</v>
      </c>
      <c r="B23" s="3009"/>
      <c r="C23" s="2553">
        <v>0</v>
      </c>
      <c r="D23" s="2529">
        <v>105</v>
      </c>
      <c r="E23" s="2529">
        <v>101</v>
      </c>
      <c r="F23" s="2759">
        <v>101</v>
      </c>
      <c r="G23" s="2553">
        <v>98</v>
      </c>
      <c r="H23" s="2529">
        <v>94</v>
      </c>
      <c r="I23" s="2529">
        <v>87</v>
      </c>
      <c r="J23" s="2759">
        <v>85</v>
      </c>
      <c r="K23" s="2553">
        <v>82</v>
      </c>
      <c r="L23" s="2529">
        <v>84</v>
      </c>
      <c r="M23" s="2529">
        <v>81</v>
      </c>
      <c r="N23" s="2526">
        <v>73</v>
      </c>
      <c r="O23" s="2553">
        <v>307</v>
      </c>
      <c r="P23" s="3697">
        <v>266</v>
      </c>
      <c r="Q23" s="2528">
        <v>364</v>
      </c>
      <c r="R23" s="2759">
        <v>320</v>
      </c>
      <c r="S23" s="1583"/>
    </row>
    <row r="24" spans="1:19" ht="17.25" customHeight="1">
      <c r="A24" s="1802" t="s">
        <v>1141</v>
      </c>
      <c r="B24" s="3009"/>
      <c r="C24" s="2553">
        <v>0</v>
      </c>
      <c r="D24" s="2529">
        <v>133</v>
      </c>
      <c r="E24" s="2529">
        <v>126</v>
      </c>
      <c r="F24" s="2759">
        <v>123</v>
      </c>
      <c r="G24" s="2553">
        <v>117</v>
      </c>
      <c r="H24" s="2529">
        <v>113</v>
      </c>
      <c r="I24" s="2529">
        <v>109</v>
      </c>
      <c r="J24" s="2759">
        <v>114</v>
      </c>
      <c r="K24" s="2553">
        <v>115</v>
      </c>
      <c r="L24" s="2529">
        <v>113</v>
      </c>
      <c r="M24" s="2529">
        <v>111</v>
      </c>
      <c r="N24" s="2526">
        <v>107</v>
      </c>
      <c r="O24" s="2553">
        <v>382</v>
      </c>
      <c r="P24" s="3697">
        <v>336</v>
      </c>
      <c r="Q24" s="2528">
        <v>453</v>
      </c>
      <c r="R24" s="2759">
        <v>446</v>
      </c>
      <c r="S24" s="1583"/>
    </row>
    <row r="25" spans="1:19" ht="17.25" customHeight="1">
      <c r="A25" s="1973" t="s">
        <v>860</v>
      </c>
      <c r="B25" s="3009"/>
      <c r="C25" s="2553">
        <v>0</v>
      </c>
      <c r="D25" s="2529">
        <v>99</v>
      </c>
      <c r="E25" s="2529">
        <v>84</v>
      </c>
      <c r="F25" s="2759">
        <v>83</v>
      </c>
      <c r="G25" s="2553">
        <v>87</v>
      </c>
      <c r="H25" s="2529">
        <v>90</v>
      </c>
      <c r="I25" s="2529">
        <v>85</v>
      </c>
      <c r="J25" s="2759">
        <v>84</v>
      </c>
      <c r="K25" s="2553">
        <v>87</v>
      </c>
      <c r="L25" s="2529">
        <v>85</v>
      </c>
      <c r="M25" s="2529">
        <v>86</v>
      </c>
      <c r="N25" s="2526">
        <v>77</v>
      </c>
      <c r="O25" s="2553">
        <v>266</v>
      </c>
      <c r="P25" s="3697">
        <v>259</v>
      </c>
      <c r="Q25" s="2528">
        <v>346</v>
      </c>
      <c r="R25" s="2759">
        <v>335</v>
      </c>
      <c r="S25" s="1583"/>
    </row>
    <row r="26" spans="1:19" ht="17.25" customHeight="1">
      <c r="A26" s="1802" t="s">
        <v>864</v>
      </c>
      <c r="B26" s="3009"/>
      <c r="C26" s="2553">
        <v>0</v>
      </c>
      <c r="D26" s="2529">
        <v>37</v>
      </c>
      <c r="E26" s="2529">
        <v>29</v>
      </c>
      <c r="F26" s="2759">
        <v>33</v>
      </c>
      <c r="G26" s="2553">
        <v>30</v>
      </c>
      <c r="H26" s="2529">
        <v>32</v>
      </c>
      <c r="I26" s="2529">
        <v>28</v>
      </c>
      <c r="J26" s="2759">
        <v>29</v>
      </c>
      <c r="K26" s="2553">
        <v>28</v>
      </c>
      <c r="L26" s="2529">
        <v>36</v>
      </c>
      <c r="M26" s="2529">
        <v>28</v>
      </c>
      <c r="N26" s="2526">
        <v>36</v>
      </c>
      <c r="O26" s="2553">
        <v>99</v>
      </c>
      <c r="P26" s="3697">
        <v>89</v>
      </c>
      <c r="Q26" s="2528">
        <v>119</v>
      </c>
      <c r="R26" s="2759">
        <v>128</v>
      </c>
      <c r="S26" s="1583"/>
    </row>
    <row r="27" spans="1:19" ht="17.25" customHeight="1">
      <c r="A27" s="1973" t="s">
        <v>859</v>
      </c>
      <c r="B27" s="3009"/>
      <c r="C27" s="2553">
        <v>0</v>
      </c>
      <c r="D27" s="2529">
        <v>71</v>
      </c>
      <c r="E27" s="2529">
        <v>64</v>
      </c>
      <c r="F27" s="2759">
        <v>68</v>
      </c>
      <c r="G27" s="2553">
        <v>68</v>
      </c>
      <c r="H27" s="2529">
        <v>67</v>
      </c>
      <c r="I27" s="2529">
        <v>61</v>
      </c>
      <c r="J27" s="2759">
        <v>62</v>
      </c>
      <c r="K27" s="2553">
        <v>63</v>
      </c>
      <c r="L27" s="2529">
        <v>62</v>
      </c>
      <c r="M27" s="2529">
        <v>56</v>
      </c>
      <c r="N27" s="2526">
        <v>57</v>
      </c>
      <c r="O27" s="2553">
        <v>203</v>
      </c>
      <c r="P27" s="3697">
        <v>190</v>
      </c>
      <c r="Q27" s="2528">
        <v>258</v>
      </c>
      <c r="R27" s="2759">
        <v>238</v>
      </c>
      <c r="S27" s="1583"/>
    </row>
    <row r="28" spans="1:19" ht="17.25" customHeight="1">
      <c r="A28" s="1973" t="s">
        <v>865</v>
      </c>
      <c r="B28" s="3009"/>
      <c r="C28" s="2553">
        <v>0</v>
      </c>
      <c r="D28" s="2529">
        <v>70</v>
      </c>
      <c r="E28" s="2529">
        <v>76</v>
      </c>
      <c r="F28" s="2759">
        <v>94</v>
      </c>
      <c r="G28" s="2553">
        <v>83</v>
      </c>
      <c r="H28" s="2529">
        <v>12</v>
      </c>
      <c r="I28" s="2529">
        <v>8</v>
      </c>
      <c r="J28" s="2759">
        <v>47</v>
      </c>
      <c r="K28" s="2553">
        <v>16</v>
      </c>
      <c r="L28" s="2529">
        <v>36</v>
      </c>
      <c r="M28" s="2529">
        <v>14</v>
      </c>
      <c r="N28" s="2526">
        <v>80</v>
      </c>
      <c r="O28" s="2553">
        <v>240</v>
      </c>
      <c r="P28" s="3697">
        <v>67</v>
      </c>
      <c r="Q28" s="2528">
        <v>150</v>
      </c>
      <c r="R28" s="2759">
        <v>146</v>
      </c>
      <c r="S28" s="1583"/>
    </row>
    <row r="29" spans="1:19" ht="17.25" customHeight="1">
      <c r="A29" s="1973" t="s">
        <v>866</v>
      </c>
      <c r="B29" s="3009"/>
      <c r="C29" s="2553">
        <v>0</v>
      </c>
      <c r="D29" s="2529">
        <v>26</v>
      </c>
      <c r="E29" s="2529">
        <v>49</v>
      </c>
      <c r="F29" s="2759">
        <v>26</v>
      </c>
      <c r="G29" s="2553">
        <v>12</v>
      </c>
      <c r="H29" s="2529">
        <v>18</v>
      </c>
      <c r="I29" s="2529">
        <v>29</v>
      </c>
      <c r="J29" s="2759">
        <v>11</v>
      </c>
      <c r="K29" s="2553">
        <v>-10</v>
      </c>
      <c r="L29" s="2529">
        <v>29</v>
      </c>
      <c r="M29" s="2529">
        <v>19</v>
      </c>
      <c r="N29" s="2526">
        <v>7</v>
      </c>
      <c r="O29" s="2553">
        <v>101</v>
      </c>
      <c r="P29" s="3697">
        <v>58</v>
      </c>
      <c r="Q29" s="2528">
        <v>70</v>
      </c>
      <c r="R29" s="2759">
        <v>45</v>
      </c>
      <c r="S29" s="1583"/>
    </row>
    <row r="30" spans="1:19" ht="17.25" hidden="1" customHeight="1">
      <c r="A30" s="3235" t="s">
        <v>1302</v>
      </c>
      <c r="B30" s="3236"/>
      <c r="C30" s="2553">
        <v>0</v>
      </c>
      <c r="D30" s="3159">
        <v>0</v>
      </c>
      <c r="E30" s="3159">
        <v>0</v>
      </c>
      <c r="F30" s="2759">
        <v>0</v>
      </c>
      <c r="G30" s="2553">
        <v>0</v>
      </c>
      <c r="H30" s="3159">
        <v>0</v>
      </c>
      <c r="I30" s="3159">
        <v>0</v>
      </c>
      <c r="J30" s="2759">
        <v>0</v>
      </c>
      <c r="K30" s="2553">
        <v>0</v>
      </c>
      <c r="L30" s="3159">
        <v>0</v>
      </c>
      <c r="M30" s="3159">
        <v>0</v>
      </c>
      <c r="N30" s="2526">
        <v>0</v>
      </c>
      <c r="O30" s="2553">
        <v>0</v>
      </c>
      <c r="P30" s="3697">
        <v>0</v>
      </c>
      <c r="Q30" s="2528">
        <v>0</v>
      </c>
      <c r="R30" s="2759">
        <v>0</v>
      </c>
      <c r="S30" s="1583"/>
    </row>
    <row r="31" spans="1:19" ht="17.25" customHeight="1">
      <c r="A31" s="1973" t="s">
        <v>1140</v>
      </c>
      <c r="B31" s="3009"/>
      <c r="C31" s="2553">
        <v>0</v>
      </c>
      <c r="D31" s="2529">
        <v>31</v>
      </c>
      <c r="E31" s="2529">
        <v>30</v>
      </c>
      <c r="F31" s="2759">
        <v>31</v>
      </c>
      <c r="G31" s="2553">
        <v>29</v>
      </c>
      <c r="H31" s="2529">
        <v>31</v>
      </c>
      <c r="I31" s="2529">
        <v>28</v>
      </c>
      <c r="J31" s="2759">
        <v>26</v>
      </c>
      <c r="K31" s="2553">
        <v>26</v>
      </c>
      <c r="L31" s="2529">
        <v>34</v>
      </c>
      <c r="M31" s="2529">
        <v>25</v>
      </c>
      <c r="N31" s="2526">
        <v>22</v>
      </c>
      <c r="O31" s="2553">
        <v>92</v>
      </c>
      <c r="P31" s="3697">
        <v>85</v>
      </c>
      <c r="Q31" s="2528">
        <v>114</v>
      </c>
      <c r="R31" s="2759">
        <v>107</v>
      </c>
      <c r="S31" s="1583"/>
    </row>
    <row r="32" spans="1:19" ht="17.25" customHeight="1">
      <c r="A32" s="1973" t="s">
        <v>863</v>
      </c>
      <c r="B32" s="3009"/>
      <c r="C32" s="2553">
        <v>0</v>
      </c>
      <c r="D32" s="2529">
        <v>21</v>
      </c>
      <c r="E32" s="2529">
        <v>23</v>
      </c>
      <c r="F32" s="2759">
        <v>18</v>
      </c>
      <c r="G32" s="2553">
        <v>19</v>
      </c>
      <c r="H32" s="2529">
        <v>19</v>
      </c>
      <c r="I32" s="2529">
        <v>19</v>
      </c>
      <c r="J32" s="2759">
        <v>24</v>
      </c>
      <c r="K32" s="2553">
        <v>21</v>
      </c>
      <c r="L32" s="2529">
        <v>24</v>
      </c>
      <c r="M32" s="2529">
        <v>21</v>
      </c>
      <c r="N32" s="2526">
        <v>22</v>
      </c>
      <c r="O32" s="2553">
        <v>62</v>
      </c>
      <c r="P32" s="3697">
        <v>62</v>
      </c>
      <c r="Q32" s="2528">
        <v>81</v>
      </c>
      <c r="R32" s="2759">
        <v>88</v>
      </c>
      <c r="S32" s="1583"/>
    </row>
    <row r="33" spans="1:22" ht="17.25" customHeight="1">
      <c r="A33" s="1973" t="s">
        <v>1226</v>
      </c>
      <c r="B33" s="3009"/>
      <c r="C33" s="2553">
        <v>0</v>
      </c>
      <c r="D33" s="2529">
        <v>10</v>
      </c>
      <c r="E33" s="2529">
        <v>13</v>
      </c>
      <c r="F33" s="2759">
        <v>10</v>
      </c>
      <c r="G33" s="2553">
        <v>8</v>
      </c>
      <c r="H33" s="2529">
        <v>9</v>
      </c>
      <c r="I33" s="2529">
        <v>13</v>
      </c>
      <c r="J33" s="2759">
        <v>16</v>
      </c>
      <c r="K33" s="2553">
        <v>11</v>
      </c>
      <c r="L33" s="2529">
        <v>20</v>
      </c>
      <c r="M33" s="2529">
        <v>12</v>
      </c>
      <c r="N33" s="2526">
        <v>12</v>
      </c>
      <c r="O33" s="2553">
        <v>33</v>
      </c>
      <c r="P33" s="3697">
        <v>38</v>
      </c>
      <c r="Q33" s="2528">
        <v>46</v>
      </c>
      <c r="R33" s="2759">
        <v>55</v>
      </c>
      <c r="S33" s="1583"/>
    </row>
    <row r="34" spans="1:22" ht="17.25" customHeight="1">
      <c r="A34" s="1973" t="s">
        <v>826</v>
      </c>
      <c r="B34" s="3009"/>
      <c r="C34" s="2553">
        <v>0</v>
      </c>
      <c r="D34" s="2529">
        <v>93</v>
      </c>
      <c r="E34" s="2529">
        <v>97</v>
      </c>
      <c r="F34" s="2759">
        <v>104</v>
      </c>
      <c r="G34" s="2553">
        <v>98</v>
      </c>
      <c r="H34" s="2529">
        <v>118</v>
      </c>
      <c r="I34" s="2529">
        <v>90</v>
      </c>
      <c r="J34" s="2759">
        <v>125</v>
      </c>
      <c r="K34" s="2553">
        <v>119</v>
      </c>
      <c r="L34" s="2529">
        <v>99</v>
      </c>
      <c r="M34" s="2529">
        <v>74</v>
      </c>
      <c r="N34" s="2526">
        <v>74</v>
      </c>
      <c r="O34" s="2553">
        <v>294</v>
      </c>
      <c r="P34" s="3697">
        <v>333</v>
      </c>
      <c r="Q34" s="2528">
        <v>431</v>
      </c>
      <c r="R34" s="2759">
        <v>366</v>
      </c>
      <c r="S34" s="1583"/>
    </row>
    <row r="35" spans="1:22" ht="17.25" customHeight="1">
      <c r="A35" s="3233" t="s">
        <v>1301</v>
      </c>
      <c r="B35" s="3234"/>
      <c r="C35" s="2682">
        <v>0</v>
      </c>
      <c r="D35" s="2549">
        <v>847</v>
      </c>
      <c r="E35" s="2549">
        <v>839</v>
      </c>
      <c r="F35" s="2609">
        <v>837</v>
      </c>
      <c r="G35" s="2547">
        <v>797</v>
      </c>
      <c r="H35" s="2549">
        <v>777</v>
      </c>
      <c r="I35" s="2549">
        <v>712</v>
      </c>
      <c r="J35" s="2609">
        <v>757</v>
      </c>
      <c r="K35" s="2547">
        <v>700</v>
      </c>
      <c r="L35" s="2549">
        <v>801</v>
      </c>
      <c r="M35" s="2549">
        <v>713</v>
      </c>
      <c r="N35" s="2682">
        <v>720</v>
      </c>
      <c r="O35" s="3049">
        <v>2523</v>
      </c>
      <c r="P35" s="3401">
        <v>2246</v>
      </c>
      <c r="Q35" s="3046">
        <v>3043</v>
      </c>
      <c r="R35" s="2690">
        <v>2934</v>
      </c>
      <c r="S35" s="2073"/>
    </row>
    <row r="36" spans="1:22" ht="17.25" customHeight="1">
      <c r="A36" s="3233" t="s">
        <v>858</v>
      </c>
      <c r="B36" s="3234"/>
      <c r="C36" s="2682">
        <v>0</v>
      </c>
      <c r="D36" s="2549">
        <v>10</v>
      </c>
      <c r="E36" s="2549">
        <v>7</v>
      </c>
      <c r="F36" s="2609">
        <v>4</v>
      </c>
      <c r="G36" s="2547">
        <v>2</v>
      </c>
      <c r="H36" s="2549">
        <v>0</v>
      </c>
      <c r="I36" s="2549">
        <v>2</v>
      </c>
      <c r="J36" s="2609">
        <v>0</v>
      </c>
      <c r="K36" s="2547">
        <v>0</v>
      </c>
      <c r="L36" s="2549">
        <v>0</v>
      </c>
      <c r="M36" s="2549">
        <v>0</v>
      </c>
      <c r="N36" s="2682">
        <v>0</v>
      </c>
      <c r="O36" s="3049">
        <v>21</v>
      </c>
      <c r="P36" s="3401">
        <v>2</v>
      </c>
      <c r="Q36" s="3046">
        <v>4</v>
      </c>
      <c r="R36" s="2690">
        <v>0</v>
      </c>
      <c r="S36" s="2073"/>
    </row>
    <row r="37" spans="1:22" ht="17.25" customHeight="1" thickBot="1">
      <c r="A37" s="3231" t="s">
        <v>808</v>
      </c>
      <c r="B37" s="3232"/>
      <c r="C37" s="2606">
        <v>0</v>
      </c>
      <c r="D37" s="2532">
        <v>857</v>
      </c>
      <c r="E37" s="2532">
        <v>846</v>
      </c>
      <c r="F37" s="2610">
        <v>841</v>
      </c>
      <c r="G37" s="2606">
        <v>799</v>
      </c>
      <c r="H37" s="2532">
        <v>777</v>
      </c>
      <c r="I37" s="2532">
        <v>714</v>
      </c>
      <c r="J37" s="2610">
        <v>757</v>
      </c>
      <c r="K37" s="2606">
        <v>700</v>
      </c>
      <c r="L37" s="2532">
        <v>801</v>
      </c>
      <c r="M37" s="2532">
        <v>713</v>
      </c>
      <c r="N37" s="2527">
        <v>720</v>
      </c>
      <c r="O37" s="2606">
        <v>2544</v>
      </c>
      <c r="P37" s="3718">
        <v>2248</v>
      </c>
      <c r="Q37" s="2531">
        <v>3047</v>
      </c>
      <c r="R37" s="2610">
        <v>2934</v>
      </c>
      <c r="S37" s="1583"/>
    </row>
    <row r="38" spans="1:22" ht="17.25" customHeight="1" thickBot="1">
      <c r="A38" s="2320" t="s">
        <v>867</v>
      </c>
      <c r="B38" s="2321"/>
      <c r="C38" s="2969">
        <v>0</v>
      </c>
      <c r="D38" s="2970">
        <v>0.49168100975329893</v>
      </c>
      <c r="E38" s="2971">
        <v>0.5114873035066505</v>
      </c>
      <c r="F38" s="2972">
        <v>0.49267721148213239</v>
      </c>
      <c r="G38" s="2969">
        <v>0.48958333333333331</v>
      </c>
      <c r="H38" s="2970">
        <v>0.4826086956521739</v>
      </c>
      <c r="I38" s="2970">
        <v>0.47378898473788983</v>
      </c>
      <c r="J38" s="2973">
        <v>0.49477124183006538</v>
      </c>
      <c r="K38" s="2969">
        <v>0.47522063815342835</v>
      </c>
      <c r="L38" s="2970">
        <v>0.51577591757887964</v>
      </c>
      <c r="M38" s="2970">
        <v>0.47628590514362057</v>
      </c>
      <c r="N38" s="2974">
        <v>0.49348869088416725</v>
      </c>
      <c r="O38" s="2969">
        <v>0.49843260188087773</v>
      </c>
      <c r="P38" s="3719">
        <v>0.4837529588982139</v>
      </c>
      <c r="Q38" s="3720">
        <v>0.48526835483357222</v>
      </c>
      <c r="R38" s="2972">
        <v>0.49047141424272817</v>
      </c>
      <c r="S38" s="1583"/>
    </row>
    <row r="39" spans="1:22" ht="9.9499999999999993" customHeight="1">
      <c r="C39" s="2765"/>
      <c r="D39" s="2526"/>
      <c r="E39" s="2765"/>
      <c r="F39" s="2526"/>
      <c r="G39" s="2683"/>
      <c r="H39" s="2683"/>
      <c r="I39" s="2683"/>
      <c r="J39" s="2683"/>
      <c r="K39" s="2683"/>
      <c r="L39" s="2683"/>
      <c r="M39" s="2683"/>
      <c r="N39" s="2683"/>
      <c r="O39" s="2683"/>
      <c r="P39" s="2683"/>
      <c r="Q39" s="2683"/>
      <c r="R39" s="2683"/>
      <c r="S39" s="1583"/>
    </row>
    <row r="40" spans="1:22" ht="35.1" customHeight="1" thickBot="1">
      <c r="A40" s="4102" t="s">
        <v>1213</v>
      </c>
      <c r="B40" s="4102"/>
      <c r="C40" s="2526"/>
      <c r="D40" s="2526"/>
      <c r="E40" s="2526"/>
      <c r="F40" s="2526"/>
      <c r="G40" s="2526"/>
      <c r="H40" s="2526"/>
      <c r="I40" s="2526"/>
      <c r="J40" s="2526"/>
      <c r="K40" s="2526"/>
      <c r="L40" s="2526"/>
      <c r="M40" s="2526"/>
      <c r="N40" s="2526"/>
      <c r="O40" s="2526"/>
      <c r="P40" s="2526"/>
      <c r="Q40" s="2526"/>
      <c r="R40" s="2526"/>
      <c r="S40" s="1583"/>
    </row>
    <row r="41" spans="1:22" ht="17.25" customHeight="1" thickBot="1">
      <c r="A41" s="2290" t="s">
        <v>868</v>
      </c>
      <c r="B41" s="2293"/>
      <c r="C41" s="2913"/>
      <c r="D41" s="2526"/>
      <c r="E41" s="2695"/>
      <c r="F41" s="2526"/>
      <c r="G41" s="2695"/>
      <c r="H41" s="2695"/>
      <c r="I41" s="2695"/>
      <c r="J41" s="2695"/>
      <c r="K41" s="2695"/>
      <c r="L41" s="2695"/>
      <c r="M41" s="2695"/>
      <c r="N41" s="2695"/>
      <c r="O41" s="2695"/>
      <c r="P41" s="2695"/>
      <c r="Q41" s="2695"/>
      <c r="R41" s="2695"/>
      <c r="S41" s="1583"/>
    </row>
    <row r="42" spans="1:22" ht="17.25" customHeight="1">
      <c r="A42" s="1799" t="s">
        <v>807</v>
      </c>
      <c r="B42" s="1800"/>
      <c r="C42" s="2611">
        <v>0</v>
      </c>
      <c r="D42" s="3050">
        <v>140</v>
      </c>
      <c r="E42" s="3102">
        <v>153</v>
      </c>
      <c r="F42" s="2758">
        <v>192</v>
      </c>
      <c r="G42" s="2611">
        <v>168</v>
      </c>
      <c r="H42" s="2595">
        <v>188</v>
      </c>
      <c r="I42" s="2595">
        <v>207</v>
      </c>
      <c r="J42" s="2612">
        <v>180</v>
      </c>
      <c r="K42" s="2611">
        <v>192</v>
      </c>
      <c r="L42" s="2595">
        <v>193</v>
      </c>
      <c r="M42" s="2595">
        <v>213</v>
      </c>
      <c r="N42" s="2683">
        <v>178</v>
      </c>
      <c r="O42" s="3050">
        <v>485</v>
      </c>
      <c r="P42" s="3373">
        <v>575</v>
      </c>
      <c r="Q42" s="3102">
        <v>743</v>
      </c>
      <c r="R42" s="2758">
        <v>776</v>
      </c>
      <c r="S42" s="1583"/>
      <c r="T42" s="1583"/>
      <c r="U42" s="1583"/>
      <c r="V42" s="1583"/>
    </row>
    <row r="43" spans="1:22" ht="17.25" customHeight="1">
      <c r="A43" s="1802" t="s">
        <v>808</v>
      </c>
      <c r="B43" s="1580"/>
      <c r="C43" s="2553">
        <v>0</v>
      </c>
      <c r="D43" s="2553">
        <v>80</v>
      </c>
      <c r="E43" s="2528">
        <v>83</v>
      </c>
      <c r="F43" s="2759">
        <v>98</v>
      </c>
      <c r="G43" s="2553">
        <v>85</v>
      </c>
      <c r="H43" s="2529">
        <v>12</v>
      </c>
      <c r="I43" s="2529">
        <v>10</v>
      </c>
      <c r="J43" s="2613">
        <v>47</v>
      </c>
      <c r="K43" s="2553">
        <v>16</v>
      </c>
      <c r="L43" s="2529">
        <v>36</v>
      </c>
      <c r="M43" s="2529">
        <v>14</v>
      </c>
      <c r="N43" s="2526">
        <v>80</v>
      </c>
      <c r="O43" s="2553">
        <v>261</v>
      </c>
      <c r="P43" s="3697">
        <v>69</v>
      </c>
      <c r="Q43" s="2528">
        <v>154</v>
      </c>
      <c r="R43" s="2759">
        <v>146</v>
      </c>
      <c r="S43" s="1583"/>
      <c r="T43" s="1583"/>
      <c r="U43" s="1583"/>
      <c r="V43" s="1583"/>
    </row>
    <row r="44" spans="1:22" ht="17.25" customHeight="1" thickBot="1">
      <c r="A44" s="1981" t="s">
        <v>18</v>
      </c>
      <c r="B44" s="1982"/>
      <c r="C44" s="2606">
        <v>0</v>
      </c>
      <c r="D44" s="2606">
        <v>220</v>
      </c>
      <c r="E44" s="2531">
        <v>236</v>
      </c>
      <c r="F44" s="2610">
        <v>290</v>
      </c>
      <c r="G44" s="2606">
        <v>253</v>
      </c>
      <c r="H44" s="2532">
        <v>200</v>
      </c>
      <c r="I44" s="2532">
        <v>217</v>
      </c>
      <c r="J44" s="2610">
        <v>227</v>
      </c>
      <c r="K44" s="2606">
        <v>208</v>
      </c>
      <c r="L44" s="2532">
        <v>229</v>
      </c>
      <c r="M44" s="2532">
        <v>227</v>
      </c>
      <c r="N44" s="2527">
        <v>258</v>
      </c>
      <c r="O44" s="2606">
        <v>746</v>
      </c>
      <c r="P44" s="3718">
        <v>644</v>
      </c>
      <c r="Q44" s="2531">
        <v>897</v>
      </c>
      <c r="R44" s="2610">
        <v>922</v>
      </c>
      <c r="S44" s="1583"/>
      <c r="T44" s="1583"/>
      <c r="U44" s="1583"/>
      <c r="V44" s="1583"/>
    </row>
    <row r="45" spans="1:22" ht="9.9499999999999993" customHeight="1" thickBot="1">
      <c r="C45" s="2765"/>
      <c r="D45" s="2526"/>
      <c r="E45" s="2765"/>
      <c r="F45" s="2526"/>
      <c r="G45" s="2683"/>
      <c r="H45" s="2683"/>
      <c r="I45" s="2683"/>
      <c r="J45" s="2683"/>
      <c r="K45" s="2683"/>
      <c r="L45" s="2683"/>
      <c r="M45" s="2683"/>
      <c r="N45" s="2683"/>
      <c r="O45" s="2683"/>
      <c r="P45" s="2683"/>
      <c r="Q45" s="2683"/>
      <c r="R45" s="2683"/>
      <c r="S45" s="1583"/>
      <c r="T45" s="1583"/>
      <c r="U45" s="1583"/>
      <c r="V45" s="1583"/>
    </row>
    <row r="46" spans="1:22" ht="17.25" customHeight="1" thickBot="1">
      <c r="A46" s="2290" t="s">
        <v>869</v>
      </c>
      <c r="B46" s="2321"/>
      <c r="C46" s="2913"/>
      <c r="D46" s="2526"/>
      <c r="E46" s="2695"/>
      <c r="F46" s="2526"/>
      <c r="G46" s="2695"/>
      <c r="H46" s="2695"/>
      <c r="I46" s="2695"/>
      <c r="J46" s="2695"/>
      <c r="K46" s="2695"/>
      <c r="L46" s="2695"/>
      <c r="M46" s="2695"/>
      <c r="N46" s="2695"/>
      <c r="O46" s="2695"/>
      <c r="P46" s="2695"/>
      <c r="Q46" s="2695"/>
      <c r="R46" s="2695"/>
      <c r="S46" s="1583"/>
      <c r="T46" s="1583"/>
      <c r="U46" s="1583"/>
      <c r="V46" s="1583"/>
    </row>
    <row r="47" spans="1:22" s="1583" customFormat="1" ht="17.25" customHeight="1">
      <c r="A47" s="2080" t="s">
        <v>825</v>
      </c>
      <c r="B47" s="1817"/>
      <c r="C47" s="2611"/>
      <c r="D47" s="3050"/>
      <c r="E47" s="3102"/>
      <c r="F47" s="2758"/>
      <c r="G47" s="2611"/>
      <c r="H47" s="2595"/>
      <c r="I47" s="2595"/>
      <c r="J47" s="2612"/>
      <c r="K47" s="2611"/>
      <c r="L47" s="2595"/>
      <c r="M47" s="2595"/>
      <c r="N47" s="2683"/>
      <c r="O47" s="3050"/>
      <c r="P47" s="3373"/>
      <c r="Q47" s="3102"/>
      <c r="R47" s="2758"/>
    </row>
    <row r="48" spans="1:22" s="1583" customFormat="1" ht="17.25" customHeight="1">
      <c r="A48" s="1855" t="s">
        <v>1143</v>
      </c>
      <c r="B48" s="1584"/>
      <c r="C48" s="2553">
        <v>0</v>
      </c>
      <c r="D48" s="2553">
        <v>118</v>
      </c>
      <c r="E48" s="2528">
        <v>115</v>
      </c>
      <c r="F48" s="2759">
        <v>132</v>
      </c>
      <c r="G48" s="2553">
        <v>118</v>
      </c>
      <c r="H48" s="2529">
        <v>85</v>
      </c>
      <c r="I48" s="2529">
        <v>128</v>
      </c>
      <c r="J48" s="2613">
        <v>107</v>
      </c>
      <c r="K48" s="2553">
        <v>97</v>
      </c>
      <c r="L48" s="2529">
        <v>127</v>
      </c>
      <c r="M48" s="2529">
        <v>117</v>
      </c>
      <c r="N48" s="2526">
        <v>109</v>
      </c>
      <c r="O48" s="2553">
        <v>365</v>
      </c>
      <c r="P48" s="3697">
        <v>320</v>
      </c>
      <c r="Q48" s="2528">
        <v>438</v>
      </c>
      <c r="R48" s="2759">
        <v>450</v>
      </c>
    </row>
    <row r="49" spans="1:22" ht="17.25" customHeight="1">
      <c r="A49" s="1855" t="s">
        <v>1144</v>
      </c>
      <c r="B49" s="1579"/>
      <c r="C49" s="2553">
        <v>0</v>
      </c>
      <c r="D49" s="2553">
        <v>70</v>
      </c>
      <c r="E49" s="2528">
        <v>77</v>
      </c>
      <c r="F49" s="2759">
        <v>81</v>
      </c>
      <c r="G49" s="2553">
        <v>80</v>
      </c>
      <c r="H49" s="2529">
        <v>75</v>
      </c>
      <c r="I49" s="2529">
        <v>43</v>
      </c>
      <c r="J49" s="2613">
        <v>65</v>
      </c>
      <c r="K49" s="2553">
        <v>63</v>
      </c>
      <c r="L49" s="2529">
        <v>53</v>
      </c>
      <c r="M49" s="2529">
        <v>55</v>
      </c>
      <c r="N49" s="2526">
        <v>66</v>
      </c>
      <c r="O49" s="2553">
        <v>228</v>
      </c>
      <c r="P49" s="3697">
        <v>183</v>
      </c>
      <c r="Q49" s="2528">
        <v>263</v>
      </c>
      <c r="R49" s="2759">
        <v>237</v>
      </c>
      <c r="S49" s="1583"/>
      <c r="T49" s="1583"/>
      <c r="U49" s="1583"/>
      <c r="V49" s="1583"/>
    </row>
    <row r="50" spans="1:22" ht="17.25" customHeight="1">
      <c r="A50" s="2081" t="s">
        <v>870</v>
      </c>
      <c r="B50" s="2082"/>
      <c r="C50" s="2553">
        <v>0</v>
      </c>
      <c r="D50" s="2553">
        <v>19</v>
      </c>
      <c r="E50" s="2528">
        <v>23</v>
      </c>
      <c r="F50" s="2759">
        <v>41</v>
      </c>
      <c r="G50" s="2553">
        <v>24</v>
      </c>
      <c r="H50" s="2529">
        <v>21</v>
      </c>
      <c r="I50" s="2529">
        <v>27</v>
      </c>
      <c r="J50" s="2613">
        <v>44</v>
      </c>
      <c r="K50" s="2553">
        <v>35</v>
      </c>
      <c r="L50" s="2529">
        <v>26</v>
      </c>
      <c r="M50" s="2529">
        <v>29</v>
      </c>
      <c r="N50" s="2526">
        <v>57</v>
      </c>
      <c r="O50" s="2553">
        <v>83</v>
      </c>
      <c r="P50" s="3697">
        <v>92</v>
      </c>
      <c r="Q50" s="2528">
        <v>116</v>
      </c>
      <c r="R50" s="2759">
        <v>147</v>
      </c>
      <c r="S50" s="1583"/>
      <c r="T50" s="1583"/>
      <c r="U50" s="1583"/>
      <c r="V50" s="1583"/>
    </row>
    <row r="51" spans="1:22" ht="17.25" customHeight="1">
      <c r="A51" s="1994" t="s">
        <v>871</v>
      </c>
      <c r="B51" s="1579"/>
      <c r="C51" s="2614">
        <v>0</v>
      </c>
      <c r="D51" s="2614">
        <v>207</v>
      </c>
      <c r="E51" s="2585">
        <v>215</v>
      </c>
      <c r="F51" s="2615">
        <v>254</v>
      </c>
      <c r="G51" s="2614">
        <v>222</v>
      </c>
      <c r="H51" s="2586">
        <v>181</v>
      </c>
      <c r="I51" s="2586">
        <v>198</v>
      </c>
      <c r="J51" s="2615">
        <v>216</v>
      </c>
      <c r="K51" s="2614">
        <v>195</v>
      </c>
      <c r="L51" s="2586">
        <v>206</v>
      </c>
      <c r="M51" s="2586">
        <v>201</v>
      </c>
      <c r="N51" s="2684">
        <v>232</v>
      </c>
      <c r="O51" s="2614">
        <v>676</v>
      </c>
      <c r="P51" s="3399">
        <v>595</v>
      </c>
      <c r="Q51" s="2585">
        <v>817</v>
      </c>
      <c r="R51" s="2615">
        <v>834</v>
      </c>
      <c r="S51" s="1583"/>
      <c r="T51" s="1583"/>
      <c r="U51" s="1583"/>
      <c r="V51" s="1583"/>
    </row>
    <row r="52" spans="1:22" ht="17.25" customHeight="1">
      <c r="A52" s="2081" t="s">
        <v>826</v>
      </c>
      <c r="B52" s="2082"/>
      <c r="C52" s="2607">
        <v>0</v>
      </c>
      <c r="D52" s="2607">
        <v>13</v>
      </c>
      <c r="E52" s="2582">
        <v>21</v>
      </c>
      <c r="F52" s="2608">
        <v>36</v>
      </c>
      <c r="G52" s="2607">
        <v>31</v>
      </c>
      <c r="H52" s="2570">
        <v>19</v>
      </c>
      <c r="I52" s="2570">
        <v>19</v>
      </c>
      <c r="J52" s="2608">
        <v>11</v>
      </c>
      <c r="K52" s="2607">
        <v>13</v>
      </c>
      <c r="L52" s="2570">
        <v>23</v>
      </c>
      <c r="M52" s="2570">
        <v>26</v>
      </c>
      <c r="N52" s="2681">
        <v>26</v>
      </c>
      <c r="O52" s="2607">
        <v>70</v>
      </c>
      <c r="P52" s="2679">
        <v>49</v>
      </c>
      <c r="Q52" s="2582">
        <v>80</v>
      </c>
      <c r="R52" s="2608">
        <v>88</v>
      </c>
      <c r="S52" s="1583"/>
      <c r="T52" s="1583"/>
      <c r="U52" s="1583"/>
      <c r="V52" s="1583"/>
    </row>
    <row r="53" spans="1:22" ht="17.25" customHeight="1" thickBot="1">
      <c r="A53" s="1981" t="s">
        <v>872</v>
      </c>
      <c r="B53" s="1989"/>
      <c r="C53" s="2616">
        <v>0</v>
      </c>
      <c r="D53" s="3902">
        <v>220</v>
      </c>
      <c r="E53" s="3309">
        <v>236</v>
      </c>
      <c r="F53" s="3308">
        <v>290</v>
      </c>
      <c r="G53" s="2616">
        <v>253</v>
      </c>
      <c r="H53" s="2537">
        <v>200</v>
      </c>
      <c r="I53" s="2537">
        <v>217</v>
      </c>
      <c r="J53" s="2617">
        <v>227</v>
      </c>
      <c r="K53" s="2616">
        <v>208</v>
      </c>
      <c r="L53" s="2537">
        <v>229</v>
      </c>
      <c r="M53" s="2537">
        <v>227</v>
      </c>
      <c r="N53" s="2685">
        <v>258</v>
      </c>
      <c r="O53" s="3051">
        <v>746</v>
      </c>
      <c r="P53" s="3721">
        <v>644</v>
      </c>
      <c r="Q53" s="3309">
        <v>897</v>
      </c>
      <c r="R53" s="3308">
        <v>922</v>
      </c>
      <c r="S53" s="1583"/>
      <c r="T53" s="1583"/>
      <c r="U53" s="1583"/>
      <c r="V53" s="1583"/>
    </row>
    <row r="54" spans="1:22" ht="9.9499999999999993" customHeight="1">
      <c r="C54" s="1583"/>
      <c r="D54" s="1583"/>
      <c r="E54" s="1583"/>
      <c r="F54" s="1583"/>
      <c r="G54" s="1583"/>
      <c r="H54" s="1583"/>
      <c r="I54" s="1583"/>
      <c r="J54" s="1583"/>
      <c r="K54" s="1583"/>
      <c r="L54" s="1583"/>
      <c r="M54" s="1583"/>
      <c r="N54" s="1583"/>
      <c r="O54" s="1583"/>
      <c r="P54" s="1583"/>
      <c r="Q54" s="1583"/>
      <c r="R54" s="1583"/>
      <c r="S54" s="1583"/>
      <c r="T54" s="1583"/>
      <c r="U54" s="1583"/>
      <c r="V54" s="1583"/>
    </row>
    <row r="55" spans="1:22">
      <c r="D55" s="1583"/>
      <c r="E55" s="1583"/>
      <c r="F55" s="1583"/>
      <c r="G55" s="1583"/>
      <c r="H55" s="1583"/>
      <c r="I55" s="1583"/>
      <c r="J55" s="1583"/>
      <c r="K55" s="1583"/>
      <c r="L55" s="1583"/>
      <c r="M55" s="1583"/>
      <c r="N55" s="1583"/>
      <c r="O55" s="1583"/>
      <c r="P55" s="1583"/>
      <c r="Q55" s="1583"/>
      <c r="R55" s="1583"/>
      <c r="S55" s="1583"/>
      <c r="T55" s="1583"/>
      <c r="U55" s="1583"/>
      <c r="V55" s="1583"/>
    </row>
    <row r="56" spans="1:22" s="1584" customFormat="1"/>
    <row r="57" spans="1:22" s="1584" customFormat="1"/>
    <row r="58" spans="1:22" s="1584" customFormat="1">
      <c r="F58" s="2052"/>
      <c r="J58" s="2052"/>
      <c r="N58" s="2052"/>
      <c r="O58" s="2052"/>
      <c r="P58" s="2052"/>
      <c r="Q58" s="2052"/>
      <c r="R58" s="2052"/>
    </row>
    <row r="59" spans="1:22" s="1584" customFormat="1">
      <c r="F59" s="2052"/>
      <c r="J59" s="2052"/>
      <c r="N59" s="2052"/>
      <c r="O59" s="2052"/>
      <c r="P59" s="2052"/>
      <c r="Q59" s="2052"/>
      <c r="R59" s="2052"/>
    </row>
    <row r="60" spans="1:22" s="1584" customFormat="1">
      <c r="F60" s="2052"/>
      <c r="J60" s="2052"/>
      <c r="N60" s="2052"/>
      <c r="O60" s="2052"/>
      <c r="P60" s="2052"/>
      <c r="Q60" s="2052"/>
      <c r="R60" s="2052"/>
    </row>
    <row r="61" spans="1:22" s="1584" customFormat="1"/>
    <row r="62" spans="1:22">
      <c r="D62" s="1583"/>
      <c r="E62" s="1583"/>
      <c r="F62" s="1583"/>
      <c r="G62" s="1583"/>
      <c r="H62" s="1583"/>
      <c r="I62" s="1583"/>
      <c r="J62" s="1583"/>
      <c r="K62" s="1583"/>
      <c r="L62" s="1583"/>
      <c r="M62" s="1583"/>
      <c r="N62" s="1583"/>
      <c r="O62" s="1583"/>
      <c r="P62" s="1583"/>
      <c r="Q62" s="1583"/>
      <c r="R62" s="1583"/>
      <c r="S62" s="1583"/>
    </row>
    <row r="63" spans="1:22">
      <c r="D63" s="1583"/>
      <c r="E63" s="1583"/>
      <c r="F63" s="1583"/>
      <c r="G63" s="1583"/>
      <c r="H63" s="1583"/>
      <c r="I63" s="1583"/>
      <c r="J63" s="1583"/>
      <c r="K63" s="1583"/>
      <c r="L63" s="1583"/>
      <c r="M63" s="1583"/>
      <c r="N63" s="1583"/>
      <c r="O63" s="1583"/>
      <c r="P63" s="1583"/>
      <c r="Q63" s="1583"/>
      <c r="R63" s="1583"/>
      <c r="S63" s="1583"/>
    </row>
    <row r="64" spans="1:22">
      <c r="D64" s="1583"/>
      <c r="E64" s="1583"/>
      <c r="F64" s="1583"/>
      <c r="G64" s="1583"/>
      <c r="H64" s="1583"/>
      <c r="I64" s="1583"/>
      <c r="J64" s="1583"/>
      <c r="K64" s="1583"/>
      <c r="L64" s="1583"/>
      <c r="M64" s="1583"/>
      <c r="N64" s="1583"/>
      <c r="O64" s="1583"/>
      <c r="P64" s="1583"/>
      <c r="Q64" s="1583"/>
      <c r="R64" s="1583"/>
      <c r="S64" s="1583"/>
    </row>
    <row r="65" spans="4:19">
      <c r="D65" s="1583"/>
      <c r="E65" s="1583"/>
      <c r="F65" s="1583"/>
      <c r="G65" s="1583"/>
      <c r="H65" s="1583"/>
      <c r="I65" s="1583"/>
      <c r="J65" s="1583"/>
      <c r="K65" s="1583"/>
      <c r="L65" s="1583"/>
      <c r="M65" s="1583"/>
      <c r="N65" s="1583"/>
      <c r="O65" s="1583"/>
      <c r="P65" s="1583"/>
      <c r="Q65" s="1583"/>
      <c r="R65" s="1583"/>
      <c r="S65" s="1583"/>
    </row>
    <row r="66" spans="4:19">
      <c r="D66" s="1583"/>
      <c r="E66" s="1583"/>
      <c r="F66" s="1583"/>
      <c r="H66" s="1583"/>
      <c r="I66" s="1583"/>
      <c r="J66" s="1583"/>
      <c r="K66" s="1583"/>
      <c r="L66" s="1583"/>
      <c r="M66" s="1583"/>
      <c r="N66" s="1583"/>
      <c r="O66" s="1583"/>
      <c r="P66" s="1583"/>
      <c r="Q66" s="1583"/>
      <c r="R66" s="1583"/>
      <c r="S66" s="1583"/>
    </row>
    <row r="67" spans="4:19">
      <c r="D67" s="1583"/>
      <c r="E67" s="1583"/>
      <c r="F67" s="1583"/>
      <c r="H67" s="1583"/>
      <c r="I67" s="1583"/>
      <c r="J67" s="1583"/>
      <c r="K67" s="1583"/>
      <c r="L67" s="1583"/>
      <c r="M67" s="1583"/>
      <c r="N67" s="1583"/>
      <c r="O67" s="1583"/>
      <c r="P67" s="1583"/>
      <c r="Q67" s="1583"/>
      <c r="R67" s="1583"/>
      <c r="S67" s="1583"/>
    </row>
    <row r="68" spans="4:19">
      <c r="D68" s="1583"/>
      <c r="E68" s="1583"/>
      <c r="F68" s="1583"/>
      <c r="H68" s="1583"/>
      <c r="I68" s="1583"/>
      <c r="J68" s="1583"/>
      <c r="K68" s="1583"/>
      <c r="L68" s="1583"/>
      <c r="M68" s="1583"/>
      <c r="N68" s="1583"/>
      <c r="O68" s="1583"/>
      <c r="P68" s="1583"/>
      <c r="Q68" s="1583"/>
      <c r="R68" s="1583"/>
      <c r="S68" s="1583"/>
    </row>
    <row r="69" spans="4:19">
      <c r="D69" s="1583"/>
      <c r="E69" s="1583"/>
      <c r="F69" s="1583"/>
      <c r="H69" s="1583"/>
      <c r="I69" s="1583"/>
      <c r="J69" s="1583"/>
      <c r="K69" s="1583"/>
      <c r="L69" s="1583"/>
      <c r="M69" s="1583"/>
      <c r="N69" s="1583"/>
      <c r="O69" s="1583"/>
      <c r="P69" s="1583"/>
      <c r="Q69" s="1583"/>
      <c r="R69" s="1583"/>
      <c r="S69" s="1583"/>
    </row>
    <row r="70" spans="4:19">
      <c r="F70" s="1583"/>
      <c r="J70" s="1583"/>
      <c r="N70" s="1583"/>
      <c r="O70" s="1583"/>
      <c r="P70" s="1583"/>
      <c r="Q70" s="1583"/>
      <c r="R70" s="1583"/>
      <c r="S70" s="1583"/>
    </row>
    <row r="71" spans="4:19">
      <c r="F71" s="1583"/>
      <c r="J71" s="1583"/>
      <c r="N71" s="1583"/>
      <c r="O71" s="1583"/>
      <c r="P71" s="1583"/>
      <c r="Q71" s="1583"/>
      <c r="R71" s="1583"/>
      <c r="S71" s="1583"/>
    </row>
    <row r="72" spans="4:19">
      <c r="F72" s="1583"/>
      <c r="J72" s="1583"/>
      <c r="N72" s="1583"/>
      <c r="O72" s="1583"/>
      <c r="P72" s="1583"/>
      <c r="Q72" s="1583"/>
      <c r="R72" s="1583"/>
      <c r="S72" s="1583"/>
    </row>
    <row r="73" spans="4:19">
      <c r="F73" s="1583"/>
      <c r="J73" s="1583"/>
      <c r="N73" s="1583"/>
      <c r="O73" s="1583"/>
      <c r="P73" s="1583"/>
      <c r="Q73" s="1583"/>
      <c r="R73" s="1583"/>
      <c r="S73" s="1583"/>
    </row>
    <row r="74" spans="4:19">
      <c r="F74" s="1583"/>
      <c r="J74" s="1583"/>
      <c r="N74" s="1583"/>
      <c r="O74" s="1583"/>
      <c r="P74" s="1583"/>
      <c r="Q74" s="1583"/>
      <c r="R74" s="1583"/>
      <c r="S74" s="1583"/>
    </row>
    <row r="75" spans="4:19">
      <c r="F75" s="1583"/>
      <c r="J75" s="1583"/>
      <c r="N75" s="1583"/>
      <c r="O75" s="1583"/>
      <c r="P75" s="1583"/>
      <c r="Q75" s="1583"/>
      <c r="R75" s="1583"/>
      <c r="S75" s="1583"/>
    </row>
    <row r="76" spans="4:19">
      <c r="F76" s="1583"/>
      <c r="J76" s="1583"/>
      <c r="N76" s="1583"/>
      <c r="O76" s="1583"/>
      <c r="P76" s="1583"/>
      <c r="Q76" s="1583"/>
      <c r="R76" s="1583"/>
      <c r="S76" s="1583"/>
    </row>
    <row r="77" spans="4:19">
      <c r="F77" s="1583"/>
      <c r="J77" s="1583"/>
      <c r="N77" s="1583"/>
      <c r="O77" s="1583"/>
      <c r="P77" s="1583"/>
      <c r="Q77" s="1583"/>
      <c r="R77" s="1583"/>
      <c r="S77" s="1583"/>
    </row>
    <row r="78" spans="4:19">
      <c r="F78" s="1583"/>
      <c r="J78" s="1583"/>
      <c r="N78" s="1583"/>
      <c r="O78" s="1583"/>
      <c r="P78" s="1583"/>
      <c r="Q78" s="1583"/>
      <c r="R78" s="1583"/>
      <c r="S78" s="1583"/>
    </row>
    <row r="79" spans="4:19">
      <c r="F79" s="1583"/>
      <c r="J79" s="1583"/>
      <c r="N79" s="1583"/>
      <c r="O79" s="1583"/>
      <c r="P79" s="1583"/>
      <c r="Q79" s="1583"/>
      <c r="R79" s="1583"/>
      <c r="S79" s="1583"/>
    </row>
    <row r="80" spans="4:19">
      <c r="F80" s="1583"/>
      <c r="J80" s="1583"/>
      <c r="N80" s="1583"/>
      <c r="O80" s="1583"/>
      <c r="P80" s="1583"/>
      <c r="Q80" s="1583"/>
      <c r="R80" s="1583"/>
      <c r="S80" s="1583"/>
    </row>
    <row r="81" spans="6:19">
      <c r="F81" s="1583"/>
      <c r="J81" s="1583"/>
      <c r="N81" s="1583"/>
      <c r="O81" s="1583"/>
      <c r="P81" s="1583"/>
      <c r="Q81" s="1583"/>
      <c r="R81" s="1583"/>
      <c r="S81" s="1583"/>
    </row>
    <row r="82" spans="6:19">
      <c r="F82" s="1583"/>
      <c r="J82" s="1583"/>
      <c r="N82" s="1583"/>
      <c r="O82" s="1583"/>
      <c r="P82" s="1583"/>
      <c r="Q82" s="1583"/>
      <c r="R82" s="1583"/>
      <c r="S82" s="1583"/>
    </row>
    <row r="83" spans="6:19">
      <c r="F83" s="1583"/>
      <c r="J83" s="1583"/>
      <c r="N83" s="1583"/>
      <c r="O83" s="1583"/>
      <c r="P83" s="1583"/>
      <c r="Q83" s="1583"/>
      <c r="R83" s="1583"/>
      <c r="S83" s="1583"/>
    </row>
    <row r="84" spans="6:19">
      <c r="F84" s="1583"/>
      <c r="J84" s="1583"/>
      <c r="N84" s="1583"/>
      <c r="O84" s="1583"/>
      <c r="P84" s="1583"/>
      <c r="Q84" s="1583"/>
      <c r="R84" s="1583"/>
      <c r="S84" s="1583"/>
    </row>
    <row r="85" spans="6:19">
      <c r="F85" s="1583"/>
      <c r="J85" s="1583"/>
      <c r="N85" s="1583"/>
      <c r="O85" s="1583"/>
      <c r="P85" s="1583"/>
      <c r="Q85" s="1583"/>
      <c r="R85" s="1583"/>
      <c r="S85" s="1583"/>
    </row>
    <row r="86" spans="6:19">
      <c r="F86" s="1583"/>
      <c r="J86" s="1583"/>
      <c r="N86" s="1583"/>
      <c r="O86" s="1583"/>
      <c r="P86" s="1583"/>
      <c r="Q86" s="1583"/>
      <c r="R86" s="1583"/>
      <c r="S86" s="1583"/>
    </row>
    <row r="87" spans="6:19">
      <c r="F87" s="1583"/>
      <c r="J87" s="1583"/>
      <c r="N87" s="1583"/>
      <c r="O87" s="1583"/>
      <c r="P87" s="1583"/>
      <c r="Q87" s="1583"/>
      <c r="R87" s="1583"/>
      <c r="S87" s="1583"/>
    </row>
    <row r="88" spans="6:19">
      <c r="F88" s="1583"/>
      <c r="J88" s="1583"/>
      <c r="N88" s="1583"/>
      <c r="O88" s="1583"/>
      <c r="P88" s="1583"/>
      <c r="Q88" s="1583"/>
      <c r="R88" s="1583"/>
      <c r="S88" s="1583"/>
    </row>
    <row r="89" spans="6:19">
      <c r="F89" s="1583"/>
      <c r="J89" s="1583"/>
      <c r="N89" s="1583"/>
      <c r="O89" s="1583"/>
      <c r="P89" s="1583"/>
      <c r="Q89" s="1583"/>
      <c r="R89" s="1583"/>
      <c r="S89" s="1583"/>
    </row>
    <row r="90" spans="6:19">
      <c r="F90" s="1583"/>
      <c r="J90" s="1583"/>
      <c r="N90" s="1583"/>
      <c r="O90" s="1583"/>
      <c r="P90" s="1583"/>
      <c r="Q90" s="1583"/>
      <c r="R90" s="1583"/>
      <c r="S90" s="1583"/>
    </row>
    <row r="91" spans="6:19">
      <c r="F91" s="1583"/>
      <c r="J91" s="1583"/>
      <c r="N91" s="1583"/>
      <c r="O91" s="1583"/>
      <c r="P91" s="1583"/>
      <c r="Q91" s="1583"/>
      <c r="R91" s="1583"/>
      <c r="S91" s="1583"/>
    </row>
    <row r="92" spans="6:19">
      <c r="F92" s="1583"/>
      <c r="J92" s="1583"/>
      <c r="N92" s="1583"/>
      <c r="O92" s="1583"/>
      <c r="P92" s="1583"/>
      <c r="Q92" s="1583"/>
      <c r="R92" s="1583"/>
      <c r="S92" s="1583"/>
    </row>
    <row r="93" spans="6:19">
      <c r="F93" s="1583"/>
      <c r="J93" s="1583"/>
      <c r="N93" s="1583"/>
      <c r="O93" s="1583"/>
      <c r="P93" s="1583"/>
      <c r="Q93" s="1583"/>
      <c r="R93" s="1583"/>
      <c r="S93" s="1583"/>
    </row>
    <row r="94" spans="6:19">
      <c r="F94" s="1583"/>
      <c r="J94" s="1583"/>
      <c r="N94" s="1583"/>
      <c r="O94" s="1583"/>
      <c r="P94" s="1583"/>
      <c r="Q94" s="1583"/>
      <c r="R94" s="1583"/>
      <c r="S94" s="1583"/>
    </row>
    <row r="95" spans="6:19">
      <c r="F95" s="1583"/>
      <c r="J95" s="1583"/>
      <c r="N95" s="1583"/>
      <c r="O95" s="1583"/>
      <c r="P95" s="1583"/>
      <c r="Q95" s="1583"/>
      <c r="R95" s="1583"/>
      <c r="S95" s="1583"/>
    </row>
    <row r="96" spans="6:19">
      <c r="F96" s="1583"/>
      <c r="J96" s="1583"/>
      <c r="N96" s="1583"/>
      <c r="O96" s="1583"/>
      <c r="P96" s="1583"/>
      <c r="Q96" s="1583"/>
      <c r="R96" s="1583"/>
      <c r="S96" s="1583"/>
    </row>
    <row r="97" spans="6:19">
      <c r="F97" s="1583"/>
      <c r="J97" s="1583"/>
      <c r="N97" s="1583"/>
      <c r="O97" s="1583"/>
      <c r="P97" s="1583"/>
      <c r="Q97" s="1583"/>
      <c r="R97" s="1583"/>
      <c r="S97" s="1583"/>
    </row>
    <row r="98" spans="6:19">
      <c r="F98" s="1583"/>
      <c r="J98" s="1583"/>
      <c r="N98" s="1583"/>
      <c r="O98" s="1583"/>
      <c r="P98" s="1583"/>
      <c r="Q98" s="1583"/>
      <c r="R98" s="1583"/>
      <c r="S98" s="1583"/>
    </row>
    <row r="99" spans="6:19">
      <c r="F99" s="1583"/>
      <c r="J99" s="1583"/>
      <c r="N99" s="1583"/>
      <c r="O99" s="1583"/>
      <c r="P99" s="1583"/>
      <c r="Q99" s="1583"/>
      <c r="R99" s="1583"/>
      <c r="S99" s="1583"/>
    </row>
    <row r="100" spans="6:19">
      <c r="F100" s="1583"/>
      <c r="J100" s="1583"/>
      <c r="N100" s="1583"/>
      <c r="O100" s="1583"/>
      <c r="P100" s="1583"/>
      <c r="Q100" s="1583"/>
      <c r="R100" s="1583"/>
      <c r="S100" s="1583"/>
    </row>
    <row r="101" spans="6:19">
      <c r="F101" s="1583"/>
      <c r="J101" s="1583"/>
      <c r="N101" s="1583"/>
      <c r="O101" s="1583"/>
      <c r="P101" s="1583"/>
      <c r="Q101" s="1583"/>
      <c r="R101" s="1583"/>
      <c r="S101" s="1583"/>
    </row>
    <row r="102" spans="6:19">
      <c r="F102" s="1583"/>
      <c r="J102" s="1583"/>
      <c r="N102" s="1583"/>
      <c r="O102" s="1583"/>
      <c r="P102" s="1583"/>
      <c r="Q102" s="1583"/>
      <c r="R102" s="1583"/>
      <c r="S102" s="1583"/>
    </row>
    <row r="103" spans="6:19">
      <c r="F103" s="1583"/>
      <c r="J103" s="1583"/>
      <c r="N103" s="1583"/>
      <c r="O103" s="1583"/>
      <c r="P103" s="1583"/>
      <c r="Q103" s="1583"/>
      <c r="R103" s="1583"/>
      <c r="S103" s="1583"/>
    </row>
    <row r="104" spans="6:19">
      <c r="F104" s="1583"/>
      <c r="J104" s="1583"/>
      <c r="N104" s="1583"/>
      <c r="O104" s="1583"/>
      <c r="P104" s="1583"/>
      <c r="Q104" s="1583"/>
      <c r="R104" s="1583"/>
      <c r="S104" s="1583"/>
    </row>
    <row r="105" spans="6:19">
      <c r="F105" s="1583"/>
      <c r="J105" s="1583"/>
      <c r="N105" s="1583"/>
      <c r="O105" s="1583"/>
      <c r="P105" s="1583"/>
      <c r="Q105" s="1583"/>
      <c r="R105" s="1583"/>
      <c r="S105" s="1583"/>
    </row>
    <row r="106" spans="6:19">
      <c r="F106" s="1583"/>
      <c r="J106" s="1583"/>
      <c r="N106" s="1583"/>
      <c r="O106" s="1583"/>
      <c r="P106" s="1583"/>
      <c r="Q106" s="1583"/>
      <c r="R106" s="1583"/>
      <c r="S106" s="1583"/>
    </row>
    <row r="107" spans="6:19">
      <c r="F107" s="1583"/>
      <c r="J107" s="1583"/>
      <c r="N107" s="1583"/>
      <c r="O107" s="1583"/>
      <c r="P107" s="1583"/>
      <c r="Q107" s="1583"/>
      <c r="R107" s="1583"/>
      <c r="S107" s="1583"/>
    </row>
    <row r="108" spans="6:19">
      <c r="F108" s="1583"/>
      <c r="J108" s="1583"/>
      <c r="N108" s="1583"/>
      <c r="O108" s="1583"/>
      <c r="P108" s="1583"/>
      <c r="Q108" s="1583"/>
      <c r="R108" s="1583"/>
      <c r="S108" s="1583"/>
    </row>
    <row r="109" spans="6:19">
      <c r="F109" s="1583"/>
      <c r="J109" s="1583"/>
      <c r="N109" s="1583"/>
      <c r="O109" s="1583"/>
      <c r="P109" s="1583"/>
      <c r="Q109" s="1583"/>
      <c r="R109" s="1583"/>
      <c r="S109" s="1583"/>
    </row>
    <row r="110" spans="6:19">
      <c r="F110" s="1583"/>
      <c r="J110" s="1583"/>
      <c r="N110" s="1583"/>
      <c r="O110" s="1583"/>
      <c r="P110" s="1583"/>
      <c r="Q110" s="1583"/>
      <c r="R110" s="1583"/>
      <c r="S110" s="1583"/>
    </row>
    <row r="111" spans="6:19">
      <c r="F111" s="1583"/>
      <c r="J111" s="1583"/>
      <c r="N111" s="1583"/>
      <c r="O111" s="1583"/>
      <c r="P111" s="1583"/>
      <c r="Q111" s="1583"/>
      <c r="R111" s="1583"/>
      <c r="S111" s="1583"/>
    </row>
    <row r="112" spans="6:19">
      <c r="F112" s="1583"/>
      <c r="J112" s="1583"/>
      <c r="N112" s="1583"/>
      <c r="O112" s="1583"/>
      <c r="P112" s="1583"/>
      <c r="Q112" s="1583"/>
      <c r="R112" s="1583"/>
      <c r="S112" s="1583"/>
    </row>
    <row r="113" spans="6:19">
      <c r="F113" s="1583"/>
      <c r="J113" s="1583"/>
      <c r="N113" s="1583"/>
      <c r="O113" s="1583"/>
      <c r="P113" s="1583"/>
      <c r="Q113" s="1583"/>
      <c r="R113" s="1583"/>
      <c r="S113" s="1583"/>
    </row>
    <row r="114" spans="6:19">
      <c r="F114" s="1583"/>
      <c r="J114" s="1583"/>
      <c r="N114" s="1583"/>
      <c r="O114" s="1583"/>
      <c r="P114" s="1583"/>
      <c r="Q114" s="1583"/>
      <c r="R114" s="1583"/>
      <c r="S114" s="1583"/>
    </row>
    <row r="115" spans="6:19">
      <c r="F115" s="1583"/>
      <c r="J115" s="1583"/>
      <c r="N115" s="1583"/>
      <c r="O115" s="1583"/>
      <c r="P115" s="1583"/>
      <c r="Q115" s="1583"/>
      <c r="R115" s="1583"/>
      <c r="S115" s="1583"/>
    </row>
    <row r="116" spans="6:19">
      <c r="F116" s="1583"/>
      <c r="J116" s="1583"/>
      <c r="N116" s="1583"/>
      <c r="O116" s="1583"/>
      <c r="P116" s="1583"/>
      <c r="Q116" s="1583"/>
      <c r="R116" s="1583"/>
      <c r="S116" s="1583"/>
    </row>
    <row r="117" spans="6:19">
      <c r="F117" s="1583"/>
      <c r="J117" s="1583"/>
      <c r="N117" s="1583"/>
      <c r="O117" s="1583"/>
      <c r="P117" s="1583"/>
      <c r="Q117" s="1583"/>
      <c r="R117" s="1583"/>
      <c r="S117" s="1583"/>
    </row>
    <row r="118" spans="6:19">
      <c r="F118" s="1583"/>
      <c r="J118" s="1583"/>
      <c r="N118" s="1583"/>
      <c r="O118" s="1583"/>
      <c r="P118" s="1583"/>
      <c r="Q118" s="1583"/>
      <c r="R118" s="1583"/>
      <c r="S118" s="1583"/>
    </row>
    <row r="119" spans="6:19">
      <c r="F119" s="1583"/>
      <c r="J119" s="1583"/>
      <c r="N119" s="1583"/>
      <c r="O119" s="1583"/>
      <c r="P119" s="1583"/>
      <c r="Q119" s="1583"/>
      <c r="R119" s="1583"/>
      <c r="S119" s="1583"/>
    </row>
    <row r="120" spans="6:19">
      <c r="F120" s="1583"/>
      <c r="J120" s="1583"/>
      <c r="N120" s="1583"/>
      <c r="O120" s="1583"/>
      <c r="P120" s="1583"/>
      <c r="Q120" s="1583"/>
      <c r="R120" s="1583"/>
      <c r="S120" s="1583"/>
    </row>
  </sheetData>
  <customSheetViews>
    <customSheetView guid="{6E56944C-2EC7-4E86-A58B-8D822666CEE1}" scale="75" colorId="22" showGridLines="0" fitToPage="1" hiddenColumns="1" showRuler="0">
      <selection activeCell="I43" sqref="I43"/>
      <rowBreaks count="1" manualBreakCount="1">
        <brk id="3" max="20" man="1"/>
      </rowBreaks>
      <colBreaks count="1" manualBreakCount="1">
        <brk id="8" max="53" man="1"/>
      </colBreaks>
      <pageMargins left="0.25" right="0.25" top="0.43307086614173201" bottom="0.511811023622047" header="0.511811023622047" footer="0.27559055118110198"/>
      <pageSetup scale="53" orientation="landscape" r:id="rId1"/>
      <headerFooter alignWithMargins="0">
        <oddFooter>&amp;L&amp;"Tahoma,Italic"National Bank of Canada Supplementary Financial Information&amp;R&amp;"Tahoma,Italic"&amp;A</oddFooter>
      </headerFooter>
    </customSheetView>
  </customSheetViews>
  <mergeCells count="8">
    <mergeCell ref="A40:B40"/>
    <mergeCell ref="A1:R1"/>
    <mergeCell ref="K3:N3"/>
    <mergeCell ref="G3:J3"/>
    <mergeCell ref="C3:F3"/>
    <mergeCell ref="A3:B3"/>
    <mergeCell ref="O3:P3"/>
    <mergeCell ref="Q3:R3"/>
  </mergeCells>
  <phoneticPr fontId="21" type="noConversion"/>
  <conditionalFormatting sqref="N58:R60 C57:J60">
    <cfRule type="expression" dxfId="28" priority="1" stopIfTrue="1">
      <formula>ABS(C57)&gt;0</formula>
    </cfRule>
  </conditionalFormatting>
  <printOptions horizontalCentered="1"/>
  <pageMargins left="0.31496062992125984" right="0.31496062992125984" top="0.39370078740157483" bottom="0.39370078740157483" header="0.19685039370078741" footer="0.19685039370078741"/>
  <pageSetup scale="58"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10309" r:id="rId5">
          <objectPr defaultSize="0" autoPict="0" r:id="rId6">
            <anchor moveWithCells="1">
              <from>
                <xdr:col>0</xdr:col>
                <xdr:colOff>104775</xdr:colOff>
                <xdr:row>0</xdr:row>
                <xdr:rowOff>85725</xdr:rowOff>
              </from>
              <to>
                <xdr:col>0</xdr:col>
                <xdr:colOff>400050</xdr:colOff>
                <xdr:row>2</xdr:row>
                <xdr:rowOff>123825</xdr:rowOff>
              </to>
            </anchor>
          </objectPr>
        </oleObject>
      </mc:Choice>
      <mc:Fallback>
        <oleObject progId="Word.Document.8" shapeId="10309"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4">
    <tabColor rgb="FFCCFFCC"/>
    <pageSetUpPr fitToPage="1"/>
  </sheetPr>
  <dimension ref="A1:W35"/>
  <sheetViews>
    <sheetView showGridLines="0" showZeros="0" defaultGridColor="0" view="pageBreakPreview" colorId="22" zoomScale="85" zoomScaleNormal="75" zoomScaleSheetLayoutView="85" workbookViewId="0">
      <selection activeCell="B4" sqref="B4"/>
    </sheetView>
  </sheetViews>
  <sheetFormatPr defaultColWidth="8.88671875" defaultRowHeight="15"/>
  <cols>
    <col min="1" max="4" width="10.6640625" style="1577" customWidth="1"/>
    <col min="5" max="5" width="7" style="1577" customWidth="1"/>
    <col min="6" max="6" width="8.77734375" style="1577" hidden="1" customWidth="1"/>
    <col min="7" max="21" width="8.77734375" style="1577" customWidth="1"/>
    <col min="22" max="22" width="1.77734375" style="1577" customWidth="1"/>
    <col min="23" max="16384" width="8.88671875" style="1577"/>
  </cols>
  <sheetData>
    <row r="1" spans="1:23" ht="33" customHeight="1">
      <c r="A1" s="4109" t="s">
        <v>1304</v>
      </c>
      <c r="B1" s="4109"/>
      <c r="C1" s="4109"/>
      <c r="D1" s="4109"/>
      <c r="E1" s="4109"/>
      <c r="F1" s="4109"/>
      <c r="G1" s="4109"/>
      <c r="H1" s="4109"/>
      <c r="I1" s="4109"/>
      <c r="J1" s="4109"/>
      <c r="K1" s="4109"/>
      <c r="L1" s="4109"/>
      <c r="M1" s="4109"/>
      <c r="N1" s="4109"/>
      <c r="O1" s="4109"/>
      <c r="P1" s="4109"/>
      <c r="Q1" s="4109"/>
      <c r="R1" s="4109"/>
      <c r="S1" s="4109"/>
      <c r="T1" s="4109"/>
      <c r="U1" s="4109"/>
    </row>
    <row r="2" spans="1:23" ht="12" customHeight="1" thickBot="1">
      <c r="T2" s="1963"/>
    </row>
    <row r="3" spans="1:23" s="1841" customFormat="1" ht="12" hidden="1" customHeight="1" thickBot="1">
      <c r="U3" s="1963"/>
    </row>
    <row r="4" spans="1:23" ht="17.25" customHeight="1" thickBot="1">
      <c r="A4" s="1787" t="s">
        <v>848</v>
      </c>
      <c r="B4" s="1787"/>
      <c r="C4" s="1787"/>
      <c r="D4" s="1787"/>
      <c r="E4" s="1788"/>
      <c r="F4" s="4110">
        <f>+Highlights!E3</f>
        <v>2017</v>
      </c>
      <c r="G4" s="4111"/>
      <c r="H4" s="4111"/>
      <c r="I4" s="4112"/>
      <c r="J4" s="4110">
        <f>+Highlights!I3</f>
        <v>2016</v>
      </c>
      <c r="K4" s="4111"/>
      <c r="L4" s="4111"/>
      <c r="M4" s="4112"/>
      <c r="N4" s="4110">
        <f>+Highlights!M3</f>
        <v>2015</v>
      </c>
      <c r="O4" s="4111"/>
      <c r="P4" s="4111"/>
      <c r="Q4" s="4112"/>
      <c r="R4" s="4106" t="s">
        <v>786</v>
      </c>
      <c r="S4" s="4041"/>
      <c r="T4" s="4100" t="s">
        <v>1344</v>
      </c>
      <c r="U4" s="4101"/>
    </row>
    <row r="5" spans="1:23" ht="17.25" customHeight="1" thickBot="1">
      <c r="A5" s="2290" t="s">
        <v>810</v>
      </c>
      <c r="B5" s="2291"/>
      <c r="C5" s="2045"/>
      <c r="D5" s="2045"/>
      <c r="E5" s="2046"/>
      <c r="F5" s="1969" t="s">
        <v>785</v>
      </c>
      <c r="G5" s="2053" t="s">
        <v>782</v>
      </c>
      <c r="H5" s="2016" t="s">
        <v>783</v>
      </c>
      <c r="I5" s="1798" t="s">
        <v>784</v>
      </c>
      <c r="J5" s="1969" t="s">
        <v>785</v>
      </c>
      <c r="K5" s="2053" t="s">
        <v>782</v>
      </c>
      <c r="L5" s="2016" t="s">
        <v>783</v>
      </c>
      <c r="M5" s="1798" t="s">
        <v>784</v>
      </c>
      <c r="N5" s="1969" t="s">
        <v>785</v>
      </c>
      <c r="O5" s="2053" t="s">
        <v>782</v>
      </c>
      <c r="P5" s="2016" t="s">
        <v>783</v>
      </c>
      <c r="Q5" s="1798" t="s">
        <v>784</v>
      </c>
      <c r="R5" s="3052">
        <f>+Highlights!Q4</f>
        <v>2017</v>
      </c>
      <c r="S5" s="3763">
        <f>+Highlights!R4</f>
        <v>2016</v>
      </c>
      <c r="T5" s="3712">
        <f>+S5</f>
        <v>2016</v>
      </c>
      <c r="U5" s="1798">
        <f>+Highlights!T4</f>
        <v>2015</v>
      </c>
    </row>
    <row r="6" spans="1:23" ht="17.25" customHeight="1">
      <c r="A6" s="2054" t="s">
        <v>873</v>
      </c>
      <c r="B6" s="1800"/>
      <c r="C6" s="1800"/>
      <c r="D6" s="1800"/>
      <c r="E6" s="1801"/>
      <c r="F6" s="2055"/>
      <c r="G6" s="2056"/>
      <c r="H6" s="2057"/>
      <c r="I6" s="2058"/>
      <c r="J6" s="2059"/>
      <c r="K6" s="2056"/>
      <c r="L6" s="2057"/>
      <c r="M6" s="2058"/>
      <c r="N6" s="2059"/>
      <c r="O6" s="2056"/>
      <c r="P6" s="2057"/>
      <c r="Q6" s="2058"/>
      <c r="R6" s="2059"/>
      <c r="S6" s="3831"/>
      <c r="T6" s="3832"/>
      <c r="U6" s="3833"/>
    </row>
    <row r="7" spans="1:23" s="1583" customFormat="1" ht="17.25" customHeight="1">
      <c r="A7" s="1973" t="s">
        <v>874</v>
      </c>
      <c r="B7" s="1787"/>
      <c r="C7" s="1787"/>
      <c r="D7" s="1787"/>
      <c r="E7" s="1788"/>
      <c r="F7" s="2553">
        <v>0</v>
      </c>
      <c r="G7" s="2529">
        <v>272</v>
      </c>
      <c r="H7" s="2529">
        <v>257</v>
      </c>
      <c r="I7" s="2554">
        <v>265</v>
      </c>
      <c r="J7" s="2553">
        <v>275</v>
      </c>
      <c r="K7" s="2529">
        <v>276</v>
      </c>
      <c r="L7" s="2529">
        <v>255</v>
      </c>
      <c r="M7" s="2554">
        <v>260</v>
      </c>
      <c r="N7" s="2553">
        <v>261</v>
      </c>
      <c r="O7" s="2529">
        <v>262</v>
      </c>
      <c r="P7" s="2529">
        <v>249</v>
      </c>
      <c r="Q7" s="2554">
        <v>257</v>
      </c>
      <c r="R7" s="2553">
        <v>794</v>
      </c>
      <c r="S7" s="3791">
        <v>791</v>
      </c>
      <c r="T7" s="3834">
        <v>1066</v>
      </c>
      <c r="U7" s="3795">
        <v>1029</v>
      </c>
    </row>
    <row r="8" spans="1:23" s="1583" customFormat="1" ht="17.25" customHeight="1">
      <c r="A8" s="1973" t="s">
        <v>875</v>
      </c>
      <c r="B8" s="1787"/>
      <c r="C8" s="1787"/>
      <c r="D8" s="1787"/>
      <c r="E8" s="1788"/>
      <c r="F8" s="2553">
        <v>0</v>
      </c>
      <c r="G8" s="2529">
        <v>233</v>
      </c>
      <c r="H8" s="2529">
        <v>223</v>
      </c>
      <c r="I8" s="2554">
        <v>223</v>
      </c>
      <c r="J8" s="2553">
        <v>214</v>
      </c>
      <c r="K8" s="2529">
        <v>201</v>
      </c>
      <c r="L8" s="2529">
        <v>171</v>
      </c>
      <c r="M8" s="2554">
        <v>195</v>
      </c>
      <c r="N8" s="2553">
        <v>188</v>
      </c>
      <c r="O8" s="2529">
        <v>216</v>
      </c>
      <c r="P8" s="2529">
        <v>208</v>
      </c>
      <c r="Q8" s="2554">
        <v>196</v>
      </c>
      <c r="R8" s="2553">
        <v>679</v>
      </c>
      <c r="S8" s="3791">
        <v>567</v>
      </c>
      <c r="T8" s="3834">
        <v>781</v>
      </c>
      <c r="U8" s="3795">
        <v>808</v>
      </c>
    </row>
    <row r="9" spans="1:23" ht="17.25" customHeight="1">
      <c r="A9" s="1802" t="s">
        <v>1260</v>
      </c>
      <c r="B9" s="1580"/>
      <c r="C9" s="1580"/>
      <c r="D9" s="1580"/>
      <c r="E9" s="1803"/>
      <c r="F9" s="2553">
        <v>0</v>
      </c>
      <c r="G9" s="2529">
        <v>87</v>
      </c>
      <c r="H9" s="2529">
        <v>91</v>
      </c>
      <c r="I9" s="2554">
        <v>98</v>
      </c>
      <c r="J9" s="2553">
        <v>65</v>
      </c>
      <c r="K9" s="2529">
        <v>76</v>
      </c>
      <c r="L9" s="2529">
        <v>78</v>
      </c>
      <c r="M9" s="2554">
        <v>85</v>
      </c>
      <c r="N9" s="2553">
        <v>64</v>
      </c>
      <c r="O9" s="2529">
        <v>76</v>
      </c>
      <c r="P9" s="2529">
        <v>78</v>
      </c>
      <c r="Q9" s="2554">
        <v>92</v>
      </c>
      <c r="R9" s="2553">
        <v>276</v>
      </c>
      <c r="S9" s="3791">
        <v>239</v>
      </c>
      <c r="T9" s="3834">
        <v>304</v>
      </c>
      <c r="U9" s="3795">
        <v>310</v>
      </c>
      <c r="V9" s="1583"/>
      <c r="W9" s="1583"/>
    </row>
    <row r="10" spans="1:23" ht="17.25" customHeight="1">
      <c r="A10" s="2054" t="s">
        <v>876</v>
      </c>
      <c r="B10" s="2060"/>
      <c r="C10" s="2060"/>
      <c r="D10" s="2060"/>
      <c r="E10" s="2061"/>
      <c r="F10" s="2539">
        <v>0</v>
      </c>
      <c r="G10" s="2543">
        <v>592</v>
      </c>
      <c r="H10" s="2543">
        <v>571</v>
      </c>
      <c r="I10" s="2546">
        <v>586</v>
      </c>
      <c r="J10" s="2539">
        <v>554</v>
      </c>
      <c r="K10" s="2543">
        <v>553</v>
      </c>
      <c r="L10" s="2543">
        <v>504</v>
      </c>
      <c r="M10" s="2546">
        <v>540</v>
      </c>
      <c r="N10" s="2539">
        <v>513</v>
      </c>
      <c r="O10" s="2543">
        <v>554</v>
      </c>
      <c r="P10" s="2543">
        <v>535</v>
      </c>
      <c r="Q10" s="2546">
        <v>545</v>
      </c>
      <c r="R10" s="3053">
        <v>1749</v>
      </c>
      <c r="S10" s="2678">
        <v>1597</v>
      </c>
      <c r="T10" s="3835">
        <v>2151</v>
      </c>
      <c r="U10" s="2544">
        <v>2147</v>
      </c>
      <c r="V10" s="1583"/>
      <c r="W10" s="1583"/>
    </row>
    <row r="11" spans="1:23" ht="17.25" customHeight="1">
      <c r="A11" s="2054" t="s">
        <v>877</v>
      </c>
      <c r="B11" s="2062"/>
      <c r="C11" s="2062"/>
      <c r="D11" s="2062"/>
      <c r="E11" s="2063"/>
      <c r="F11" s="2553"/>
      <c r="G11" s="2529"/>
      <c r="H11" s="2529"/>
      <c r="I11" s="2554"/>
      <c r="J11" s="2553"/>
      <c r="K11" s="2529"/>
      <c r="L11" s="2529"/>
      <c r="M11" s="2554"/>
      <c r="N11" s="2553"/>
      <c r="O11" s="2529"/>
      <c r="P11" s="2529"/>
      <c r="Q11" s="2554"/>
      <c r="R11" s="2553"/>
      <c r="S11" s="3791"/>
      <c r="T11" s="3834"/>
      <c r="U11" s="3795"/>
      <c r="V11" s="1583"/>
      <c r="W11" s="1583"/>
    </row>
    <row r="12" spans="1:23" ht="17.25" customHeight="1">
      <c r="A12" s="1802" t="s">
        <v>878</v>
      </c>
      <c r="B12" s="1580"/>
      <c r="C12" s="1580"/>
      <c r="D12" s="1580"/>
      <c r="E12" s="1803"/>
      <c r="F12" s="2553">
        <v>0</v>
      </c>
      <c r="G12" s="2529">
        <v>38</v>
      </c>
      <c r="H12" s="2529">
        <v>38</v>
      </c>
      <c r="I12" s="2554">
        <v>36</v>
      </c>
      <c r="J12" s="2553">
        <v>37</v>
      </c>
      <c r="K12" s="2529">
        <v>38</v>
      </c>
      <c r="L12" s="2529">
        <v>38</v>
      </c>
      <c r="M12" s="2554">
        <v>35</v>
      </c>
      <c r="N12" s="2553">
        <v>33</v>
      </c>
      <c r="O12" s="2529">
        <v>37</v>
      </c>
      <c r="P12" s="2529">
        <v>37</v>
      </c>
      <c r="Q12" s="2554">
        <v>33</v>
      </c>
      <c r="R12" s="2553">
        <v>112</v>
      </c>
      <c r="S12" s="3791">
        <v>111</v>
      </c>
      <c r="T12" s="3834">
        <v>148</v>
      </c>
      <c r="U12" s="3795">
        <v>140</v>
      </c>
      <c r="V12" s="1583"/>
      <c r="W12" s="1583"/>
    </row>
    <row r="13" spans="1:23" ht="17.25" customHeight="1">
      <c r="A13" s="1802" t="s">
        <v>879</v>
      </c>
      <c r="B13" s="1580"/>
      <c r="C13" s="1580"/>
      <c r="D13" s="1580"/>
      <c r="E13" s="1803"/>
      <c r="F13" s="2553">
        <v>0</v>
      </c>
      <c r="G13" s="2529">
        <v>4</v>
      </c>
      <c r="H13" s="2529">
        <v>3</v>
      </c>
      <c r="I13" s="2554">
        <v>3</v>
      </c>
      <c r="J13" s="2553">
        <v>3</v>
      </c>
      <c r="K13" s="2529">
        <v>4</v>
      </c>
      <c r="L13" s="2529">
        <v>3</v>
      </c>
      <c r="M13" s="2554">
        <v>3</v>
      </c>
      <c r="N13" s="2553">
        <v>3</v>
      </c>
      <c r="O13" s="2529">
        <v>3</v>
      </c>
      <c r="P13" s="2529">
        <v>3</v>
      </c>
      <c r="Q13" s="2554">
        <v>3</v>
      </c>
      <c r="R13" s="2553">
        <v>10</v>
      </c>
      <c r="S13" s="3791">
        <v>10</v>
      </c>
      <c r="T13" s="3834">
        <v>13</v>
      </c>
      <c r="U13" s="3795">
        <v>12</v>
      </c>
      <c r="V13" s="1583"/>
      <c r="W13" s="1583"/>
    </row>
    <row r="14" spans="1:23" ht="17.25" customHeight="1">
      <c r="A14" s="1802" t="s">
        <v>880</v>
      </c>
      <c r="B14" s="1580"/>
      <c r="C14" s="1580"/>
      <c r="D14" s="1580"/>
      <c r="E14" s="1803"/>
      <c r="F14" s="2553">
        <v>0</v>
      </c>
      <c r="G14" s="2529">
        <v>7</v>
      </c>
      <c r="H14" s="2529">
        <v>8</v>
      </c>
      <c r="I14" s="2554">
        <v>10</v>
      </c>
      <c r="J14" s="2553">
        <v>9</v>
      </c>
      <c r="K14" s="2529">
        <v>9</v>
      </c>
      <c r="L14" s="2529">
        <v>8</v>
      </c>
      <c r="M14" s="2554">
        <v>8</v>
      </c>
      <c r="N14" s="2553">
        <v>8</v>
      </c>
      <c r="O14" s="2529">
        <v>8</v>
      </c>
      <c r="P14" s="2529">
        <v>9</v>
      </c>
      <c r="Q14" s="2554">
        <v>8</v>
      </c>
      <c r="R14" s="2553">
        <v>25</v>
      </c>
      <c r="S14" s="3791">
        <v>25</v>
      </c>
      <c r="T14" s="3834">
        <v>34</v>
      </c>
      <c r="U14" s="3795">
        <v>33</v>
      </c>
      <c r="V14" s="1583"/>
      <c r="W14" s="1583"/>
    </row>
    <row r="15" spans="1:23" ht="17.25" customHeight="1">
      <c r="A15" s="1802" t="s">
        <v>881</v>
      </c>
      <c r="B15" s="1580"/>
      <c r="C15" s="1580"/>
      <c r="D15" s="1580"/>
      <c r="E15" s="1803"/>
      <c r="F15" s="2553">
        <v>0</v>
      </c>
      <c r="G15" s="2529">
        <v>90</v>
      </c>
      <c r="H15" s="2529">
        <v>89</v>
      </c>
      <c r="I15" s="2554">
        <v>90</v>
      </c>
      <c r="J15" s="2553">
        <v>93</v>
      </c>
      <c r="K15" s="2529">
        <v>94</v>
      </c>
      <c r="L15" s="2529">
        <v>89</v>
      </c>
      <c r="M15" s="2554">
        <v>91</v>
      </c>
      <c r="N15" s="2553">
        <v>88</v>
      </c>
      <c r="O15" s="2529">
        <v>85</v>
      </c>
      <c r="P15" s="2529">
        <v>89</v>
      </c>
      <c r="Q15" s="2554">
        <v>88</v>
      </c>
      <c r="R15" s="2553">
        <v>269</v>
      </c>
      <c r="S15" s="3791">
        <v>274</v>
      </c>
      <c r="T15" s="3834">
        <v>367</v>
      </c>
      <c r="U15" s="3795">
        <v>350</v>
      </c>
      <c r="V15" s="1583"/>
      <c r="W15" s="1583"/>
    </row>
    <row r="16" spans="1:23" ht="17.25" customHeight="1">
      <c r="A16" s="1802" t="s">
        <v>882</v>
      </c>
      <c r="B16" s="1580"/>
      <c r="C16" s="1580"/>
      <c r="D16" s="1580"/>
      <c r="E16" s="1803"/>
      <c r="F16" s="2553">
        <v>0</v>
      </c>
      <c r="G16" s="2529">
        <v>63</v>
      </c>
      <c r="H16" s="2529">
        <v>61</v>
      </c>
      <c r="I16" s="2554">
        <v>57</v>
      </c>
      <c r="J16" s="2553">
        <v>55</v>
      </c>
      <c r="K16" s="2529">
        <v>52</v>
      </c>
      <c r="L16" s="2529">
        <v>53</v>
      </c>
      <c r="M16" s="2554">
        <v>54</v>
      </c>
      <c r="N16" s="2553">
        <v>46</v>
      </c>
      <c r="O16" s="2529">
        <v>45</v>
      </c>
      <c r="P16" s="2529">
        <v>43</v>
      </c>
      <c r="Q16" s="2554">
        <v>41</v>
      </c>
      <c r="R16" s="2553">
        <v>181</v>
      </c>
      <c r="S16" s="3791">
        <v>159</v>
      </c>
      <c r="T16" s="3834">
        <v>214</v>
      </c>
      <c r="U16" s="3795">
        <v>175</v>
      </c>
      <c r="V16" s="1583"/>
      <c r="W16" s="1583"/>
    </row>
    <row r="17" spans="1:23" ht="17.25" customHeight="1">
      <c r="A17" s="2054" t="s">
        <v>883</v>
      </c>
      <c r="B17" s="2060"/>
      <c r="C17" s="2060"/>
      <c r="D17" s="2060"/>
      <c r="E17" s="2061"/>
      <c r="F17" s="2539">
        <v>0</v>
      </c>
      <c r="G17" s="2543">
        <v>202</v>
      </c>
      <c r="H17" s="2543">
        <v>199</v>
      </c>
      <c r="I17" s="2546">
        <v>196</v>
      </c>
      <c r="J17" s="2539">
        <v>197</v>
      </c>
      <c r="K17" s="2543">
        <v>197</v>
      </c>
      <c r="L17" s="2543">
        <v>191</v>
      </c>
      <c r="M17" s="2546">
        <v>191</v>
      </c>
      <c r="N17" s="2539">
        <v>178</v>
      </c>
      <c r="O17" s="2543">
        <v>178</v>
      </c>
      <c r="P17" s="2543">
        <v>181</v>
      </c>
      <c r="Q17" s="2546">
        <v>173</v>
      </c>
      <c r="R17" s="3053">
        <v>597</v>
      </c>
      <c r="S17" s="2678">
        <v>579</v>
      </c>
      <c r="T17" s="3835">
        <v>776</v>
      </c>
      <c r="U17" s="2544">
        <v>710</v>
      </c>
      <c r="V17" s="1583"/>
      <c r="W17" s="1583"/>
    </row>
    <row r="18" spans="1:23" ht="17.25" customHeight="1">
      <c r="A18" s="2054" t="s">
        <v>884</v>
      </c>
      <c r="B18" s="2062"/>
      <c r="C18" s="2062"/>
      <c r="D18" s="2062"/>
      <c r="E18" s="2063"/>
      <c r="F18" s="2553"/>
      <c r="G18" s="2529"/>
      <c r="H18" s="2529"/>
      <c r="I18" s="2554"/>
      <c r="J18" s="2553"/>
      <c r="K18" s="2529"/>
      <c r="L18" s="2529"/>
      <c r="M18" s="2554"/>
      <c r="N18" s="2553"/>
      <c r="O18" s="2529"/>
      <c r="P18" s="2529"/>
      <c r="Q18" s="2554"/>
      <c r="R18" s="2553"/>
      <c r="S18" s="3791"/>
      <c r="T18" s="3834"/>
      <c r="U18" s="3795"/>
      <c r="V18" s="1583"/>
      <c r="W18" s="1583"/>
    </row>
    <row r="19" spans="1:23" ht="17.25" customHeight="1">
      <c r="A19" s="1802" t="s">
        <v>26</v>
      </c>
      <c r="B19" s="1580"/>
      <c r="C19" s="1580"/>
      <c r="D19" s="1580"/>
      <c r="E19" s="1803"/>
      <c r="F19" s="2553">
        <v>0</v>
      </c>
      <c r="G19" s="2529">
        <v>16</v>
      </c>
      <c r="H19" s="2529">
        <v>15</v>
      </c>
      <c r="I19" s="2554">
        <v>16</v>
      </c>
      <c r="J19" s="2553">
        <v>16</v>
      </c>
      <c r="K19" s="2529">
        <v>16</v>
      </c>
      <c r="L19" s="2529">
        <v>18</v>
      </c>
      <c r="M19" s="2554">
        <v>17</v>
      </c>
      <c r="N19" s="2553">
        <v>16</v>
      </c>
      <c r="O19" s="2529">
        <v>17</v>
      </c>
      <c r="P19" s="2529">
        <v>19</v>
      </c>
      <c r="Q19" s="2554">
        <v>17</v>
      </c>
      <c r="R19" s="2553">
        <v>47</v>
      </c>
      <c r="S19" s="3791">
        <v>51</v>
      </c>
      <c r="T19" s="3834">
        <v>67</v>
      </c>
      <c r="U19" s="3795">
        <v>69</v>
      </c>
      <c r="V19" s="1583"/>
      <c r="W19" s="1583"/>
    </row>
    <row r="20" spans="1:23" ht="17.25" customHeight="1">
      <c r="A20" s="1802" t="s">
        <v>885</v>
      </c>
      <c r="B20" s="1580"/>
      <c r="C20" s="1580"/>
      <c r="D20" s="1580"/>
      <c r="E20" s="1803"/>
      <c r="F20" s="2553">
        <v>0</v>
      </c>
      <c r="G20" s="2529">
        <v>64</v>
      </c>
      <c r="H20" s="2529">
        <v>60</v>
      </c>
      <c r="I20" s="2554">
        <v>66</v>
      </c>
      <c r="J20" s="2553">
        <v>83</v>
      </c>
      <c r="K20" s="2529">
        <v>66</v>
      </c>
      <c r="L20" s="2529">
        <v>66</v>
      </c>
      <c r="M20" s="2554">
        <v>59</v>
      </c>
      <c r="N20" s="2553">
        <v>66</v>
      </c>
      <c r="O20" s="2529">
        <v>61</v>
      </c>
      <c r="P20" s="2529">
        <v>52</v>
      </c>
      <c r="Q20" s="2554">
        <v>54</v>
      </c>
      <c r="R20" s="2553">
        <v>190</v>
      </c>
      <c r="S20" s="3791">
        <v>191</v>
      </c>
      <c r="T20" s="3834">
        <v>274</v>
      </c>
      <c r="U20" s="3795">
        <v>233</v>
      </c>
      <c r="V20" s="1583"/>
      <c r="W20" s="1583"/>
    </row>
    <row r="21" spans="1:23" ht="17.25" hidden="1" customHeight="1">
      <c r="A21" s="1802" t="s">
        <v>1227</v>
      </c>
      <c r="B21" s="1580"/>
      <c r="C21" s="1580"/>
      <c r="D21" s="1580"/>
      <c r="E21" s="1803"/>
      <c r="F21" s="2553">
        <v>0</v>
      </c>
      <c r="G21" s="2529">
        <v>0</v>
      </c>
      <c r="H21" s="2529">
        <v>0</v>
      </c>
      <c r="I21" s="2554">
        <v>0</v>
      </c>
      <c r="J21" s="2553">
        <v>0</v>
      </c>
      <c r="K21" s="2529">
        <v>0</v>
      </c>
      <c r="L21" s="2529">
        <v>0</v>
      </c>
      <c r="M21" s="2554">
        <v>0</v>
      </c>
      <c r="N21" s="2553">
        <v>0</v>
      </c>
      <c r="O21" s="2529">
        <v>0</v>
      </c>
      <c r="P21" s="2529">
        <v>0</v>
      </c>
      <c r="Q21" s="2554">
        <v>0</v>
      </c>
      <c r="R21" s="2553">
        <v>0</v>
      </c>
      <c r="S21" s="3791">
        <v>0</v>
      </c>
      <c r="T21" s="3834">
        <v>0</v>
      </c>
      <c r="U21" s="3795">
        <v>0</v>
      </c>
      <c r="V21" s="1583"/>
      <c r="W21" s="1583"/>
    </row>
    <row r="22" spans="1:23" ht="17.25" customHeight="1">
      <c r="A22" s="1802" t="s">
        <v>886</v>
      </c>
      <c r="B22" s="1580"/>
      <c r="C22" s="1580"/>
      <c r="D22" s="1580"/>
      <c r="E22" s="1803"/>
      <c r="F22" s="2553">
        <v>0</v>
      </c>
      <c r="G22" s="2529">
        <v>20</v>
      </c>
      <c r="H22" s="2529">
        <v>18</v>
      </c>
      <c r="I22" s="2554">
        <v>16</v>
      </c>
      <c r="J22" s="2553">
        <v>18</v>
      </c>
      <c r="K22" s="2529">
        <v>17</v>
      </c>
      <c r="L22" s="2529">
        <v>17</v>
      </c>
      <c r="M22" s="2554">
        <v>19</v>
      </c>
      <c r="N22" s="2553">
        <v>19</v>
      </c>
      <c r="O22" s="2529">
        <v>18</v>
      </c>
      <c r="P22" s="2529">
        <v>17</v>
      </c>
      <c r="Q22" s="2554">
        <v>15</v>
      </c>
      <c r="R22" s="2553">
        <v>54</v>
      </c>
      <c r="S22" s="3791">
        <v>53</v>
      </c>
      <c r="T22" s="3834">
        <v>71</v>
      </c>
      <c r="U22" s="3795">
        <v>69</v>
      </c>
      <c r="V22" s="1583"/>
      <c r="W22" s="1583"/>
    </row>
    <row r="23" spans="1:23" ht="17.25" customHeight="1">
      <c r="A23" s="1802" t="s">
        <v>887</v>
      </c>
      <c r="B23" s="1580"/>
      <c r="C23" s="1580"/>
      <c r="D23" s="1580"/>
      <c r="E23" s="1803"/>
      <c r="F23" s="2553">
        <v>0</v>
      </c>
      <c r="G23" s="2529">
        <v>29</v>
      </c>
      <c r="H23" s="2529">
        <v>26</v>
      </c>
      <c r="I23" s="2554">
        <v>32</v>
      </c>
      <c r="J23" s="2553">
        <v>32</v>
      </c>
      <c r="K23" s="2529">
        <v>30</v>
      </c>
      <c r="L23" s="2529">
        <v>28</v>
      </c>
      <c r="M23" s="2554">
        <v>30</v>
      </c>
      <c r="N23" s="2553">
        <v>29</v>
      </c>
      <c r="O23" s="2529">
        <v>29</v>
      </c>
      <c r="P23" s="2529">
        <v>27</v>
      </c>
      <c r="Q23" s="2554">
        <v>28</v>
      </c>
      <c r="R23" s="2553">
        <v>87</v>
      </c>
      <c r="S23" s="3791">
        <v>88</v>
      </c>
      <c r="T23" s="3834">
        <v>120</v>
      </c>
      <c r="U23" s="3795">
        <v>113</v>
      </c>
      <c r="V23" s="1583"/>
      <c r="W23" s="1583"/>
    </row>
    <row r="24" spans="1:23" ht="17.25" customHeight="1">
      <c r="A24" s="1802" t="s">
        <v>888</v>
      </c>
      <c r="B24" s="1580"/>
      <c r="C24" s="1580"/>
      <c r="D24" s="1580"/>
      <c r="E24" s="1803"/>
      <c r="F24" s="2553">
        <v>0</v>
      </c>
      <c r="G24" s="2529">
        <v>43</v>
      </c>
      <c r="H24" s="2529">
        <v>47</v>
      </c>
      <c r="I24" s="2554">
        <v>53</v>
      </c>
      <c r="J24" s="2553">
        <v>54</v>
      </c>
      <c r="K24" s="2529">
        <v>53</v>
      </c>
      <c r="L24" s="2529">
        <v>47</v>
      </c>
      <c r="M24" s="2554">
        <v>40</v>
      </c>
      <c r="N24" s="2553">
        <v>48</v>
      </c>
      <c r="O24" s="2529">
        <v>43</v>
      </c>
      <c r="P24" s="2529">
        <v>48</v>
      </c>
      <c r="Q24" s="2554">
        <v>25</v>
      </c>
      <c r="R24" s="2553">
        <v>143</v>
      </c>
      <c r="S24" s="3791">
        <v>140</v>
      </c>
      <c r="T24" s="3834">
        <v>194</v>
      </c>
      <c r="U24" s="3795">
        <v>164</v>
      </c>
      <c r="V24" s="1583"/>
      <c r="W24" s="1583"/>
    </row>
    <row r="25" spans="1:23" ht="17.25" customHeight="1">
      <c r="A25" s="2064" t="s">
        <v>889</v>
      </c>
      <c r="B25" s="2029"/>
      <c r="C25" s="2029"/>
      <c r="D25" s="2029"/>
      <c r="E25" s="2030"/>
      <c r="F25" s="2539">
        <v>0</v>
      </c>
      <c r="G25" s="2543">
        <v>172</v>
      </c>
      <c r="H25" s="2543">
        <v>166</v>
      </c>
      <c r="I25" s="2546">
        <v>183</v>
      </c>
      <c r="J25" s="2539">
        <v>203</v>
      </c>
      <c r="K25" s="2543">
        <v>182</v>
      </c>
      <c r="L25" s="2543">
        <v>176</v>
      </c>
      <c r="M25" s="2546">
        <v>165</v>
      </c>
      <c r="N25" s="2539">
        <v>178</v>
      </c>
      <c r="O25" s="2543">
        <v>168</v>
      </c>
      <c r="P25" s="2543">
        <v>163</v>
      </c>
      <c r="Q25" s="2546">
        <v>139</v>
      </c>
      <c r="R25" s="3053">
        <v>521</v>
      </c>
      <c r="S25" s="2678">
        <v>523</v>
      </c>
      <c r="T25" s="3835">
        <v>726</v>
      </c>
      <c r="U25" s="2544">
        <v>648</v>
      </c>
      <c r="V25" s="1583"/>
      <c r="W25" s="1583"/>
    </row>
    <row r="26" spans="1:23" ht="17.25" customHeight="1" thickBot="1">
      <c r="A26" s="1981" t="s">
        <v>890</v>
      </c>
      <c r="B26" s="1982"/>
      <c r="C26" s="1982"/>
      <c r="D26" s="1982"/>
      <c r="E26" s="1983"/>
      <c r="F26" s="2606">
        <v>0</v>
      </c>
      <c r="G26" s="2532">
        <v>966</v>
      </c>
      <c r="H26" s="2532">
        <v>936</v>
      </c>
      <c r="I26" s="2538">
        <v>965</v>
      </c>
      <c r="J26" s="2606">
        <v>954</v>
      </c>
      <c r="K26" s="2532">
        <v>932</v>
      </c>
      <c r="L26" s="2532">
        <v>871</v>
      </c>
      <c r="M26" s="2538">
        <v>896</v>
      </c>
      <c r="N26" s="2606">
        <v>869</v>
      </c>
      <c r="O26" s="2532">
        <v>900</v>
      </c>
      <c r="P26" s="2532">
        <v>879</v>
      </c>
      <c r="Q26" s="2538">
        <v>857</v>
      </c>
      <c r="R26" s="2606">
        <v>2867</v>
      </c>
      <c r="S26" s="3718">
        <v>2699</v>
      </c>
      <c r="T26" s="2525">
        <v>3653</v>
      </c>
      <c r="U26" s="2533">
        <v>3505</v>
      </c>
      <c r="V26" s="1583"/>
      <c r="W26" s="1583"/>
    </row>
    <row r="27" spans="1:23" ht="9.9499999999999993" customHeight="1">
      <c r="F27" s="1835"/>
      <c r="G27" s="1583"/>
      <c r="H27" s="1583"/>
      <c r="I27" s="1583"/>
      <c r="J27" s="1583"/>
      <c r="K27" s="1583"/>
      <c r="L27" s="1583"/>
      <c r="M27" s="1583"/>
      <c r="N27" s="1583"/>
      <c r="O27" s="1583"/>
      <c r="P27" s="1583"/>
      <c r="Q27" s="1583"/>
      <c r="R27" s="1583"/>
      <c r="S27" s="1583"/>
      <c r="T27" s="1583"/>
      <c r="U27" s="1583"/>
      <c r="V27" s="1583"/>
      <c r="W27" s="1583"/>
    </row>
    <row r="28" spans="1:23" ht="16.5" customHeight="1">
      <c r="A28" s="2065"/>
      <c r="B28" s="2065"/>
      <c r="C28" s="2065"/>
      <c r="D28" s="2065"/>
      <c r="E28" s="2065"/>
      <c r="F28" s="2066"/>
      <c r="G28" s="2067"/>
      <c r="H28" s="2067"/>
      <c r="I28" s="2067"/>
      <c r="J28" s="2067"/>
      <c r="K28" s="2067"/>
      <c r="L28" s="2067"/>
      <c r="M28" s="2067"/>
      <c r="N28" s="2067"/>
      <c r="O28" s="2067"/>
      <c r="P28" s="2067"/>
      <c r="Q28" s="2067"/>
      <c r="R28" s="2067"/>
      <c r="S28" s="2067"/>
      <c r="T28" s="2067"/>
      <c r="U28" s="2067"/>
      <c r="V28" s="1583"/>
      <c r="W28" s="1583"/>
    </row>
    <row r="29" spans="1:23">
      <c r="F29" s="1835"/>
      <c r="G29" s="1583"/>
      <c r="H29" s="1583"/>
      <c r="I29" s="1583"/>
      <c r="J29" s="1583"/>
      <c r="K29" s="1583"/>
      <c r="L29" s="1583"/>
      <c r="M29" s="1583"/>
      <c r="N29" s="1583"/>
      <c r="O29" s="1583"/>
      <c r="P29" s="1583"/>
      <c r="Q29" s="1583"/>
      <c r="R29" s="1583"/>
      <c r="S29" s="1583"/>
      <c r="T29" s="1583"/>
      <c r="U29" s="1583"/>
      <c r="V29" s="1583"/>
      <c r="W29" s="1583"/>
    </row>
    <row r="30" spans="1:23">
      <c r="I30" s="1583"/>
      <c r="M30" s="1583"/>
      <c r="Q30" s="1583"/>
      <c r="R30" s="1583"/>
      <c r="S30" s="1583"/>
      <c r="T30" s="1583"/>
      <c r="U30" s="1583"/>
    </row>
    <row r="31" spans="1:23">
      <c r="I31" s="1583"/>
      <c r="M31" s="1583"/>
      <c r="Q31" s="1583"/>
      <c r="R31" s="1583"/>
      <c r="S31" s="1583"/>
      <c r="T31" s="1583"/>
      <c r="U31" s="1583"/>
    </row>
    <row r="32" spans="1:23">
      <c r="I32" s="1583"/>
      <c r="M32" s="1583"/>
      <c r="Q32" s="1583"/>
      <c r="R32" s="1583"/>
      <c r="S32" s="1583"/>
      <c r="T32" s="1583"/>
      <c r="U32" s="1583"/>
    </row>
    <row r="33" spans="9:21">
      <c r="I33" s="1583"/>
      <c r="M33" s="1583"/>
      <c r="Q33" s="1583"/>
      <c r="R33" s="1583"/>
      <c r="S33" s="1583"/>
      <c r="T33" s="1583"/>
      <c r="U33" s="1583"/>
    </row>
    <row r="34" spans="9:21">
      <c r="I34" s="1583"/>
      <c r="M34" s="1583"/>
      <c r="Q34" s="1583"/>
      <c r="R34" s="1583"/>
      <c r="S34" s="1583"/>
      <c r="T34" s="1583"/>
      <c r="U34" s="1583"/>
    </row>
    <row r="35" spans="9:21">
      <c r="I35" s="1583"/>
      <c r="M35" s="1583"/>
      <c r="Q35" s="1583"/>
      <c r="R35" s="1583"/>
      <c r="S35" s="1583"/>
      <c r="T35" s="1583"/>
      <c r="U35" s="1583"/>
    </row>
  </sheetData>
  <customSheetViews>
    <customSheetView guid="{6E56944C-2EC7-4E86-A58B-8D822666CEE1}" scale="75" colorId="22" showGridLines="0" fitToPage="1" hiddenColumns="1" showRuler="0">
      <pane xSplit="5" ySplit="5" topLeftCell="F6" activePane="bottomRight" state="frozen"/>
      <selection pane="bottomRight" activeCell="H3" sqref="H3"/>
      <pageMargins left="0.5" right="0.5" top="0.43307086614173201" bottom="0.511811023622047" header="0.511811023622047" footer="0.27559055118110198"/>
      <pageSetup scale="55" orientation="landscape" r:id="rId1"/>
      <headerFooter alignWithMargins="0">
        <oddFooter>&amp;L&amp;"Tahoma,Italic"National Bank of Canada Supplementary Financial Information&amp;R&amp;"Tahoma,Italic"&amp;A</oddFooter>
      </headerFooter>
    </customSheetView>
  </customSheetViews>
  <mergeCells count="6">
    <mergeCell ref="A1:U1"/>
    <mergeCell ref="N4:Q4"/>
    <mergeCell ref="J4:M4"/>
    <mergeCell ref="F4:I4"/>
    <mergeCell ref="R4:S4"/>
    <mergeCell ref="T4:U4"/>
  </mergeCells>
  <phoneticPr fontId="21" type="noConversion"/>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26626" r:id="rId5">
          <objectPr defaultSize="0" autoPict="0" r:id="rId6">
            <anchor moveWithCells="1">
              <from>
                <xdr:col>0</xdr:col>
                <xdr:colOff>85725</xdr:colOff>
                <xdr:row>0</xdr:row>
                <xdr:rowOff>85725</xdr:rowOff>
              </from>
              <to>
                <xdr:col>0</xdr:col>
                <xdr:colOff>381000</xdr:colOff>
                <xdr:row>3</xdr:row>
                <xdr:rowOff>123825</xdr:rowOff>
              </to>
            </anchor>
          </objectPr>
        </oleObject>
      </mc:Choice>
      <mc:Fallback>
        <oleObject progId="Word.Document.8" shapeId="26626" r:id="rId5"/>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7">
    <tabColor rgb="FFCCFFCC"/>
    <pageSetUpPr fitToPage="1"/>
  </sheetPr>
  <dimension ref="A1:U65"/>
  <sheetViews>
    <sheetView showGridLines="0" showZeros="0" defaultGridColor="0" view="pageBreakPreview" topLeftCell="A34" colorId="22" zoomScale="85" zoomScaleNormal="75" zoomScaleSheetLayoutView="85" workbookViewId="0">
      <selection activeCell="D49" sqref="D49:G51"/>
    </sheetView>
  </sheetViews>
  <sheetFormatPr defaultColWidth="8.88671875" defaultRowHeight="15"/>
  <cols>
    <col min="1" max="4" width="13.77734375" style="1577" customWidth="1"/>
    <col min="5" max="5" width="12.77734375" style="1577" hidden="1" customWidth="1"/>
    <col min="6" max="16" width="12.77734375" style="1577" customWidth="1"/>
    <col min="17" max="17" width="1.77734375" style="1577" customWidth="1"/>
    <col min="18" max="16384" width="8.88671875" style="1577"/>
  </cols>
  <sheetData>
    <row r="1" spans="1:17" ht="33" customHeight="1">
      <c r="A1" s="4022" t="s">
        <v>893</v>
      </c>
      <c r="B1" s="4022"/>
      <c r="C1" s="4022"/>
      <c r="D1" s="4022"/>
      <c r="E1" s="4022"/>
      <c r="F1" s="4022"/>
      <c r="G1" s="4022"/>
      <c r="H1" s="4022"/>
      <c r="I1" s="4022"/>
      <c r="J1" s="4022"/>
      <c r="K1" s="4022"/>
      <c r="L1" s="4022"/>
      <c r="M1" s="4022"/>
      <c r="N1" s="4022"/>
      <c r="O1" s="4022"/>
      <c r="P1" s="4022"/>
      <c r="Q1" s="1579"/>
    </row>
    <row r="2" spans="1:17" ht="12" customHeight="1" thickBot="1"/>
    <row r="3" spans="1:17" s="1841" customFormat="1" ht="17.25" customHeight="1">
      <c r="A3" s="2012"/>
      <c r="B3" s="2012"/>
      <c r="C3" s="2012"/>
      <c r="D3" s="2013"/>
      <c r="E3" s="4110">
        <f>+Highlights!E3</f>
        <v>2017</v>
      </c>
      <c r="F3" s="4111"/>
      <c r="G3" s="4111"/>
      <c r="H3" s="4111"/>
      <c r="I3" s="4110">
        <f>+Highlights!I3</f>
        <v>2016</v>
      </c>
      <c r="J3" s="4111"/>
      <c r="K3" s="4111"/>
      <c r="L3" s="4111"/>
      <c r="M3" s="4110">
        <f>+Highlights!M3</f>
        <v>2015</v>
      </c>
      <c r="N3" s="4111"/>
      <c r="O3" s="4111"/>
      <c r="P3" s="4112"/>
      <c r="Q3" s="2014"/>
    </row>
    <row r="4" spans="1:17" ht="17.25" customHeight="1" thickBot="1">
      <c r="A4" s="1787" t="s">
        <v>848</v>
      </c>
      <c r="B4" s="2015"/>
      <c r="C4" s="1787"/>
      <c r="D4" s="1788"/>
      <c r="E4" s="1968" t="s">
        <v>785</v>
      </c>
      <c r="F4" s="2016" t="s">
        <v>782</v>
      </c>
      <c r="G4" s="1792" t="s">
        <v>783</v>
      </c>
      <c r="H4" s="2016" t="s">
        <v>784</v>
      </c>
      <c r="I4" s="1968" t="s">
        <v>785</v>
      </c>
      <c r="J4" s="2016" t="s">
        <v>782</v>
      </c>
      <c r="K4" s="1792" t="s">
        <v>783</v>
      </c>
      <c r="L4" s="2016" t="s">
        <v>784</v>
      </c>
      <c r="M4" s="1968" t="s">
        <v>785</v>
      </c>
      <c r="N4" s="2016" t="s">
        <v>782</v>
      </c>
      <c r="O4" s="1792" t="s">
        <v>783</v>
      </c>
      <c r="P4" s="1798" t="s">
        <v>784</v>
      </c>
      <c r="Q4" s="1579"/>
    </row>
    <row r="5" spans="1:17" ht="17.25" customHeight="1">
      <c r="A5" s="2017" t="s">
        <v>894</v>
      </c>
      <c r="B5" s="2018"/>
      <c r="C5" s="2018"/>
      <c r="D5" s="2019"/>
      <c r="E5" s="2020"/>
      <c r="F5" s="2021"/>
      <c r="G5" s="2022"/>
      <c r="H5" s="2023"/>
      <c r="I5" s="2020"/>
      <c r="J5" s="2021"/>
      <c r="K5" s="2022"/>
      <c r="L5" s="2023"/>
      <c r="M5" s="2020"/>
      <c r="N5" s="2021"/>
      <c r="O5" s="2022"/>
      <c r="P5" s="2708"/>
      <c r="Q5" s="1583"/>
    </row>
    <row r="6" spans="1:17" ht="17.25" customHeight="1">
      <c r="A6" s="2024" t="s">
        <v>895</v>
      </c>
      <c r="B6" s="1580"/>
      <c r="C6" s="1580"/>
      <c r="D6" s="1803"/>
      <c r="E6" s="2528">
        <v>0</v>
      </c>
      <c r="F6" s="2529">
        <v>10462</v>
      </c>
      <c r="G6" s="2529">
        <v>9770</v>
      </c>
      <c r="H6" s="2530">
        <v>8616</v>
      </c>
      <c r="I6" s="2528">
        <v>8183</v>
      </c>
      <c r="J6" s="2529">
        <v>8824</v>
      </c>
      <c r="K6" s="2529">
        <v>7452</v>
      </c>
      <c r="L6" s="2530">
        <v>6589</v>
      </c>
      <c r="M6" s="2528">
        <v>7567</v>
      </c>
      <c r="N6" s="2529">
        <v>6556</v>
      </c>
      <c r="O6" s="2529">
        <v>6470</v>
      </c>
      <c r="P6" s="2530">
        <v>6728</v>
      </c>
      <c r="Q6" s="1835"/>
    </row>
    <row r="7" spans="1:17" ht="17.25" customHeight="1">
      <c r="A7" s="2024" t="s">
        <v>829</v>
      </c>
      <c r="B7" s="1580"/>
      <c r="C7" s="1580"/>
      <c r="D7" s="1803"/>
      <c r="E7" s="2528">
        <v>0</v>
      </c>
      <c r="F7" s="2529">
        <v>62521</v>
      </c>
      <c r="G7" s="2529">
        <v>65093</v>
      </c>
      <c r="H7" s="2530">
        <v>65667</v>
      </c>
      <c r="I7" s="2528">
        <v>64541</v>
      </c>
      <c r="J7" s="2529">
        <v>62441</v>
      </c>
      <c r="K7" s="2529">
        <v>58088</v>
      </c>
      <c r="L7" s="2530">
        <v>56436</v>
      </c>
      <c r="M7" s="2528">
        <v>56040</v>
      </c>
      <c r="N7" s="2529">
        <v>55834</v>
      </c>
      <c r="O7" s="2529">
        <v>55650</v>
      </c>
      <c r="P7" s="2530">
        <v>57547</v>
      </c>
      <c r="Q7" s="1835"/>
    </row>
    <row r="8" spans="1:17" ht="17.25" customHeight="1">
      <c r="A8" s="2024" t="s">
        <v>896</v>
      </c>
      <c r="B8" s="1580"/>
      <c r="C8" s="1580"/>
      <c r="D8" s="1803"/>
      <c r="E8" s="2528"/>
      <c r="F8" s="2529"/>
      <c r="G8" s="2529"/>
      <c r="H8" s="2530"/>
      <c r="I8" s="2528"/>
      <c r="J8" s="2529"/>
      <c r="K8" s="2529"/>
      <c r="L8" s="2530"/>
      <c r="M8" s="2528"/>
      <c r="N8" s="2529"/>
      <c r="O8" s="2529"/>
      <c r="P8" s="2530"/>
      <c r="Q8" s="1835"/>
    </row>
    <row r="9" spans="1:17" ht="17.25" customHeight="1">
      <c r="A9" s="2024" t="s">
        <v>897</v>
      </c>
      <c r="B9" s="1580"/>
      <c r="C9" s="1580"/>
      <c r="D9" s="1803"/>
      <c r="E9" s="2528">
        <v>0</v>
      </c>
      <c r="F9" s="2529">
        <v>16600</v>
      </c>
      <c r="G9" s="2529">
        <v>17481</v>
      </c>
      <c r="H9" s="2530">
        <v>14779</v>
      </c>
      <c r="I9" s="2528">
        <v>13948</v>
      </c>
      <c r="J9" s="2529">
        <v>14880</v>
      </c>
      <c r="K9" s="2529">
        <v>13760</v>
      </c>
      <c r="L9" s="2530">
        <v>15628</v>
      </c>
      <c r="M9" s="2528">
        <v>17702</v>
      </c>
      <c r="N9" s="2529">
        <v>19413</v>
      </c>
      <c r="O9" s="2529">
        <v>18185</v>
      </c>
      <c r="P9" s="2530">
        <v>21297</v>
      </c>
      <c r="Q9" s="1835"/>
    </row>
    <row r="10" spans="1:17" ht="17.25" customHeight="1">
      <c r="A10" s="2025" t="s">
        <v>851</v>
      </c>
      <c r="B10" s="1580"/>
      <c r="C10" s="1580"/>
      <c r="D10" s="1803"/>
      <c r="E10" s="2528"/>
      <c r="F10" s="2529"/>
      <c r="G10" s="2529"/>
      <c r="H10" s="2530"/>
      <c r="I10" s="2528"/>
      <c r="J10" s="2529"/>
      <c r="K10" s="2529"/>
      <c r="L10" s="2530"/>
      <c r="M10" s="2528"/>
      <c r="N10" s="2529"/>
      <c r="O10" s="2529"/>
      <c r="P10" s="2530"/>
      <c r="Q10" s="1835"/>
    </row>
    <row r="11" spans="1:17" ht="17.25" customHeight="1">
      <c r="A11" s="2024" t="s">
        <v>898</v>
      </c>
      <c r="B11" s="1580"/>
      <c r="C11" s="2026" t="s">
        <v>1116</v>
      </c>
      <c r="D11" s="1803"/>
      <c r="E11" s="2528">
        <v>0</v>
      </c>
      <c r="F11" s="2529">
        <v>31450</v>
      </c>
      <c r="G11" s="2529">
        <v>31709</v>
      </c>
      <c r="H11" s="2530">
        <v>32226</v>
      </c>
      <c r="I11" s="2528">
        <v>32018</v>
      </c>
      <c r="J11" s="2529">
        <v>30952</v>
      </c>
      <c r="K11" s="2529">
        <v>29279</v>
      </c>
      <c r="L11" s="2530">
        <v>28442</v>
      </c>
      <c r="M11" s="2528">
        <v>27902</v>
      </c>
      <c r="N11" s="2529">
        <v>27344</v>
      </c>
      <c r="O11" s="2529">
        <v>26391</v>
      </c>
      <c r="P11" s="2530">
        <v>26044</v>
      </c>
      <c r="Q11" s="1835"/>
    </row>
    <row r="12" spans="1:17" ht="17.25" customHeight="1">
      <c r="A12" s="2024"/>
      <c r="B12" s="1580"/>
      <c r="C12" s="2026" t="s">
        <v>1117</v>
      </c>
      <c r="D12" s="1803"/>
      <c r="E12" s="2528">
        <v>0</v>
      </c>
      <c r="F12" s="2529">
        <v>18826</v>
      </c>
      <c r="G12" s="2529">
        <v>17963</v>
      </c>
      <c r="H12" s="2530">
        <v>17294</v>
      </c>
      <c r="I12" s="2528">
        <v>16850</v>
      </c>
      <c r="J12" s="2529">
        <v>16579</v>
      </c>
      <c r="K12" s="2529">
        <v>15817</v>
      </c>
      <c r="L12" s="2530">
        <v>15967</v>
      </c>
      <c r="M12" s="2528">
        <v>15618</v>
      </c>
      <c r="N12" s="2529">
        <v>14856</v>
      </c>
      <c r="O12" s="2529">
        <v>14116</v>
      </c>
      <c r="P12" s="2530">
        <v>13967</v>
      </c>
      <c r="Q12" s="1835"/>
    </row>
    <row r="13" spans="1:17" ht="17.25" customHeight="1">
      <c r="A13" s="2024" t="s">
        <v>899</v>
      </c>
      <c r="B13" s="1580"/>
      <c r="C13" s="1580"/>
      <c r="D13" s="1803"/>
      <c r="E13" s="2528">
        <v>0</v>
      </c>
      <c r="F13" s="2529">
        <v>36435</v>
      </c>
      <c r="G13" s="2529">
        <v>35442</v>
      </c>
      <c r="H13" s="2530">
        <v>34505</v>
      </c>
      <c r="I13" s="2528">
        <v>33964</v>
      </c>
      <c r="J13" s="2529">
        <v>33429</v>
      </c>
      <c r="K13" s="2529">
        <v>32935</v>
      </c>
      <c r="L13" s="2530">
        <v>32314</v>
      </c>
      <c r="M13" s="2528">
        <v>31933</v>
      </c>
      <c r="N13" s="2529">
        <v>31377</v>
      </c>
      <c r="O13" s="2529">
        <v>30884</v>
      </c>
      <c r="P13" s="2530">
        <v>30290</v>
      </c>
      <c r="Q13" s="1835"/>
    </row>
    <row r="14" spans="1:17" ht="17.25" customHeight="1">
      <c r="A14" s="2024" t="s">
        <v>900</v>
      </c>
      <c r="B14" s="1580"/>
      <c r="C14" s="1580"/>
      <c r="D14" s="1803"/>
      <c r="E14" s="2528">
        <v>0</v>
      </c>
      <c r="F14" s="2529">
        <v>41241</v>
      </c>
      <c r="G14" s="2529">
        <v>39481</v>
      </c>
      <c r="H14" s="2530">
        <v>37149</v>
      </c>
      <c r="I14" s="2528">
        <v>37686</v>
      </c>
      <c r="J14" s="2529">
        <v>37650</v>
      </c>
      <c r="K14" s="2529">
        <v>34956</v>
      </c>
      <c r="L14" s="2530">
        <v>33411</v>
      </c>
      <c r="M14" s="2528">
        <v>30954</v>
      </c>
      <c r="N14" s="2529">
        <v>30507</v>
      </c>
      <c r="O14" s="2529">
        <v>28333</v>
      </c>
      <c r="P14" s="2530">
        <v>28477</v>
      </c>
      <c r="Q14" s="1835"/>
    </row>
    <row r="15" spans="1:17" ht="17.25" customHeight="1">
      <c r="A15" s="2027" t="s">
        <v>901</v>
      </c>
      <c r="B15" s="1787"/>
      <c r="C15" s="1787"/>
      <c r="D15" s="1788"/>
      <c r="E15" s="2528">
        <v>0</v>
      </c>
      <c r="F15" s="2529">
        <v>5982</v>
      </c>
      <c r="G15" s="2529">
        <v>5932</v>
      </c>
      <c r="H15" s="2530">
        <v>6493</v>
      </c>
      <c r="I15" s="2528">
        <v>6441</v>
      </c>
      <c r="J15" s="2529">
        <v>6959</v>
      </c>
      <c r="K15" s="2529">
        <v>8966</v>
      </c>
      <c r="L15" s="2530">
        <v>8942</v>
      </c>
      <c r="M15" s="2528">
        <v>9400</v>
      </c>
      <c r="N15" s="2529">
        <v>9267</v>
      </c>
      <c r="O15" s="2529">
        <v>9661</v>
      </c>
      <c r="P15" s="2530">
        <v>9106</v>
      </c>
      <c r="Q15" s="1835"/>
    </row>
    <row r="16" spans="1:17" ht="17.25" customHeight="1">
      <c r="A16" s="2027" t="s">
        <v>902</v>
      </c>
      <c r="B16" s="1787"/>
      <c r="C16" s="1787"/>
      <c r="D16" s="1788"/>
      <c r="E16" s="2528">
        <v>0</v>
      </c>
      <c r="F16" s="2529">
        <v>-767</v>
      </c>
      <c r="G16" s="2529">
        <v>-762</v>
      </c>
      <c r="H16" s="2530">
        <v>-786</v>
      </c>
      <c r="I16" s="2528">
        <v>-781</v>
      </c>
      <c r="J16" s="2529">
        <v>-780</v>
      </c>
      <c r="K16" s="2529">
        <v>-837</v>
      </c>
      <c r="L16" s="2530">
        <v>-566</v>
      </c>
      <c r="M16" s="2528">
        <v>-569</v>
      </c>
      <c r="N16" s="2529">
        <v>-561</v>
      </c>
      <c r="O16" s="2529">
        <v>-563</v>
      </c>
      <c r="P16" s="2530">
        <v>-561</v>
      </c>
      <c r="Q16" s="1835"/>
    </row>
    <row r="17" spans="1:21" ht="17.25" customHeight="1">
      <c r="A17" s="2028" t="s">
        <v>903</v>
      </c>
      <c r="B17" s="2029"/>
      <c r="C17" s="2029"/>
      <c r="D17" s="2030"/>
      <c r="E17" s="2542">
        <v>0</v>
      </c>
      <c r="F17" s="2543">
        <v>133167</v>
      </c>
      <c r="G17" s="2543">
        <v>129765</v>
      </c>
      <c r="H17" s="2544">
        <v>126881</v>
      </c>
      <c r="I17" s="2542">
        <v>126178</v>
      </c>
      <c r="J17" s="2543">
        <v>124789</v>
      </c>
      <c r="K17" s="2543">
        <v>121116</v>
      </c>
      <c r="L17" s="2544">
        <v>118510</v>
      </c>
      <c r="M17" s="2542">
        <v>115238</v>
      </c>
      <c r="N17" s="2543">
        <v>112790</v>
      </c>
      <c r="O17" s="2543">
        <v>108822</v>
      </c>
      <c r="P17" s="2544">
        <v>107323</v>
      </c>
      <c r="Q17" s="1835"/>
    </row>
    <row r="18" spans="1:21" ht="17.25" customHeight="1">
      <c r="A18" s="2027" t="s">
        <v>826</v>
      </c>
      <c r="B18" s="1787"/>
      <c r="C18" s="1787"/>
      <c r="D18" s="1788"/>
      <c r="E18" s="2548">
        <v>0</v>
      </c>
      <c r="F18" s="2549">
        <v>17322</v>
      </c>
      <c r="G18" s="2549">
        <v>16911</v>
      </c>
      <c r="H18" s="2550">
        <v>18176</v>
      </c>
      <c r="I18" s="2548">
        <v>19356</v>
      </c>
      <c r="J18" s="2549">
        <v>18962</v>
      </c>
      <c r="K18" s="2549">
        <v>20318</v>
      </c>
      <c r="L18" s="2550">
        <v>22138</v>
      </c>
      <c r="M18" s="2548">
        <v>19543</v>
      </c>
      <c r="N18" s="2549">
        <v>20967</v>
      </c>
      <c r="O18" s="2549">
        <v>17996</v>
      </c>
      <c r="P18" s="2550">
        <v>21579</v>
      </c>
      <c r="Q18" s="1835"/>
    </row>
    <row r="19" spans="1:21" ht="17.25" customHeight="1">
      <c r="A19" s="2028" t="s">
        <v>904</v>
      </c>
      <c r="B19" s="2029"/>
      <c r="C19" s="2029"/>
      <c r="D19" s="2030"/>
      <c r="E19" s="2542">
        <v>0</v>
      </c>
      <c r="F19" s="2543">
        <v>240072</v>
      </c>
      <c r="G19" s="2543">
        <v>239020</v>
      </c>
      <c r="H19" s="2544">
        <v>234119</v>
      </c>
      <c r="I19" s="2542">
        <v>232206</v>
      </c>
      <c r="J19" s="2543">
        <v>229896</v>
      </c>
      <c r="K19" s="2543">
        <v>220734</v>
      </c>
      <c r="L19" s="2544">
        <v>219301</v>
      </c>
      <c r="M19" s="2542">
        <v>216090</v>
      </c>
      <c r="N19" s="2543">
        <v>215560</v>
      </c>
      <c r="O19" s="2543">
        <v>207123</v>
      </c>
      <c r="P19" s="2544">
        <v>214474</v>
      </c>
      <c r="Q19" s="1835"/>
    </row>
    <row r="20" spans="1:21" ht="17.25" customHeight="1">
      <c r="A20" s="2031" t="s">
        <v>905</v>
      </c>
      <c r="B20" s="1787"/>
      <c r="C20" s="1787"/>
      <c r="D20" s="1788"/>
      <c r="E20" s="1819"/>
      <c r="F20" s="1804"/>
      <c r="G20" s="1805"/>
      <c r="H20" s="2032"/>
      <c r="I20" s="1819"/>
      <c r="J20" s="1804"/>
      <c r="K20" s="1805"/>
      <c r="L20" s="2032"/>
      <c r="M20" s="1819"/>
      <c r="N20" s="1804"/>
      <c r="O20" s="1805"/>
      <c r="P20" s="1806"/>
      <c r="Q20" s="1835"/>
    </row>
    <row r="21" spans="1:21" ht="17.25" customHeight="1">
      <c r="A21" s="2031" t="s">
        <v>855</v>
      </c>
      <c r="B21" s="1787"/>
      <c r="C21" s="1787"/>
      <c r="D21" s="1788"/>
      <c r="E21" s="1819"/>
      <c r="F21" s="1804"/>
      <c r="G21" s="1805"/>
      <c r="H21" s="2032"/>
      <c r="I21" s="1819"/>
      <c r="J21" s="1804"/>
      <c r="K21" s="1805"/>
      <c r="L21" s="2032"/>
      <c r="M21" s="1819"/>
      <c r="N21" s="1804"/>
      <c r="O21" s="1805"/>
      <c r="P21" s="1806"/>
      <c r="Q21" s="1835"/>
    </row>
    <row r="22" spans="1:21" ht="17.25" customHeight="1">
      <c r="A22" s="2033" t="s">
        <v>906</v>
      </c>
      <c r="B22" s="1787"/>
      <c r="C22" s="1787"/>
      <c r="D22" s="1788"/>
      <c r="E22" s="2528">
        <v>0</v>
      </c>
      <c r="F22" s="2529">
        <v>52370</v>
      </c>
      <c r="G22" s="2529">
        <v>53606</v>
      </c>
      <c r="H22" s="2530">
        <v>53667</v>
      </c>
      <c r="I22" s="2528">
        <v>52521</v>
      </c>
      <c r="J22" s="2529">
        <v>51698</v>
      </c>
      <c r="K22" s="2529">
        <v>50080</v>
      </c>
      <c r="L22" s="2530">
        <v>49566</v>
      </c>
      <c r="M22" s="2528">
        <v>47394</v>
      </c>
      <c r="N22" s="2529">
        <v>47000</v>
      </c>
      <c r="O22" s="2529">
        <v>45098</v>
      </c>
      <c r="P22" s="2530">
        <v>44821</v>
      </c>
      <c r="Q22" s="1835"/>
    </row>
    <row r="23" spans="1:21" ht="17.25" customHeight="1">
      <c r="A23" s="2027" t="s">
        <v>907</v>
      </c>
      <c r="B23" s="1787"/>
      <c r="C23" s="1787"/>
      <c r="D23" s="1788"/>
      <c r="E23" s="2528">
        <v>0</v>
      </c>
      <c r="F23" s="2529">
        <v>94868</v>
      </c>
      <c r="G23" s="2529">
        <v>92447</v>
      </c>
      <c r="H23" s="2530">
        <v>85366</v>
      </c>
      <c r="I23" s="2528">
        <v>83905</v>
      </c>
      <c r="J23" s="2529">
        <v>84425</v>
      </c>
      <c r="K23" s="2529">
        <v>75888</v>
      </c>
      <c r="L23" s="2530">
        <v>77126</v>
      </c>
      <c r="M23" s="2528">
        <v>76845</v>
      </c>
      <c r="N23" s="2529">
        <v>76725</v>
      </c>
      <c r="O23" s="2529">
        <v>72549</v>
      </c>
      <c r="P23" s="2530">
        <v>70006</v>
      </c>
      <c r="Q23" s="1835"/>
    </row>
    <row r="24" spans="1:21" ht="17.25" customHeight="1">
      <c r="A24" s="2027" t="s">
        <v>908</v>
      </c>
      <c r="B24" s="1787"/>
      <c r="C24" s="1787"/>
      <c r="D24" s="1788"/>
      <c r="E24" s="2528">
        <v>0</v>
      </c>
      <c r="F24" s="2529">
        <v>5072</v>
      </c>
      <c r="G24" s="2529">
        <v>5107</v>
      </c>
      <c r="H24" s="2530">
        <v>5696</v>
      </c>
      <c r="I24" s="2528">
        <v>5640</v>
      </c>
      <c r="J24" s="2529">
        <v>4914</v>
      </c>
      <c r="K24" s="2529">
        <v>6270</v>
      </c>
      <c r="L24" s="2530">
        <v>6314</v>
      </c>
      <c r="M24" s="2528">
        <v>6219</v>
      </c>
      <c r="N24" s="2529">
        <v>5443</v>
      </c>
      <c r="O24" s="2529">
        <v>5794</v>
      </c>
      <c r="P24" s="2530">
        <v>5764</v>
      </c>
      <c r="Q24" s="1835"/>
    </row>
    <row r="25" spans="1:21" ht="17.25" customHeight="1">
      <c r="A25" s="2028" t="s">
        <v>909</v>
      </c>
      <c r="B25" s="2029"/>
      <c r="C25" s="2029"/>
      <c r="D25" s="2030"/>
      <c r="E25" s="2542">
        <v>0</v>
      </c>
      <c r="F25" s="2543">
        <v>152310</v>
      </c>
      <c r="G25" s="2543">
        <v>151160</v>
      </c>
      <c r="H25" s="2544">
        <v>144729</v>
      </c>
      <c r="I25" s="2542">
        <v>142066</v>
      </c>
      <c r="J25" s="2543">
        <v>141037</v>
      </c>
      <c r="K25" s="2543">
        <v>132238</v>
      </c>
      <c r="L25" s="2544">
        <v>133006</v>
      </c>
      <c r="M25" s="2542">
        <v>130458</v>
      </c>
      <c r="N25" s="2543">
        <v>129168</v>
      </c>
      <c r="O25" s="2543">
        <v>123441</v>
      </c>
      <c r="P25" s="2544">
        <v>120591</v>
      </c>
      <c r="Q25" s="1835"/>
    </row>
    <row r="26" spans="1:21" ht="17.25" customHeight="1">
      <c r="A26" s="2031" t="s">
        <v>910</v>
      </c>
      <c r="B26" s="1787"/>
      <c r="C26" s="1787"/>
      <c r="D26" s="1788"/>
      <c r="E26" s="2528"/>
      <c r="F26" s="2529"/>
      <c r="G26" s="2529"/>
      <c r="H26" s="2530"/>
      <c r="I26" s="2528"/>
      <c r="J26" s="2529"/>
      <c r="K26" s="2529"/>
      <c r="L26" s="2530"/>
      <c r="M26" s="2528"/>
      <c r="N26" s="2529"/>
      <c r="O26" s="2529"/>
      <c r="P26" s="2530"/>
      <c r="Q26" s="1835"/>
    </row>
    <row r="27" spans="1:21" ht="17.25" customHeight="1">
      <c r="A27" s="2027" t="s">
        <v>911</v>
      </c>
      <c r="B27" s="1787"/>
      <c r="C27" s="1787"/>
      <c r="D27" s="1788"/>
      <c r="E27" s="2528">
        <v>0</v>
      </c>
      <c r="F27" s="2529">
        <v>5982</v>
      </c>
      <c r="G27" s="2529">
        <v>5932</v>
      </c>
      <c r="H27" s="2530">
        <v>6493</v>
      </c>
      <c r="I27" s="2528">
        <v>6441</v>
      </c>
      <c r="J27" s="2529">
        <v>6959</v>
      </c>
      <c r="K27" s="2529">
        <v>8966</v>
      </c>
      <c r="L27" s="2530">
        <v>8942</v>
      </c>
      <c r="M27" s="2528">
        <v>9400</v>
      </c>
      <c r="N27" s="2529">
        <v>9267</v>
      </c>
      <c r="O27" s="2529">
        <v>9661</v>
      </c>
      <c r="P27" s="2530">
        <v>9106</v>
      </c>
      <c r="Q27" s="1835"/>
    </row>
    <row r="28" spans="1:21" ht="17.25" customHeight="1">
      <c r="A28" s="2027" t="s">
        <v>912</v>
      </c>
      <c r="B28" s="1787"/>
      <c r="C28" s="1787"/>
      <c r="D28" s="1788"/>
      <c r="E28" s="2528">
        <v>0</v>
      </c>
      <c r="F28" s="2529">
        <v>13816</v>
      </c>
      <c r="G28" s="2529">
        <v>12177</v>
      </c>
      <c r="H28" s="2530">
        <v>14544</v>
      </c>
      <c r="I28" s="2528">
        <v>14207</v>
      </c>
      <c r="J28" s="2529">
        <v>12748</v>
      </c>
      <c r="K28" s="2529">
        <v>14839</v>
      </c>
      <c r="L28" s="2530">
        <v>15573</v>
      </c>
      <c r="M28" s="2528">
        <v>17333</v>
      </c>
      <c r="N28" s="2529">
        <v>17043</v>
      </c>
      <c r="O28" s="2529">
        <v>17631</v>
      </c>
      <c r="P28" s="2530">
        <v>21068</v>
      </c>
      <c r="Q28" s="2034"/>
      <c r="R28" s="2035"/>
      <c r="S28" s="2035"/>
      <c r="T28" s="2035"/>
      <c r="U28" s="2035"/>
    </row>
    <row r="29" spans="1:21" ht="33" customHeight="1">
      <c r="A29" s="4116" t="s">
        <v>913</v>
      </c>
      <c r="B29" s="4117"/>
      <c r="C29" s="4117"/>
      <c r="D29" s="4118"/>
      <c r="E29" s="2528">
        <v>0</v>
      </c>
      <c r="F29" s="2529">
        <v>21812</v>
      </c>
      <c r="G29" s="2529">
        <v>25118</v>
      </c>
      <c r="H29" s="2530">
        <v>23933</v>
      </c>
      <c r="I29" s="2528">
        <v>22636</v>
      </c>
      <c r="J29" s="2529">
        <v>23548</v>
      </c>
      <c r="K29" s="2529">
        <v>18295</v>
      </c>
      <c r="L29" s="2530">
        <v>15371</v>
      </c>
      <c r="M29" s="2528">
        <v>13779</v>
      </c>
      <c r="N29" s="2529">
        <v>14697</v>
      </c>
      <c r="O29" s="2529">
        <v>12943</v>
      </c>
      <c r="P29" s="2530">
        <v>15832</v>
      </c>
      <c r="Q29" s="2034"/>
      <c r="R29" s="2035"/>
      <c r="S29" s="2035"/>
      <c r="T29" s="2035"/>
      <c r="U29" s="2035"/>
    </row>
    <row r="30" spans="1:21" ht="17.25" customHeight="1">
      <c r="A30" s="2027" t="s">
        <v>856</v>
      </c>
      <c r="B30" s="1787"/>
      <c r="C30" s="1787"/>
      <c r="D30" s="1788"/>
      <c r="E30" s="2528">
        <v>0</v>
      </c>
      <c r="F30" s="2529">
        <v>19558</v>
      </c>
      <c r="G30" s="2529">
        <v>20156</v>
      </c>
      <c r="H30" s="2530">
        <v>19516</v>
      </c>
      <c r="I30" s="2528">
        <v>20131</v>
      </c>
      <c r="J30" s="2529">
        <v>19560</v>
      </c>
      <c r="K30" s="2529">
        <v>19773</v>
      </c>
      <c r="L30" s="2530">
        <v>19255</v>
      </c>
      <c r="M30" s="2528">
        <v>19770</v>
      </c>
      <c r="N30" s="2529">
        <v>18927</v>
      </c>
      <c r="O30" s="2529">
        <v>18332</v>
      </c>
      <c r="P30" s="2530">
        <v>18225</v>
      </c>
      <c r="Q30" s="1835"/>
    </row>
    <row r="31" spans="1:21" ht="17.25" customHeight="1">
      <c r="A31" s="2027" t="s">
        <v>910</v>
      </c>
      <c r="B31" s="1787"/>
      <c r="C31" s="1787"/>
      <c r="D31" s="1788"/>
      <c r="E31" s="2528">
        <v>0</v>
      </c>
      <c r="F31" s="2529">
        <v>13213</v>
      </c>
      <c r="G31" s="2529">
        <v>11784</v>
      </c>
      <c r="H31" s="2530">
        <v>11388</v>
      </c>
      <c r="I31" s="2528">
        <v>13611</v>
      </c>
      <c r="J31" s="2529">
        <v>13013</v>
      </c>
      <c r="K31" s="2529">
        <v>14198</v>
      </c>
      <c r="L31" s="2530">
        <v>14719</v>
      </c>
      <c r="M31" s="2528">
        <v>12473</v>
      </c>
      <c r="N31" s="2529">
        <v>14012</v>
      </c>
      <c r="O31" s="2529">
        <v>12861</v>
      </c>
      <c r="P31" s="2530">
        <v>17620</v>
      </c>
      <c r="Q31" s="1835"/>
    </row>
    <row r="32" spans="1:21" ht="17.25" customHeight="1">
      <c r="A32" s="2027" t="s">
        <v>914</v>
      </c>
      <c r="B32" s="1787"/>
      <c r="C32" s="1787"/>
      <c r="D32" s="1788"/>
      <c r="E32" s="2528">
        <v>0</v>
      </c>
      <c r="F32" s="2529">
        <v>9</v>
      </c>
      <c r="G32" s="2529">
        <v>10</v>
      </c>
      <c r="H32" s="2530">
        <v>1009</v>
      </c>
      <c r="I32" s="2528">
        <v>1012</v>
      </c>
      <c r="J32" s="2529">
        <v>1014</v>
      </c>
      <c r="K32" s="2529">
        <v>1015</v>
      </c>
      <c r="L32" s="2530">
        <v>1021</v>
      </c>
      <c r="M32" s="2528">
        <v>1522</v>
      </c>
      <c r="N32" s="2529">
        <v>1530</v>
      </c>
      <c r="O32" s="2529">
        <v>1529</v>
      </c>
      <c r="P32" s="2530">
        <v>1539</v>
      </c>
      <c r="Q32" s="1835"/>
    </row>
    <row r="33" spans="1:17" ht="17.25" hidden="1" customHeight="1">
      <c r="A33" s="2027" t="s">
        <v>915</v>
      </c>
      <c r="B33" s="1787"/>
      <c r="C33" s="1787"/>
      <c r="D33" s="1788"/>
      <c r="E33" s="2528" t="s">
        <v>1442</v>
      </c>
      <c r="F33" s="2529">
        <v>0</v>
      </c>
      <c r="G33" s="2529">
        <v>0</v>
      </c>
      <c r="H33" s="2530">
        <v>0</v>
      </c>
      <c r="I33" s="2528" t="s">
        <v>1442</v>
      </c>
      <c r="J33" s="2529">
        <v>0</v>
      </c>
      <c r="K33" s="2529">
        <v>0</v>
      </c>
      <c r="L33" s="2530">
        <v>0</v>
      </c>
      <c r="M33" s="2528">
        <v>0</v>
      </c>
      <c r="N33" s="2529">
        <v>0</v>
      </c>
      <c r="O33" s="2529">
        <v>0</v>
      </c>
      <c r="P33" s="2530">
        <v>0</v>
      </c>
      <c r="Q33" s="1835"/>
    </row>
    <row r="34" spans="1:17" ht="17.25" customHeight="1">
      <c r="A34" s="2028" t="s">
        <v>916</v>
      </c>
      <c r="B34" s="2029"/>
      <c r="C34" s="2029"/>
      <c r="D34" s="2030"/>
      <c r="E34" s="2542">
        <v>0</v>
      </c>
      <c r="F34" s="2543">
        <v>74390</v>
      </c>
      <c r="G34" s="2543">
        <v>75177</v>
      </c>
      <c r="H34" s="2544">
        <v>76883</v>
      </c>
      <c r="I34" s="2542">
        <v>78038</v>
      </c>
      <c r="J34" s="2543">
        <v>76842</v>
      </c>
      <c r="K34" s="2543">
        <v>77086</v>
      </c>
      <c r="L34" s="2544">
        <v>74881</v>
      </c>
      <c r="M34" s="2542">
        <v>74277</v>
      </c>
      <c r="N34" s="2543">
        <v>75476</v>
      </c>
      <c r="O34" s="2543">
        <v>72957</v>
      </c>
      <c r="P34" s="2544">
        <v>83390</v>
      </c>
      <c r="Q34" s="1835"/>
    </row>
    <row r="35" spans="1:17" ht="17.25" customHeight="1">
      <c r="A35" s="2031" t="s">
        <v>917</v>
      </c>
      <c r="B35" s="1787"/>
      <c r="C35" s="1787"/>
      <c r="D35" s="1788"/>
      <c r="E35" s="2528"/>
      <c r="F35" s="2529"/>
      <c r="G35" s="2529"/>
      <c r="H35" s="2530"/>
      <c r="I35" s="2528"/>
      <c r="J35" s="2529"/>
      <c r="K35" s="2529"/>
      <c r="L35" s="2530"/>
      <c r="M35" s="2528"/>
      <c r="N35" s="2529"/>
      <c r="O35" s="2529"/>
      <c r="P35" s="2530"/>
      <c r="Q35" s="1835"/>
    </row>
    <row r="36" spans="1:17" ht="17.25" customHeight="1">
      <c r="A36" s="2031" t="s">
        <v>918</v>
      </c>
      <c r="B36" s="1787"/>
      <c r="C36" s="1787"/>
      <c r="D36" s="1788"/>
      <c r="E36" s="2528"/>
      <c r="F36" s="2529"/>
      <c r="G36" s="2529"/>
      <c r="H36" s="2530"/>
      <c r="I36" s="2528"/>
      <c r="J36" s="2529"/>
      <c r="K36" s="2529"/>
      <c r="L36" s="2530"/>
      <c r="M36" s="2528"/>
      <c r="N36" s="2529"/>
      <c r="O36" s="2529"/>
      <c r="P36" s="2530"/>
      <c r="Q36" s="1835"/>
    </row>
    <row r="37" spans="1:17" ht="17.25" customHeight="1">
      <c r="A37" s="2027" t="s">
        <v>919</v>
      </c>
      <c r="B37" s="1787"/>
      <c r="C37" s="1787"/>
      <c r="D37" s="1788"/>
      <c r="E37" s="2528">
        <v>0</v>
      </c>
      <c r="F37" s="2529">
        <v>2050</v>
      </c>
      <c r="G37" s="2529">
        <v>1650</v>
      </c>
      <c r="H37" s="2530">
        <v>1650</v>
      </c>
      <c r="I37" s="2528">
        <v>1650</v>
      </c>
      <c r="J37" s="2529">
        <v>1650</v>
      </c>
      <c r="K37" s="2529">
        <v>1250</v>
      </c>
      <c r="L37" s="2530">
        <v>1250</v>
      </c>
      <c r="M37" s="2528">
        <v>1023</v>
      </c>
      <c r="N37" s="2529">
        <v>1023</v>
      </c>
      <c r="O37" s="2529">
        <v>1023</v>
      </c>
      <c r="P37" s="2530">
        <v>1023</v>
      </c>
      <c r="Q37" s="1835"/>
    </row>
    <row r="38" spans="1:17" ht="17.25" customHeight="1">
      <c r="A38" s="2027" t="s">
        <v>920</v>
      </c>
      <c r="B38" s="1787"/>
      <c r="C38" s="1787"/>
      <c r="D38" s="1788"/>
      <c r="E38" s="2528">
        <v>0</v>
      </c>
      <c r="F38" s="2529">
        <v>2816</v>
      </c>
      <c r="G38" s="2529">
        <v>2793</v>
      </c>
      <c r="H38" s="2530">
        <v>2763</v>
      </c>
      <c r="I38" s="2528">
        <v>2645</v>
      </c>
      <c r="J38" s="2529">
        <v>2592</v>
      </c>
      <c r="K38" s="2529">
        <v>2620</v>
      </c>
      <c r="L38" s="2530">
        <v>2623</v>
      </c>
      <c r="M38" s="2528">
        <v>2614</v>
      </c>
      <c r="N38" s="2529">
        <v>2313</v>
      </c>
      <c r="O38" s="2529">
        <v>2323</v>
      </c>
      <c r="P38" s="2530">
        <v>2313</v>
      </c>
      <c r="Q38" s="1835"/>
    </row>
    <row r="39" spans="1:17" ht="17.25" customHeight="1">
      <c r="A39" s="2027" t="s">
        <v>921</v>
      </c>
      <c r="B39" s="1787"/>
      <c r="C39" s="1787"/>
      <c r="D39" s="1788"/>
      <c r="E39" s="2528">
        <v>0</v>
      </c>
      <c r="F39" s="2529">
        <v>58</v>
      </c>
      <c r="G39" s="2529">
        <v>57</v>
      </c>
      <c r="H39" s="2530">
        <v>57</v>
      </c>
      <c r="I39" s="2528">
        <v>73</v>
      </c>
      <c r="J39" s="2529">
        <v>71</v>
      </c>
      <c r="K39" s="2529">
        <v>69</v>
      </c>
      <c r="L39" s="2530">
        <v>68</v>
      </c>
      <c r="M39" s="2528">
        <v>67</v>
      </c>
      <c r="N39" s="2529">
        <v>62</v>
      </c>
      <c r="O39" s="2529">
        <v>59</v>
      </c>
      <c r="P39" s="2530">
        <v>52</v>
      </c>
      <c r="Q39" s="1835"/>
    </row>
    <row r="40" spans="1:17" ht="17.25" customHeight="1">
      <c r="A40" s="2027" t="s">
        <v>922</v>
      </c>
      <c r="B40" s="1787"/>
      <c r="C40" s="1787"/>
      <c r="D40" s="1788"/>
      <c r="E40" s="2528">
        <v>0</v>
      </c>
      <c r="F40" s="2529">
        <v>7540</v>
      </c>
      <c r="G40" s="2529">
        <v>7164</v>
      </c>
      <c r="H40" s="2530">
        <v>7065</v>
      </c>
      <c r="I40" s="2528">
        <v>6706</v>
      </c>
      <c r="J40" s="2529">
        <v>6683</v>
      </c>
      <c r="K40" s="2529">
        <v>6530</v>
      </c>
      <c r="L40" s="2530">
        <v>6593</v>
      </c>
      <c r="M40" s="2528">
        <v>6705</v>
      </c>
      <c r="N40" s="2529">
        <v>6500</v>
      </c>
      <c r="O40" s="2529">
        <v>6231</v>
      </c>
      <c r="P40" s="2530">
        <v>5957</v>
      </c>
      <c r="Q40" s="1835"/>
    </row>
    <row r="41" spans="1:17" ht="17.25" customHeight="1">
      <c r="A41" s="2027" t="s">
        <v>923</v>
      </c>
      <c r="B41" s="1787"/>
      <c r="C41" s="1787"/>
      <c r="D41" s="1788"/>
      <c r="E41" s="2528">
        <v>0</v>
      </c>
      <c r="F41" s="2529">
        <v>122</v>
      </c>
      <c r="G41" s="2529">
        <v>221</v>
      </c>
      <c r="H41" s="2530">
        <v>173</v>
      </c>
      <c r="I41" s="2528">
        <v>218</v>
      </c>
      <c r="J41" s="2529">
        <v>217</v>
      </c>
      <c r="K41" s="2529">
        <v>145</v>
      </c>
      <c r="L41" s="2530">
        <v>91</v>
      </c>
      <c r="M41" s="2528">
        <v>145</v>
      </c>
      <c r="N41" s="2529">
        <v>234</v>
      </c>
      <c r="O41" s="2529">
        <v>304</v>
      </c>
      <c r="P41" s="2530">
        <v>362</v>
      </c>
      <c r="Q41" s="1835"/>
    </row>
    <row r="42" spans="1:17" ht="17.25" customHeight="1">
      <c r="A42" s="2031" t="s">
        <v>814</v>
      </c>
      <c r="B42" s="1787"/>
      <c r="C42" s="1787"/>
      <c r="D42" s="1788"/>
      <c r="E42" s="2528">
        <v>0</v>
      </c>
      <c r="F42" s="2529">
        <v>786</v>
      </c>
      <c r="G42" s="2529">
        <v>798</v>
      </c>
      <c r="H42" s="2530">
        <v>799</v>
      </c>
      <c r="I42" s="2528">
        <v>810</v>
      </c>
      <c r="J42" s="2529">
        <v>804</v>
      </c>
      <c r="K42" s="2529">
        <v>796</v>
      </c>
      <c r="L42" s="2530">
        <v>789</v>
      </c>
      <c r="M42" s="2528">
        <v>801</v>
      </c>
      <c r="N42" s="2529">
        <v>784</v>
      </c>
      <c r="O42" s="2529">
        <v>785</v>
      </c>
      <c r="P42" s="2530">
        <v>786</v>
      </c>
      <c r="Q42" s="1835"/>
    </row>
    <row r="43" spans="1:17" ht="17.25" customHeight="1">
      <c r="A43" s="2028" t="s">
        <v>924</v>
      </c>
      <c r="B43" s="2029"/>
      <c r="C43" s="2029"/>
      <c r="D43" s="2030"/>
      <c r="E43" s="2542">
        <v>0</v>
      </c>
      <c r="F43" s="2543">
        <v>13372</v>
      </c>
      <c r="G43" s="2543">
        <v>12683</v>
      </c>
      <c r="H43" s="2544">
        <v>12507</v>
      </c>
      <c r="I43" s="2542">
        <v>12102</v>
      </c>
      <c r="J43" s="2543">
        <v>12017</v>
      </c>
      <c r="K43" s="2543">
        <v>11410</v>
      </c>
      <c r="L43" s="2544">
        <v>11414</v>
      </c>
      <c r="M43" s="2542">
        <v>11355</v>
      </c>
      <c r="N43" s="2543">
        <v>10916</v>
      </c>
      <c r="O43" s="2543">
        <v>10725</v>
      </c>
      <c r="P43" s="2544">
        <v>10493</v>
      </c>
      <c r="Q43" s="1835"/>
    </row>
    <row r="44" spans="1:17" ht="17.25" customHeight="1" thickBot="1">
      <c r="A44" s="2036" t="s">
        <v>925</v>
      </c>
      <c r="B44" s="2037"/>
      <c r="C44" s="2037"/>
      <c r="D44" s="2038"/>
      <c r="E44" s="2599">
        <v>0</v>
      </c>
      <c r="F44" s="2600">
        <v>240072</v>
      </c>
      <c r="G44" s="2600">
        <v>239020</v>
      </c>
      <c r="H44" s="2601">
        <v>234119</v>
      </c>
      <c r="I44" s="2599">
        <v>232206</v>
      </c>
      <c r="J44" s="2600">
        <v>229896</v>
      </c>
      <c r="K44" s="2600">
        <v>220734</v>
      </c>
      <c r="L44" s="2601">
        <v>219301</v>
      </c>
      <c r="M44" s="2599">
        <v>216090</v>
      </c>
      <c r="N44" s="2600">
        <v>215560</v>
      </c>
      <c r="O44" s="2600">
        <v>207123</v>
      </c>
      <c r="P44" s="2601">
        <v>214474</v>
      </c>
      <c r="Q44" s="1835"/>
    </row>
    <row r="45" spans="1:17" ht="17.25" customHeight="1" thickBot="1">
      <c r="A45" s="1787"/>
      <c r="B45" s="1787"/>
      <c r="C45" s="1787"/>
      <c r="D45" s="1787"/>
      <c r="E45" s="2602"/>
      <c r="F45" s="2602"/>
      <c r="G45" s="2602"/>
      <c r="H45" s="2602"/>
      <c r="I45" s="2602"/>
      <c r="J45" s="2602"/>
      <c r="K45" s="2602"/>
      <c r="L45" s="2602"/>
      <c r="M45" s="2602"/>
      <c r="N45" s="2602"/>
      <c r="O45" s="2602"/>
      <c r="P45" s="2602"/>
      <c r="Q45" s="1835"/>
    </row>
    <row r="46" spans="1:17" ht="17.25" customHeight="1">
      <c r="A46" s="2039" t="s">
        <v>926</v>
      </c>
      <c r="B46" s="2040"/>
      <c r="C46" s="2040"/>
      <c r="D46" s="2041"/>
      <c r="E46" s="2528">
        <v>0</v>
      </c>
      <c r="F46" s="2529">
        <v>18799</v>
      </c>
      <c r="G46" s="2529">
        <v>19366</v>
      </c>
      <c r="H46" s="2530">
        <v>18738</v>
      </c>
      <c r="I46" s="2528">
        <v>19070</v>
      </c>
      <c r="J46" s="2529">
        <v>17123</v>
      </c>
      <c r="K46" s="2529">
        <v>17903</v>
      </c>
      <c r="L46" s="2530">
        <v>16535</v>
      </c>
      <c r="M46" s="2528">
        <v>16151</v>
      </c>
      <c r="N46" s="2529">
        <v>15467</v>
      </c>
      <c r="O46" s="2529">
        <v>15527</v>
      </c>
      <c r="P46" s="2530">
        <v>15347</v>
      </c>
      <c r="Q46" s="1835"/>
    </row>
    <row r="47" spans="1:17" ht="17.25" customHeight="1">
      <c r="A47" s="2027" t="s">
        <v>927</v>
      </c>
      <c r="B47" s="1787"/>
      <c r="C47" s="1787"/>
      <c r="D47" s="2042"/>
      <c r="E47" s="2528">
        <v>0</v>
      </c>
      <c r="F47" s="2529">
        <v>0</v>
      </c>
      <c r="G47" s="2529">
        <v>0</v>
      </c>
      <c r="H47" s="2530">
        <v>0</v>
      </c>
      <c r="I47" s="2528">
        <v>0</v>
      </c>
      <c r="J47" s="2529">
        <v>0</v>
      </c>
      <c r="K47" s="2529">
        <v>1</v>
      </c>
      <c r="L47" s="2530">
        <v>1</v>
      </c>
      <c r="M47" s="2528">
        <v>2</v>
      </c>
      <c r="N47" s="2529">
        <v>2</v>
      </c>
      <c r="O47" s="2529">
        <v>2</v>
      </c>
      <c r="P47" s="2530">
        <v>3</v>
      </c>
      <c r="Q47" s="1835"/>
    </row>
    <row r="48" spans="1:17" ht="17.25" customHeight="1">
      <c r="A48" s="2027" t="s">
        <v>928</v>
      </c>
      <c r="B48" s="1787"/>
      <c r="C48" s="1787"/>
      <c r="D48" s="2042"/>
      <c r="E48" s="2528">
        <v>0</v>
      </c>
      <c r="F48" s="2529">
        <v>1747</v>
      </c>
      <c r="G48" s="2529">
        <v>1619</v>
      </c>
      <c r="H48" s="2530">
        <v>1584</v>
      </c>
      <c r="I48" s="2528">
        <v>1641</v>
      </c>
      <c r="J48" s="2529">
        <v>1637</v>
      </c>
      <c r="K48" s="2529">
        <v>1623</v>
      </c>
      <c r="L48" s="2530">
        <v>1594</v>
      </c>
      <c r="M48" s="2528">
        <v>1638</v>
      </c>
      <c r="N48" s="2529">
        <v>1612</v>
      </c>
      <c r="O48" s="2529">
        <v>1604</v>
      </c>
      <c r="P48" s="2530">
        <v>1606</v>
      </c>
      <c r="Q48" s="1835"/>
    </row>
    <row r="49" spans="1:17" ht="17.25" customHeight="1">
      <c r="A49" s="2027" t="s">
        <v>1432</v>
      </c>
      <c r="B49" s="1787"/>
      <c r="C49" s="1787"/>
      <c r="D49" s="2042"/>
      <c r="E49" s="2528"/>
      <c r="F49" s="2529">
        <v>6724</v>
      </c>
      <c r="G49" s="2529">
        <v>6875</v>
      </c>
      <c r="H49" s="2530">
        <v>6497</v>
      </c>
      <c r="I49" s="2528">
        <v>6668</v>
      </c>
      <c r="J49" s="2529">
        <v>7968</v>
      </c>
      <c r="K49" s="2529">
        <v>7759</v>
      </c>
      <c r="L49" s="2530">
        <v>8408</v>
      </c>
      <c r="M49" s="2528">
        <v>7910</v>
      </c>
      <c r="N49" s="2529">
        <v>7904</v>
      </c>
      <c r="O49" s="2529">
        <v>7359</v>
      </c>
      <c r="P49" s="2530">
        <v>6830</v>
      </c>
      <c r="Q49" s="1835"/>
    </row>
    <row r="50" spans="1:17" s="1583" customFormat="1" ht="17.25" customHeight="1">
      <c r="A50" s="2027" t="s">
        <v>838</v>
      </c>
      <c r="B50" s="1787"/>
      <c r="C50" s="1787"/>
      <c r="D50" s="2042"/>
      <c r="E50" s="2528">
        <v>0</v>
      </c>
      <c r="F50" s="2529">
        <v>30909</v>
      </c>
      <c r="G50" s="2529">
        <v>30939</v>
      </c>
      <c r="H50" s="2530">
        <v>29431</v>
      </c>
      <c r="I50" s="2528">
        <v>28706</v>
      </c>
      <c r="J50" s="2529">
        <v>28068</v>
      </c>
      <c r="K50" s="2529">
        <v>26707</v>
      </c>
      <c r="L50" s="2530">
        <v>25515</v>
      </c>
      <c r="M50" s="2528">
        <v>25783</v>
      </c>
      <c r="N50" s="2529">
        <v>20899</v>
      </c>
      <c r="O50" s="2529">
        <v>20625</v>
      </c>
      <c r="P50" s="2530">
        <v>19849</v>
      </c>
      <c r="Q50" s="1835"/>
    </row>
    <row r="51" spans="1:17" ht="17.25" customHeight="1">
      <c r="A51" s="2027" t="s">
        <v>1145</v>
      </c>
      <c r="B51" s="1787"/>
      <c r="C51" s="1787"/>
      <c r="D51" s="2042"/>
      <c r="E51" s="2528">
        <v>0</v>
      </c>
      <c r="F51" s="2529">
        <v>18</v>
      </c>
      <c r="G51" s="2529">
        <v>195</v>
      </c>
      <c r="H51" s="2530">
        <v>107</v>
      </c>
      <c r="I51" s="2528">
        <v>406</v>
      </c>
      <c r="J51" s="2529">
        <v>520</v>
      </c>
      <c r="K51" s="2529">
        <v>327</v>
      </c>
      <c r="L51" s="2530">
        <v>355</v>
      </c>
      <c r="M51" s="2528">
        <v>265</v>
      </c>
      <c r="N51" s="2529">
        <v>431</v>
      </c>
      <c r="O51" s="2529">
        <v>447</v>
      </c>
      <c r="P51" s="2530">
        <v>706</v>
      </c>
      <c r="Q51" s="1835"/>
    </row>
    <row r="52" spans="1:17" s="1583" customFormat="1" ht="32.25" customHeight="1" thickBot="1">
      <c r="A52" s="4113" t="s">
        <v>1146</v>
      </c>
      <c r="B52" s="4114"/>
      <c r="C52" s="4114"/>
      <c r="D52" s="4115"/>
      <c r="E52" s="2528">
        <v>0</v>
      </c>
      <c r="F52" s="2529">
        <v>65</v>
      </c>
      <c r="G52" s="2529">
        <v>80</v>
      </c>
      <c r="H52" s="2530">
        <v>89</v>
      </c>
      <c r="I52" s="2528">
        <v>56</v>
      </c>
      <c r="J52" s="2529">
        <v>38</v>
      </c>
      <c r="K52" s="2529">
        <v>41</v>
      </c>
      <c r="L52" s="2530">
        <v>-3</v>
      </c>
      <c r="M52" s="2528">
        <v>31</v>
      </c>
      <c r="N52" s="2529">
        <v>29</v>
      </c>
      <c r="O52" s="2529">
        <v>66</v>
      </c>
      <c r="P52" s="2530">
        <v>43</v>
      </c>
      <c r="Q52" s="1835"/>
    </row>
    <row r="53" spans="1:17" ht="17.25" customHeight="1" thickBot="1">
      <c r="A53" s="2043"/>
      <c r="B53" s="2043"/>
      <c r="C53" s="2043"/>
      <c r="D53" s="2043"/>
      <c r="E53" s="2841"/>
      <c r="F53" s="2841"/>
      <c r="G53" s="2825"/>
      <c r="H53" s="2709"/>
      <c r="I53" s="2709"/>
      <c r="J53" s="2709"/>
      <c r="K53" s="2709"/>
      <c r="L53" s="2709"/>
      <c r="M53" s="2709"/>
      <c r="N53" s="2709"/>
      <c r="O53" s="2709"/>
      <c r="P53" s="2709"/>
      <c r="Q53" s="1835"/>
    </row>
    <row r="54" spans="1:17" ht="17.25" customHeight="1" thickBot="1">
      <c r="A54" s="2044" t="s">
        <v>1309</v>
      </c>
      <c r="B54" s="2045"/>
      <c r="C54" s="2045"/>
      <c r="D54" s="2046"/>
      <c r="E54" s="3035">
        <v>0</v>
      </c>
      <c r="F54" s="2914">
        <v>341580</v>
      </c>
      <c r="G54" s="2914">
        <v>341524</v>
      </c>
      <c r="H54" s="2605">
        <v>340810</v>
      </c>
      <c r="I54" s="2603">
        <v>338053</v>
      </c>
      <c r="J54" s="2604">
        <v>336826</v>
      </c>
      <c r="K54" s="2604">
        <v>337418</v>
      </c>
      <c r="L54" s="2605">
        <v>337535</v>
      </c>
      <c r="M54" s="2603">
        <v>337236</v>
      </c>
      <c r="N54" s="2604">
        <v>330001</v>
      </c>
      <c r="O54" s="2604">
        <v>330141</v>
      </c>
      <c r="P54" s="2605">
        <v>329860.299</v>
      </c>
      <c r="Q54" s="1835"/>
    </row>
    <row r="55" spans="1:17" ht="9.9499999999999993" customHeight="1">
      <c r="A55" s="1583"/>
      <c r="B55" s="1583"/>
      <c r="C55" s="1583"/>
      <c r="D55" s="1583"/>
      <c r="E55" s="1817"/>
      <c r="F55" s="1817"/>
      <c r="G55" s="1817"/>
      <c r="H55" s="1583"/>
      <c r="I55" s="1584"/>
      <c r="J55" s="1584"/>
      <c r="K55" s="1584"/>
      <c r="L55" s="1583"/>
      <c r="M55" s="1584"/>
      <c r="N55" s="1584"/>
      <c r="O55" s="1584"/>
      <c r="P55" s="1583"/>
      <c r="Q55" s="1835"/>
    </row>
    <row r="56" spans="1:17" s="1584" customFormat="1" ht="18" customHeight="1">
      <c r="A56" s="2047"/>
      <c r="D56" s="1838"/>
      <c r="E56" s="1838"/>
      <c r="F56" s="1838"/>
      <c r="G56" s="1838"/>
      <c r="H56" s="1838"/>
      <c r="I56" s="1838"/>
      <c r="J56" s="1838"/>
      <c r="K56" s="1838"/>
      <c r="L56" s="1838"/>
      <c r="M56" s="1838"/>
      <c r="N56" s="1838"/>
      <c r="O56" s="1838"/>
      <c r="P56" s="1838"/>
      <c r="Q56" s="2048"/>
    </row>
    <row r="57" spans="1:17" s="1584" customFormat="1">
      <c r="D57" s="1838"/>
      <c r="E57" s="2049"/>
      <c r="F57" s="2049"/>
      <c r="G57" s="2049"/>
      <c r="H57" s="1838"/>
      <c r="I57" s="2049"/>
      <c r="J57" s="2049"/>
      <c r="K57" s="2049"/>
      <c r="L57" s="1838"/>
      <c r="M57" s="2049"/>
      <c r="N57" s="2049"/>
      <c r="O57" s="2049"/>
      <c r="P57" s="1838"/>
      <c r="Q57" s="2048"/>
    </row>
    <row r="58" spans="1:17" s="1584" customFormat="1">
      <c r="D58" s="1838"/>
      <c r="E58" s="2049"/>
      <c r="F58" s="2049"/>
      <c r="G58" s="2049"/>
      <c r="H58" s="1838"/>
      <c r="I58" s="2049"/>
      <c r="J58" s="2049"/>
      <c r="K58" s="2049"/>
      <c r="L58" s="1838"/>
      <c r="M58" s="2049"/>
      <c r="N58" s="2049"/>
      <c r="O58" s="2049"/>
      <c r="P58" s="1838"/>
      <c r="Q58" s="2048"/>
    </row>
    <row r="59" spans="1:17" s="1584" customFormat="1">
      <c r="D59" s="1838"/>
      <c r="H59" s="1838"/>
      <c r="L59" s="1838"/>
      <c r="P59" s="1838"/>
    </row>
    <row r="60" spans="1:17" s="1584" customFormat="1"/>
    <row r="61" spans="1:17" s="1584" customFormat="1"/>
    <row r="62" spans="1:17" s="1584" customFormat="1"/>
    <row r="63" spans="1:17" s="1584" customFormat="1"/>
    <row r="64" spans="1:17" s="1584" customFormat="1"/>
    <row r="65" s="1584" customFormat="1"/>
  </sheetData>
  <customSheetViews>
    <customSheetView guid="{6E56944C-2EC7-4E86-A58B-8D822666CEE1}" scale="80" colorId="22" showGridLines="0" fitToPage="1" hiddenColumns="1" showRuler="0" topLeftCell="A7">
      <selection activeCell="J32" sqref="J32"/>
      <colBreaks count="1" manualBreakCount="1">
        <brk id="18" max="1048575" man="1"/>
      </colBreaks>
      <pageMargins left="0.5" right="0.5" top="0.43307086614173201" bottom="0.511811023622047" header="0.511811023622047" footer="0.27559055118110198"/>
      <pageSetup scale="62" orientation="landscape" r:id="rId1"/>
      <headerFooter alignWithMargins="0">
        <oddFooter>&amp;L&amp;"Tahoma,Italic"National Bank of Canada Supplementary Financial Information&amp;R&amp;"Tahoma,Italic"&amp;A</oddFooter>
      </headerFooter>
    </customSheetView>
  </customSheetViews>
  <mergeCells count="6">
    <mergeCell ref="A52:D52"/>
    <mergeCell ref="A1:P1"/>
    <mergeCell ref="M3:P3"/>
    <mergeCell ref="A29:D29"/>
    <mergeCell ref="I3:L3"/>
    <mergeCell ref="E3:H3"/>
  </mergeCells>
  <phoneticPr fontId="21" type="noConversion"/>
  <conditionalFormatting sqref="P57:P59 D57:L59 D56:P56 E56:H59">
    <cfRule type="expression" dxfId="27" priority="1" stopIfTrue="1">
      <formula>ABS(D56)&gt;0</formula>
    </cfRule>
  </conditionalFormatting>
  <printOptions horizontalCentered="1"/>
  <pageMargins left="0.31496062992125984" right="0.31496062992125984" top="0.35433070866141736" bottom="0.31496062992125984" header="0.19685039370078741" footer="0.19685039370078741"/>
  <pageSetup scale="56" orientation="landscape" r:id="rId2"/>
  <headerFooter scaleWithDoc="0" alignWithMargins="0">
    <oddFooter>&amp;L&amp;"MetaBookLF-Roman,Italique"&amp;8Banque Nationale du Canada - Informations financières complémentaires&amp;R&amp;"MetaBookLF-Roman,Italique"&amp;8page &amp;P</oddFooter>
  </headerFooter>
  <colBreaks count="1" manualBreakCount="1">
    <brk id="16" max="1048575" man="1"/>
  </colBreaks>
  <drawing r:id="rId3"/>
  <legacyDrawing r:id="rId4"/>
  <oleObjects>
    <mc:AlternateContent xmlns:mc="http://schemas.openxmlformats.org/markup-compatibility/2006">
      <mc:Choice Requires="x14">
        <oleObject progId="Word.Document.8" shapeId="11271" r:id="rId5">
          <objectPr defaultSize="0" autoPict="0" r:id="rId6">
            <anchor moveWithCells="1">
              <from>
                <xdr:col>0</xdr:col>
                <xdr:colOff>76200</xdr:colOff>
                <xdr:row>0</xdr:row>
                <xdr:rowOff>85725</xdr:rowOff>
              </from>
              <to>
                <xdr:col>0</xdr:col>
                <xdr:colOff>371475</xdr:colOff>
                <xdr:row>2</xdr:row>
                <xdr:rowOff>123825</xdr:rowOff>
              </to>
            </anchor>
          </objectPr>
        </oleObject>
      </mc:Choice>
      <mc:Fallback>
        <oleObject progId="Word.Document.8" shapeId="11271" r:id="rId5"/>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8">
    <tabColor rgb="FFCCFFCC"/>
    <pageSetUpPr fitToPage="1"/>
  </sheetPr>
  <dimension ref="A1:U63"/>
  <sheetViews>
    <sheetView showGridLines="0" showZeros="0" defaultGridColor="0" view="pageBreakPreview" topLeftCell="A34" colorId="22" zoomScale="85" zoomScaleNormal="75" zoomScaleSheetLayoutView="85" workbookViewId="0">
      <selection activeCell="B4" sqref="B4"/>
    </sheetView>
  </sheetViews>
  <sheetFormatPr defaultColWidth="8.88671875" defaultRowHeight="15" outlineLevelRow="1"/>
  <cols>
    <col min="1" max="4" width="14.77734375" style="1577" customWidth="1"/>
    <col min="5" max="5" width="8.77734375" style="1577" hidden="1" customWidth="1"/>
    <col min="6" max="20" width="8.77734375" style="1577" customWidth="1"/>
    <col min="21" max="21" width="1.77734375" style="1577" customWidth="1"/>
    <col min="22" max="16384" width="8.88671875" style="1577"/>
  </cols>
  <sheetData>
    <row r="1" spans="1:21" ht="33" customHeight="1">
      <c r="A1" s="4109" t="s">
        <v>1012</v>
      </c>
      <c r="B1" s="4109"/>
      <c r="C1" s="4109"/>
      <c r="D1" s="4109"/>
      <c r="E1" s="4109"/>
      <c r="F1" s="4109"/>
      <c r="G1" s="4109"/>
      <c r="H1" s="4109"/>
      <c r="I1" s="4109"/>
      <c r="J1" s="4109"/>
      <c r="K1" s="4109"/>
      <c r="L1" s="4109"/>
      <c r="M1" s="4109"/>
      <c r="N1" s="4109"/>
      <c r="O1" s="4109"/>
      <c r="P1" s="4109"/>
      <c r="Q1" s="4109"/>
      <c r="R1" s="4109"/>
      <c r="S1" s="4109"/>
      <c r="T1" s="4109"/>
    </row>
    <row r="2" spans="1:21" ht="12" customHeight="1" thickBot="1">
      <c r="B2" s="1578"/>
      <c r="S2" s="1963"/>
    </row>
    <row r="3" spans="1:21" ht="17.25" customHeight="1">
      <c r="A3" s="1579"/>
      <c r="B3" s="1579"/>
      <c r="C3" s="1579"/>
      <c r="D3" s="1991"/>
      <c r="E3" s="4110">
        <f>+Highlights!E3</f>
        <v>2017</v>
      </c>
      <c r="F3" s="4111"/>
      <c r="G3" s="4111"/>
      <c r="H3" s="4112"/>
      <c r="I3" s="4110">
        <f>+Highlights!I3</f>
        <v>2016</v>
      </c>
      <c r="J3" s="4111"/>
      <c r="K3" s="4111"/>
      <c r="L3" s="4112"/>
      <c r="M3" s="4110">
        <f>+Highlights!M3</f>
        <v>2015</v>
      </c>
      <c r="N3" s="4111"/>
      <c r="O3" s="4111"/>
      <c r="P3" s="4112"/>
      <c r="Q3" s="4106" t="s">
        <v>786</v>
      </c>
      <c r="R3" s="4041"/>
      <c r="S3" s="4100" t="s">
        <v>1344</v>
      </c>
      <c r="T3" s="4101"/>
    </row>
    <row r="4" spans="1:21" ht="17.25" customHeight="1" thickBot="1">
      <c r="A4" s="1579" t="s">
        <v>848</v>
      </c>
      <c r="B4" s="1787"/>
      <c r="C4" s="1787"/>
      <c r="D4" s="1788"/>
      <c r="E4" s="1968" t="s">
        <v>785</v>
      </c>
      <c r="F4" s="1792" t="s">
        <v>782</v>
      </c>
      <c r="G4" s="1791" t="s">
        <v>783</v>
      </c>
      <c r="H4" s="1798" t="s">
        <v>784</v>
      </c>
      <c r="I4" s="1968" t="s">
        <v>785</v>
      </c>
      <c r="J4" s="1792" t="s">
        <v>782</v>
      </c>
      <c r="K4" s="1791" t="s">
        <v>783</v>
      </c>
      <c r="L4" s="1798" t="s">
        <v>784</v>
      </c>
      <c r="M4" s="1968" t="s">
        <v>785</v>
      </c>
      <c r="N4" s="1792" t="s">
        <v>782</v>
      </c>
      <c r="O4" s="1791" t="s">
        <v>783</v>
      </c>
      <c r="P4" s="1798" t="s">
        <v>784</v>
      </c>
      <c r="Q4" s="3052">
        <f>+Highlights!Q4</f>
        <v>2017</v>
      </c>
      <c r="R4" s="3763">
        <f>+Highlights!R4</f>
        <v>2016</v>
      </c>
      <c r="S4" s="3712">
        <f>+R4</f>
        <v>2016</v>
      </c>
      <c r="T4" s="1798">
        <f>+Highlights!T4</f>
        <v>2015</v>
      </c>
    </row>
    <row r="5" spans="1:21" s="1993" customFormat="1" ht="17.25" customHeight="1">
      <c r="A5" s="2430" t="s">
        <v>929</v>
      </c>
      <c r="B5" s="2431"/>
      <c r="C5" s="2431"/>
      <c r="D5" s="1992"/>
      <c r="E5" s="2559">
        <v>13372</v>
      </c>
      <c r="F5" s="2560">
        <v>12683</v>
      </c>
      <c r="G5" s="2560">
        <v>12507</v>
      </c>
      <c r="H5" s="2561">
        <v>12102</v>
      </c>
      <c r="I5" s="2562">
        <v>12017</v>
      </c>
      <c r="J5" s="2563">
        <v>11410</v>
      </c>
      <c r="K5" s="2563">
        <v>11414</v>
      </c>
      <c r="L5" s="2564">
        <v>11355</v>
      </c>
      <c r="M5" s="2561">
        <v>10916</v>
      </c>
      <c r="N5" s="2560">
        <v>10725</v>
      </c>
      <c r="O5" s="2560">
        <v>10493</v>
      </c>
      <c r="P5" s="2565">
        <v>10502</v>
      </c>
      <c r="Q5" s="2562">
        <v>12102</v>
      </c>
      <c r="R5" s="3732">
        <v>11355</v>
      </c>
      <c r="S5" s="3736">
        <v>11355</v>
      </c>
      <c r="T5" s="3737">
        <v>10502</v>
      </c>
      <c r="U5" s="1582"/>
    </row>
    <row r="6" spans="1:21" ht="17.25" customHeight="1">
      <c r="A6" s="1994"/>
      <c r="B6" s="1579"/>
      <c r="C6" s="1579"/>
      <c r="D6" s="1991"/>
      <c r="E6" s="2555"/>
      <c r="F6" s="2556"/>
      <c r="G6" s="2556"/>
      <c r="H6" s="2557"/>
      <c r="I6" s="2534"/>
      <c r="J6" s="2535"/>
      <c r="K6" s="2535"/>
      <c r="L6" s="2536"/>
      <c r="M6" s="2557"/>
      <c r="N6" s="2556"/>
      <c r="O6" s="2556"/>
      <c r="P6" s="2558"/>
      <c r="Q6" s="2534"/>
      <c r="R6" s="3790"/>
      <c r="S6" s="3759"/>
      <c r="T6" s="3794"/>
      <c r="U6" s="1583"/>
    </row>
    <row r="7" spans="1:21" ht="17.25" customHeight="1">
      <c r="A7" s="1973" t="s">
        <v>816</v>
      </c>
      <c r="B7" s="1584"/>
      <c r="C7" s="1584"/>
      <c r="D7" s="1868"/>
      <c r="E7" s="2553">
        <v>0</v>
      </c>
      <c r="F7" s="2523">
        <v>494</v>
      </c>
      <c r="G7" s="2523">
        <v>462</v>
      </c>
      <c r="H7" s="2526">
        <v>478</v>
      </c>
      <c r="I7" s="2528">
        <v>289</v>
      </c>
      <c r="J7" s="2529">
        <v>460</v>
      </c>
      <c r="K7" s="2529">
        <v>193</v>
      </c>
      <c r="L7" s="2530">
        <v>239</v>
      </c>
      <c r="M7" s="2526">
        <v>328</v>
      </c>
      <c r="N7" s="2523">
        <v>436</v>
      </c>
      <c r="O7" s="2523">
        <v>388</v>
      </c>
      <c r="P7" s="2524">
        <v>397</v>
      </c>
      <c r="Q7" s="2528">
        <v>1434</v>
      </c>
      <c r="R7" s="3791">
        <v>892</v>
      </c>
      <c r="S7" s="3426">
        <v>1181</v>
      </c>
      <c r="T7" s="3795">
        <v>1549</v>
      </c>
      <c r="U7" s="1583"/>
    </row>
    <row r="8" spans="1:21" ht="17.25" customHeight="1">
      <c r="A8" s="1855"/>
      <c r="B8" s="1584"/>
      <c r="C8" s="1584"/>
      <c r="D8" s="1868"/>
      <c r="E8" s="2553"/>
      <c r="F8" s="2523"/>
      <c r="G8" s="2523"/>
      <c r="H8" s="2526"/>
      <c r="I8" s="2528"/>
      <c r="J8" s="2529"/>
      <c r="K8" s="2529"/>
      <c r="L8" s="2530"/>
      <c r="M8" s="2526"/>
      <c r="N8" s="2523"/>
      <c r="O8" s="2523"/>
      <c r="P8" s="2524"/>
      <c r="Q8" s="2528"/>
      <c r="R8" s="3791"/>
      <c r="S8" s="3426"/>
      <c r="T8" s="3795"/>
      <c r="U8" s="1583"/>
    </row>
    <row r="9" spans="1:21" ht="17.25" customHeight="1">
      <c r="A9" s="1855" t="s">
        <v>930</v>
      </c>
      <c r="B9" s="1584"/>
      <c r="C9" s="1584"/>
      <c r="D9" s="1868"/>
      <c r="E9" s="2553">
        <v>0</v>
      </c>
      <c r="F9" s="2523">
        <v>11</v>
      </c>
      <c r="G9" s="2523">
        <v>30</v>
      </c>
      <c r="H9" s="2526">
        <v>119</v>
      </c>
      <c r="I9" s="2528">
        <v>12</v>
      </c>
      <c r="J9" s="2529">
        <v>10</v>
      </c>
      <c r="K9" s="2529">
        <v>8</v>
      </c>
      <c r="L9" s="2530">
        <v>13</v>
      </c>
      <c r="M9" s="2526">
        <v>304</v>
      </c>
      <c r="N9" s="2523">
        <v>9</v>
      </c>
      <c r="O9" s="2523">
        <v>10</v>
      </c>
      <c r="P9" s="2524">
        <v>16</v>
      </c>
      <c r="Q9" s="2528">
        <v>160</v>
      </c>
      <c r="R9" s="3791">
        <v>31</v>
      </c>
      <c r="S9" s="3426">
        <v>43</v>
      </c>
      <c r="T9" s="3795">
        <v>339</v>
      </c>
      <c r="U9" s="1583"/>
    </row>
    <row r="10" spans="1:21" ht="17.25" customHeight="1">
      <c r="A10" s="1855" t="s">
        <v>931</v>
      </c>
      <c r="B10" s="1584"/>
      <c r="C10" s="1584"/>
      <c r="D10" s="1868"/>
      <c r="E10" s="2553">
        <v>0</v>
      </c>
      <c r="F10" s="2523">
        <v>400</v>
      </c>
      <c r="G10" s="2523">
        <v>0</v>
      </c>
      <c r="H10" s="2526">
        <v>0</v>
      </c>
      <c r="I10" s="2528">
        <v>0</v>
      </c>
      <c r="J10" s="2529">
        <v>400</v>
      </c>
      <c r="K10" s="2529">
        <v>0</v>
      </c>
      <c r="L10" s="2530">
        <v>400</v>
      </c>
      <c r="M10" s="2526">
        <v>0</v>
      </c>
      <c r="N10" s="2523">
        <v>0</v>
      </c>
      <c r="O10" s="2523">
        <v>0</v>
      </c>
      <c r="P10" s="2524">
        <v>0</v>
      </c>
      <c r="Q10" s="2528">
        <v>400</v>
      </c>
      <c r="R10" s="3791">
        <v>800</v>
      </c>
      <c r="S10" s="3426">
        <v>800</v>
      </c>
      <c r="T10" s="3795">
        <v>0</v>
      </c>
      <c r="U10" s="1583"/>
    </row>
    <row r="11" spans="1:21" ht="17.25" hidden="1" customHeight="1" outlineLevel="1">
      <c r="A11" s="1855" t="s">
        <v>932</v>
      </c>
      <c r="B11" s="1584"/>
      <c r="C11" s="1584"/>
      <c r="D11" s="1868"/>
      <c r="E11" s="2553">
        <v>0</v>
      </c>
      <c r="F11" s="2523">
        <v>0</v>
      </c>
      <c r="G11" s="2523">
        <v>0</v>
      </c>
      <c r="H11" s="2526">
        <v>0</v>
      </c>
      <c r="I11" s="2528">
        <v>0</v>
      </c>
      <c r="J11" s="2529">
        <v>0</v>
      </c>
      <c r="K11" s="2529">
        <v>0</v>
      </c>
      <c r="L11" s="2530">
        <v>0</v>
      </c>
      <c r="M11" s="2526">
        <v>0</v>
      </c>
      <c r="N11" s="2523">
        <v>0</v>
      </c>
      <c r="O11" s="2523">
        <v>0</v>
      </c>
      <c r="P11" s="2524">
        <v>0</v>
      </c>
      <c r="Q11" s="2528">
        <v>0</v>
      </c>
      <c r="R11" s="3791">
        <v>0</v>
      </c>
      <c r="S11" s="3426">
        <v>0</v>
      </c>
      <c r="T11" s="3795">
        <v>0</v>
      </c>
      <c r="U11" s="1583"/>
    </row>
    <row r="12" spans="1:21" ht="17.25" customHeight="1" outlineLevel="1">
      <c r="A12" s="1855"/>
      <c r="B12" s="1584"/>
      <c r="C12" s="1584"/>
      <c r="D12" s="1868"/>
      <c r="E12" s="2553"/>
      <c r="F12" s="2523"/>
      <c r="G12" s="2523"/>
      <c r="H12" s="2526"/>
      <c r="I12" s="2528"/>
      <c r="J12" s="2529"/>
      <c r="K12" s="2529"/>
      <c r="L12" s="2530"/>
      <c r="M12" s="2526"/>
      <c r="N12" s="2523"/>
      <c r="O12" s="2523"/>
      <c r="P12" s="2524"/>
      <c r="Q12" s="2528"/>
      <c r="R12" s="3791"/>
      <c r="S12" s="3426"/>
      <c r="T12" s="3795"/>
      <c r="U12" s="1583"/>
    </row>
    <row r="13" spans="1:21" ht="17.25" customHeight="1" outlineLevel="1">
      <c r="A13" s="1855" t="s">
        <v>1371</v>
      </c>
      <c r="B13" s="1584"/>
      <c r="C13" s="1584"/>
      <c r="D13" s="3781"/>
      <c r="E13" s="2553">
        <v>0</v>
      </c>
      <c r="F13" s="2523">
        <v>16</v>
      </c>
      <c r="G13" s="2523">
        <v>0</v>
      </c>
      <c r="H13" s="2526">
        <v>3</v>
      </c>
      <c r="I13" s="2528">
        <v>41</v>
      </c>
      <c r="J13" s="3729">
        <v>-38</v>
      </c>
      <c r="K13" s="3729">
        <v>-11</v>
      </c>
      <c r="L13" s="3160">
        <v>-4</v>
      </c>
      <c r="M13" s="2526">
        <v>-3</v>
      </c>
      <c r="N13" s="2523">
        <v>-19</v>
      </c>
      <c r="O13" s="2523">
        <v>0</v>
      </c>
      <c r="P13" s="2524">
        <v>4</v>
      </c>
      <c r="Q13" s="2528">
        <v>19</v>
      </c>
      <c r="R13" s="3791">
        <v>-53</v>
      </c>
      <c r="S13" s="3426">
        <v>-12</v>
      </c>
      <c r="T13" s="3795">
        <v>-18</v>
      </c>
      <c r="U13" s="1583"/>
    </row>
    <row r="14" spans="1:21" ht="17.25" customHeight="1">
      <c r="A14" s="2001" t="s">
        <v>933</v>
      </c>
      <c r="B14" s="1584"/>
      <c r="C14" s="1584"/>
      <c r="D14" s="1868"/>
      <c r="E14" s="2553">
        <v>0</v>
      </c>
      <c r="F14" s="2523">
        <v>0</v>
      </c>
      <c r="G14" s="2523">
        <v>0</v>
      </c>
      <c r="H14" s="2526">
        <v>-4</v>
      </c>
      <c r="I14" s="2528">
        <v>0</v>
      </c>
      <c r="J14" s="2529">
        <v>0</v>
      </c>
      <c r="K14" s="2529">
        <v>0</v>
      </c>
      <c r="L14" s="2530">
        <v>0</v>
      </c>
      <c r="M14" s="2526">
        <v>0</v>
      </c>
      <c r="N14" s="2523">
        <v>0</v>
      </c>
      <c r="O14" s="2523">
        <v>0</v>
      </c>
      <c r="P14" s="2524">
        <v>0</v>
      </c>
      <c r="Q14" s="2528">
        <v>-4</v>
      </c>
      <c r="R14" s="3791">
        <v>0</v>
      </c>
      <c r="S14" s="3426">
        <v>0</v>
      </c>
      <c r="T14" s="3795">
        <v>0</v>
      </c>
      <c r="U14" s="1583"/>
    </row>
    <row r="15" spans="1:21" ht="17.25" customHeight="1" outlineLevel="1">
      <c r="A15" s="1855"/>
      <c r="B15" s="1584"/>
      <c r="C15" s="1584"/>
      <c r="D15" s="1868"/>
      <c r="E15" s="2553"/>
      <c r="F15" s="2523"/>
      <c r="G15" s="2523"/>
      <c r="H15" s="2526"/>
      <c r="I15" s="2528"/>
      <c r="J15" s="2529"/>
      <c r="K15" s="2529"/>
      <c r="L15" s="2530"/>
      <c r="M15" s="2526"/>
      <c r="N15" s="2523"/>
      <c r="O15" s="2523"/>
      <c r="P15" s="2524"/>
      <c r="Q15" s="2528"/>
      <c r="R15" s="3791"/>
      <c r="S15" s="3426"/>
      <c r="T15" s="3795"/>
      <c r="U15" s="1583"/>
    </row>
    <row r="16" spans="1:21" ht="17.25" customHeight="1" outlineLevel="1">
      <c r="A16" s="1855" t="s">
        <v>934</v>
      </c>
      <c r="B16" s="1584"/>
      <c r="C16" s="1584"/>
      <c r="D16" s="1868"/>
      <c r="E16" s="2553">
        <v>0</v>
      </c>
      <c r="F16" s="2523">
        <v>-4</v>
      </c>
      <c r="G16" s="2523">
        <v>0</v>
      </c>
      <c r="H16" s="2526">
        <v>0</v>
      </c>
      <c r="I16" s="2528">
        <v>0</v>
      </c>
      <c r="J16" s="2529">
        <v>0</v>
      </c>
      <c r="K16" s="2529">
        <v>0</v>
      </c>
      <c r="L16" s="2530">
        <v>0</v>
      </c>
      <c r="M16" s="2526">
        <v>0</v>
      </c>
      <c r="N16" s="2523">
        <v>0</v>
      </c>
      <c r="O16" s="2523">
        <v>0</v>
      </c>
      <c r="P16" s="2524">
        <v>0</v>
      </c>
      <c r="Q16" s="2528">
        <v>-4</v>
      </c>
      <c r="R16" s="3791">
        <v>0</v>
      </c>
      <c r="S16" s="3426">
        <v>0</v>
      </c>
      <c r="T16" s="3795">
        <v>0</v>
      </c>
      <c r="U16" s="1583"/>
    </row>
    <row r="17" spans="1:21" ht="17.25" customHeight="1">
      <c r="A17" s="1855" t="s">
        <v>935</v>
      </c>
      <c r="B17" s="1584"/>
      <c r="C17" s="1584"/>
      <c r="D17" s="1868"/>
      <c r="E17" s="2553">
        <v>0</v>
      </c>
      <c r="F17" s="2523">
        <v>0</v>
      </c>
      <c r="G17" s="2523">
        <v>0</v>
      </c>
      <c r="H17" s="2526">
        <v>0</v>
      </c>
      <c r="I17" s="2528">
        <v>0</v>
      </c>
      <c r="J17" s="2529">
        <v>0</v>
      </c>
      <c r="K17" s="2529">
        <v>0</v>
      </c>
      <c r="L17" s="2530">
        <v>-173</v>
      </c>
      <c r="M17" s="2526">
        <v>0</v>
      </c>
      <c r="N17" s="2523">
        <v>0</v>
      </c>
      <c r="O17" s="2523">
        <v>0</v>
      </c>
      <c r="P17" s="2524">
        <v>-200</v>
      </c>
      <c r="Q17" s="2528">
        <v>0</v>
      </c>
      <c r="R17" s="3791">
        <v>-173</v>
      </c>
      <c r="S17" s="3426">
        <v>-173</v>
      </c>
      <c r="T17" s="3795">
        <v>-200</v>
      </c>
      <c r="U17" s="1583"/>
    </row>
    <row r="18" spans="1:21" ht="17.25" customHeight="1">
      <c r="A18" s="1855"/>
      <c r="B18" s="1584"/>
      <c r="C18" s="1584"/>
      <c r="D18" s="1868"/>
      <c r="E18" s="2553"/>
      <c r="F18" s="2523"/>
      <c r="G18" s="2523"/>
      <c r="H18" s="2526"/>
      <c r="I18" s="2528"/>
      <c r="J18" s="2529"/>
      <c r="K18" s="2529"/>
      <c r="L18" s="2530"/>
      <c r="M18" s="2526"/>
      <c r="N18" s="2523"/>
      <c r="O18" s="2523"/>
      <c r="P18" s="2524"/>
      <c r="Q18" s="2528"/>
      <c r="R18" s="3791"/>
      <c r="S18" s="3426"/>
      <c r="T18" s="3795"/>
      <c r="U18" s="1583"/>
    </row>
    <row r="19" spans="1:21" ht="18" customHeight="1">
      <c r="A19" s="1855" t="s">
        <v>936</v>
      </c>
      <c r="B19" s="1584"/>
      <c r="C19" s="1584"/>
      <c r="D19" s="1868"/>
      <c r="E19" s="2553">
        <v>0</v>
      </c>
      <c r="F19" s="2523">
        <v>-22</v>
      </c>
      <c r="G19" s="2523">
        <v>0</v>
      </c>
      <c r="H19" s="2526">
        <v>0</v>
      </c>
      <c r="I19" s="2528">
        <v>0</v>
      </c>
      <c r="J19" s="2529">
        <v>0</v>
      </c>
      <c r="K19" s="2529">
        <v>0</v>
      </c>
      <c r="L19" s="2530">
        <v>0</v>
      </c>
      <c r="M19" s="2526">
        <v>0</v>
      </c>
      <c r="N19" s="2523">
        <v>0</v>
      </c>
      <c r="O19" s="2523">
        <v>0</v>
      </c>
      <c r="P19" s="2524">
        <v>0</v>
      </c>
      <c r="Q19" s="2528">
        <v>-22</v>
      </c>
      <c r="R19" s="3791">
        <v>0</v>
      </c>
      <c r="S19" s="3426">
        <v>0</v>
      </c>
      <c r="T19" s="3795">
        <v>0</v>
      </c>
      <c r="U19" s="1583"/>
    </row>
    <row r="20" spans="1:21" ht="17.25" customHeight="1">
      <c r="A20" s="1855" t="s">
        <v>937</v>
      </c>
      <c r="B20" s="1584"/>
      <c r="C20" s="1584"/>
      <c r="D20" s="1868"/>
      <c r="E20" s="2553">
        <v>0</v>
      </c>
      <c r="F20" s="2523">
        <v>0</v>
      </c>
      <c r="G20" s="2523">
        <v>0</v>
      </c>
      <c r="H20" s="2526">
        <v>0</v>
      </c>
      <c r="I20" s="2528">
        <v>0</v>
      </c>
      <c r="J20" s="2529">
        <v>0</v>
      </c>
      <c r="K20" s="2529">
        <v>0</v>
      </c>
      <c r="L20" s="2530">
        <v>-3</v>
      </c>
      <c r="M20" s="2526">
        <v>0</v>
      </c>
      <c r="N20" s="2523">
        <v>0</v>
      </c>
      <c r="O20" s="2523">
        <v>0</v>
      </c>
      <c r="P20" s="2524">
        <v>0</v>
      </c>
      <c r="Q20" s="2528">
        <v>0</v>
      </c>
      <c r="R20" s="3791">
        <v>-3</v>
      </c>
      <c r="S20" s="3426">
        <v>-3</v>
      </c>
      <c r="T20" s="3795">
        <v>0</v>
      </c>
      <c r="U20" s="1583"/>
    </row>
    <row r="21" spans="1:21" ht="17.25" customHeight="1">
      <c r="A21" s="1855"/>
      <c r="B21" s="1584"/>
      <c r="C21" s="1584"/>
      <c r="D21" s="1868"/>
      <c r="E21" s="2553"/>
      <c r="F21" s="2523"/>
      <c r="G21" s="2523"/>
      <c r="H21" s="2526"/>
      <c r="I21" s="2528"/>
      <c r="J21" s="2529"/>
      <c r="K21" s="2529"/>
      <c r="L21" s="2530"/>
      <c r="M21" s="2526"/>
      <c r="N21" s="2523"/>
      <c r="O21" s="2523"/>
      <c r="P21" s="2524"/>
      <c r="Q21" s="2528"/>
      <c r="R21" s="3791"/>
      <c r="S21" s="3426"/>
      <c r="T21" s="3795"/>
      <c r="U21" s="1583"/>
    </row>
    <row r="22" spans="1:21" ht="17.25" customHeight="1">
      <c r="A22" s="2001" t="s">
        <v>938</v>
      </c>
      <c r="B22" s="1584"/>
      <c r="C22" s="1584"/>
      <c r="D22" s="1868"/>
      <c r="E22" s="2553"/>
      <c r="F22" s="2523"/>
      <c r="G22" s="2523"/>
      <c r="H22" s="2526"/>
      <c r="I22" s="2528"/>
      <c r="J22" s="2529"/>
      <c r="K22" s="2529"/>
      <c r="L22" s="2530"/>
      <c r="M22" s="2526"/>
      <c r="N22" s="2523"/>
      <c r="O22" s="2523"/>
      <c r="P22" s="2524"/>
      <c r="Q22" s="2528"/>
      <c r="R22" s="3791"/>
      <c r="S22" s="3426"/>
      <c r="T22" s="3795"/>
      <c r="U22" s="1583"/>
    </row>
    <row r="23" spans="1:21" ht="17.25" customHeight="1">
      <c r="A23" s="2002" t="s">
        <v>939</v>
      </c>
      <c r="B23" s="1584"/>
      <c r="C23" s="1584"/>
      <c r="D23" s="1868"/>
      <c r="E23" s="2553">
        <v>0</v>
      </c>
      <c r="F23" s="2523">
        <v>-198</v>
      </c>
      <c r="G23" s="2523">
        <v>-191</v>
      </c>
      <c r="H23" s="2526">
        <v>-191</v>
      </c>
      <c r="I23" s="2528">
        <v>-186</v>
      </c>
      <c r="J23" s="2529">
        <v>-186</v>
      </c>
      <c r="K23" s="2529">
        <v>-182</v>
      </c>
      <c r="L23" s="2530">
        <v>-182</v>
      </c>
      <c r="M23" s="2526">
        <v>-171</v>
      </c>
      <c r="N23" s="2523">
        <v>-172</v>
      </c>
      <c r="O23" s="2523">
        <v>-164</v>
      </c>
      <c r="P23" s="2524">
        <v>-165</v>
      </c>
      <c r="Q23" s="2528">
        <v>-580</v>
      </c>
      <c r="R23" s="3791">
        <v>-550</v>
      </c>
      <c r="S23" s="3426">
        <v>-736</v>
      </c>
      <c r="T23" s="3795">
        <v>-672</v>
      </c>
      <c r="U23" s="1583"/>
    </row>
    <row r="24" spans="1:21" ht="17.25" customHeight="1">
      <c r="A24" s="2002" t="s">
        <v>940</v>
      </c>
      <c r="B24" s="1584"/>
      <c r="C24" s="1584"/>
      <c r="D24" s="1868"/>
      <c r="E24" s="2553">
        <v>0</v>
      </c>
      <c r="F24" s="2523">
        <v>-19</v>
      </c>
      <c r="G24" s="2523">
        <v>-20</v>
      </c>
      <c r="H24" s="2526">
        <v>-19</v>
      </c>
      <c r="I24" s="2528">
        <v>-23</v>
      </c>
      <c r="J24" s="2529">
        <v>-14</v>
      </c>
      <c r="K24" s="2529">
        <v>-16</v>
      </c>
      <c r="L24" s="2530">
        <v>-8</v>
      </c>
      <c r="M24" s="2526">
        <v>-11</v>
      </c>
      <c r="N24" s="2523">
        <v>-11</v>
      </c>
      <c r="O24" s="2523">
        <v>-11</v>
      </c>
      <c r="P24" s="2524">
        <v>-12</v>
      </c>
      <c r="Q24" s="2528">
        <v>-58</v>
      </c>
      <c r="R24" s="3791">
        <v>-38</v>
      </c>
      <c r="S24" s="3426">
        <v>-61</v>
      </c>
      <c r="T24" s="3795">
        <v>-45</v>
      </c>
      <c r="U24" s="1583"/>
    </row>
    <row r="25" spans="1:21" ht="17.25" customHeight="1">
      <c r="A25" s="2001"/>
      <c r="B25" s="1584"/>
      <c r="C25" s="1584"/>
      <c r="D25" s="1868"/>
      <c r="E25" s="2553"/>
      <c r="F25" s="2523"/>
      <c r="G25" s="2523"/>
      <c r="H25" s="2526"/>
      <c r="I25" s="2528"/>
      <c r="J25" s="2529"/>
      <c r="K25" s="2529"/>
      <c r="L25" s="2530"/>
      <c r="M25" s="2526"/>
      <c r="N25" s="2523"/>
      <c r="O25" s="2523"/>
      <c r="P25" s="2524"/>
      <c r="Q25" s="2528"/>
      <c r="R25" s="3791"/>
      <c r="S25" s="3426"/>
      <c r="T25" s="3795"/>
      <c r="U25" s="1583"/>
    </row>
    <row r="26" spans="1:21" ht="17.25" customHeight="1" outlineLevel="1">
      <c r="A26" s="2002" t="s">
        <v>1261</v>
      </c>
      <c r="B26" s="1584"/>
      <c r="C26" s="1584"/>
      <c r="D26" s="1868"/>
      <c r="E26" s="2553">
        <v>0</v>
      </c>
      <c r="F26" s="2523">
        <v>-7</v>
      </c>
      <c r="G26" s="2523">
        <v>0</v>
      </c>
      <c r="H26" s="2526">
        <v>0</v>
      </c>
      <c r="I26" s="2528">
        <v>0</v>
      </c>
      <c r="J26" s="2529">
        <v>-5</v>
      </c>
      <c r="K26" s="2529">
        <v>0</v>
      </c>
      <c r="L26" s="2530">
        <v>-6</v>
      </c>
      <c r="M26" s="2526">
        <v>-9</v>
      </c>
      <c r="N26" s="2523">
        <v>0</v>
      </c>
      <c r="O26" s="2523">
        <v>0</v>
      </c>
      <c r="P26" s="2524">
        <v>0</v>
      </c>
      <c r="Q26" s="2528">
        <v>-7</v>
      </c>
      <c r="R26" s="3791">
        <v>-11</v>
      </c>
      <c r="S26" s="3426">
        <v>-11</v>
      </c>
      <c r="T26" s="3795">
        <v>-9</v>
      </c>
      <c r="U26" s="1583"/>
    </row>
    <row r="27" spans="1:21" ht="17.25" customHeight="1">
      <c r="A27" s="2002"/>
      <c r="B27" s="1584"/>
      <c r="C27" s="1584"/>
      <c r="D27" s="1868"/>
      <c r="E27" s="2553"/>
      <c r="F27" s="2523"/>
      <c r="G27" s="2523"/>
      <c r="H27" s="2526"/>
      <c r="I27" s="2528"/>
      <c r="J27" s="2529"/>
      <c r="K27" s="2529"/>
      <c r="L27" s="2530"/>
      <c r="M27" s="2526"/>
      <c r="N27" s="2523"/>
      <c r="O27" s="2523"/>
      <c r="P27" s="2524"/>
      <c r="Q27" s="2528"/>
      <c r="R27" s="3791"/>
      <c r="S27" s="3426"/>
      <c r="T27" s="3795"/>
      <c r="U27" s="1583"/>
    </row>
    <row r="28" spans="1:21" ht="33" customHeight="1">
      <c r="A28" s="4119" t="s">
        <v>1262</v>
      </c>
      <c r="B28" s="4120"/>
      <c r="C28" s="4120"/>
      <c r="D28" s="4122"/>
      <c r="E28" s="2553">
        <v>0</v>
      </c>
      <c r="F28" s="2523">
        <v>101</v>
      </c>
      <c r="G28" s="2523">
        <v>-80</v>
      </c>
      <c r="H28" s="2526">
        <v>119</v>
      </c>
      <c r="I28" s="2528">
        <v>-34</v>
      </c>
      <c r="J28" s="2529">
        <v>-86</v>
      </c>
      <c r="K28" s="2529">
        <v>15</v>
      </c>
      <c r="L28" s="2530">
        <v>-152</v>
      </c>
      <c r="M28" s="2526">
        <v>67</v>
      </c>
      <c r="N28" s="2523">
        <v>16</v>
      </c>
      <c r="O28" s="2523">
        <v>91</v>
      </c>
      <c r="P28" s="2524">
        <v>-113</v>
      </c>
      <c r="Q28" s="2528">
        <v>140</v>
      </c>
      <c r="R28" s="3791">
        <v>-223</v>
      </c>
      <c r="S28" s="3426">
        <v>-257</v>
      </c>
      <c r="T28" s="3795">
        <v>61</v>
      </c>
      <c r="U28" s="1583"/>
    </row>
    <row r="29" spans="1:21" ht="15" customHeight="1">
      <c r="A29" s="3228"/>
      <c r="B29" s="3229"/>
      <c r="C29" s="3229"/>
      <c r="D29" s="3230"/>
      <c r="E29" s="2553"/>
      <c r="F29" s="2523"/>
      <c r="G29" s="2523"/>
      <c r="H29" s="2526"/>
      <c r="I29" s="2528"/>
      <c r="J29" s="3159"/>
      <c r="K29" s="3159"/>
      <c r="L29" s="3160"/>
      <c r="M29" s="2526"/>
      <c r="N29" s="2523"/>
      <c r="O29" s="2523"/>
      <c r="P29" s="2524"/>
      <c r="Q29" s="2528"/>
      <c r="R29" s="3791"/>
      <c r="S29" s="3426"/>
      <c r="T29" s="3795"/>
      <c r="U29" s="1583"/>
    </row>
    <row r="30" spans="1:21" ht="33" customHeight="1">
      <c r="A30" s="4119" t="s">
        <v>1299</v>
      </c>
      <c r="B30" s="4120"/>
      <c r="C30" s="4120"/>
      <c r="D30" s="4122"/>
      <c r="E30" s="2553">
        <v>0</v>
      </c>
      <c r="F30" s="2523">
        <v>26</v>
      </c>
      <c r="G30" s="2523">
        <v>-41</v>
      </c>
      <c r="H30" s="2526">
        <v>-15</v>
      </c>
      <c r="I30" s="2528">
        <v>-22</v>
      </c>
      <c r="J30" s="3159">
        <v>-4</v>
      </c>
      <c r="K30" s="3159">
        <v>-40</v>
      </c>
      <c r="L30" s="3160">
        <v>0</v>
      </c>
      <c r="M30" s="2526">
        <v>0</v>
      </c>
      <c r="N30" s="2523">
        <v>0</v>
      </c>
      <c r="O30" s="2523">
        <v>0</v>
      </c>
      <c r="P30" s="2524">
        <v>0</v>
      </c>
      <c r="Q30" s="2528">
        <v>-30</v>
      </c>
      <c r="R30" s="3791">
        <v>-44</v>
      </c>
      <c r="S30" s="3426">
        <v>-66</v>
      </c>
      <c r="T30" s="3795">
        <v>0</v>
      </c>
      <c r="U30" s="1583"/>
    </row>
    <row r="31" spans="1:21" ht="15" customHeight="1">
      <c r="A31" s="3156"/>
      <c r="B31" s="3157"/>
      <c r="C31" s="3157"/>
      <c r="D31" s="3158"/>
      <c r="E31" s="2553"/>
      <c r="F31" s="2523"/>
      <c r="G31" s="2523"/>
      <c r="H31" s="2526"/>
      <c r="I31" s="2528"/>
      <c r="J31" s="3159"/>
      <c r="K31" s="3159"/>
      <c r="L31" s="3160"/>
      <c r="M31" s="2526"/>
      <c r="N31" s="2523"/>
      <c r="O31" s="2523"/>
      <c r="P31" s="2524"/>
      <c r="Q31" s="2528"/>
      <c r="R31" s="3791"/>
      <c r="S31" s="3426"/>
      <c r="T31" s="3795"/>
      <c r="U31" s="1583"/>
    </row>
    <row r="32" spans="1:21" s="1583" customFormat="1" ht="33" customHeight="1">
      <c r="A32" s="4119" t="s">
        <v>1415</v>
      </c>
      <c r="B32" s="4120"/>
      <c r="C32" s="4120"/>
      <c r="D32" s="4121"/>
      <c r="E32" s="2553">
        <v>0</v>
      </c>
      <c r="F32" s="2523">
        <v>0</v>
      </c>
      <c r="G32" s="2523">
        <v>-31</v>
      </c>
      <c r="H32" s="2526">
        <v>0</v>
      </c>
      <c r="I32" s="2528">
        <v>-1</v>
      </c>
      <c r="J32" s="2529">
        <v>-12</v>
      </c>
      <c r="K32" s="2529">
        <v>-33</v>
      </c>
      <c r="L32" s="2530">
        <v>0</v>
      </c>
      <c r="M32" s="2526">
        <v>1</v>
      </c>
      <c r="N32" s="2523">
        <v>0</v>
      </c>
      <c r="O32" s="2523">
        <v>-30</v>
      </c>
      <c r="P32" s="2524">
        <v>0</v>
      </c>
      <c r="Q32" s="2528">
        <v>-31</v>
      </c>
      <c r="R32" s="3791">
        <v>-45</v>
      </c>
      <c r="S32" s="3426">
        <v>-46</v>
      </c>
      <c r="T32" s="3795">
        <v>-29</v>
      </c>
    </row>
    <row r="33" spans="1:21" ht="17.25" customHeight="1">
      <c r="A33" s="2002"/>
      <c r="B33" s="1584"/>
      <c r="C33" s="1584"/>
      <c r="D33" s="1868"/>
      <c r="E33" s="2553"/>
      <c r="F33" s="2523"/>
      <c r="G33" s="2523"/>
      <c r="H33" s="2526"/>
      <c r="I33" s="2528"/>
      <c r="J33" s="2529"/>
      <c r="K33" s="2529"/>
      <c r="L33" s="2530"/>
      <c r="M33" s="2526"/>
      <c r="N33" s="2523"/>
      <c r="O33" s="2523"/>
      <c r="P33" s="2524"/>
      <c r="Q33" s="2528"/>
      <c r="R33" s="3791"/>
      <c r="S33" s="3426"/>
      <c r="T33" s="3795"/>
      <c r="U33" s="1583"/>
    </row>
    <row r="34" spans="1:21" ht="17.25" customHeight="1">
      <c r="A34" s="1855" t="s">
        <v>941</v>
      </c>
      <c r="B34" s="1584"/>
      <c r="C34" s="1584"/>
      <c r="D34" s="1868"/>
      <c r="E34" s="2553">
        <v>0</v>
      </c>
      <c r="F34" s="2523">
        <v>2</v>
      </c>
      <c r="G34" s="2523">
        <v>3</v>
      </c>
      <c r="H34" s="2526">
        <v>3</v>
      </c>
      <c r="I34" s="2528">
        <v>3</v>
      </c>
      <c r="J34" s="2529">
        <v>3</v>
      </c>
      <c r="K34" s="2529">
        <v>3</v>
      </c>
      <c r="L34" s="2530">
        <v>3</v>
      </c>
      <c r="M34" s="2526">
        <v>5</v>
      </c>
      <c r="N34" s="2523">
        <v>5</v>
      </c>
      <c r="O34" s="2523">
        <v>5</v>
      </c>
      <c r="P34" s="2524">
        <v>5</v>
      </c>
      <c r="Q34" s="2528">
        <v>8</v>
      </c>
      <c r="R34" s="3791">
        <v>9</v>
      </c>
      <c r="S34" s="3426">
        <v>12</v>
      </c>
      <c r="T34" s="3795">
        <v>20</v>
      </c>
      <c r="U34" s="1583"/>
    </row>
    <row r="35" spans="1:21" ht="17.25" customHeight="1">
      <c r="A35" s="1855"/>
      <c r="B35" s="1584"/>
      <c r="C35" s="1584"/>
      <c r="D35" s="1868"/>
      <c r="E35" s="2553"/>
      <c r="F35" s="2523"/>
      <c r="G35" s="2523"/>
      <c r="H35" s="2526"/>
      <c r="I35" s="2528"/>
      <c r="J35" s="2529"/>
      <c r="K35" s="2529"/>
      <c r="L35" s="2530"/>
      <c r="M35" s="2526"/>
      <c r="N35" s="2523"/>
      <c r="O35" s="2523"/>
      <c r="P35" s="2524"/>
      <c r="Q35" s="2528"/>
      <c r="R35" s="3791"/>
      <c r="S35" s="3426"/>
      <c r="T35" s="3795"/>
      <c r="U35" s="1583"/>
    </row>
    <row r="36" spans="1:21" ht="17.25" customHeight="1">
      <c r="A36" s="1855" t="s">
        <v>942</v>
      </c>
      <c r="B36" s="1584"/>
      <c r="C36" s="1584"/>
      <c r="D36" s="1868"/>
      <c r="E36" s="2553">
        <v>0</v>
      </c>
      <c r="F36" s="2523">
        <v>-1</v>
      </c>
      <c r="G36" s="2523">
        <v>-3</v>
      </c>
      <c r="H36" s="2526">
        <v>-19</v>
      </c>
      <c r="I36" s="2528">
        <v>-2</v>
      </c>
      <c r="J36" s="2529">
        <v>-1</v>
      </c>
      <c r="K36" s="2529">
        <v>-1</v>
      </c>
      <c r="L36" s="2530">
        <v>-2</v>
      </c>
      <c r="M36" s="2526">
        <v>-1</v>
      </c>
      <c r="N36" s="2523">
        <v>-1</v>
      </c>
      <c r="O36" s="2523">
        <v>-1</v>
      </c>
      <c r="P36" s="2524">
        <v>-2</v>
      </c>
      <c r="Q36" s="2528">
        <v>-23</v>
      </c>
      <c r="R36" s="3791">
        <v>-4</v>
      </c>
      <c r="S36" s="3426">
        <v>-6</v>
      </c>
      <c r="T36" s="3795">
        <v>-5</v>
      </c>
      <c r="U36" s="1583"/>
    </row>
    <row r="37" spans="1:21" ht="17.25" customHeight="1">
      <c r="A37" s="2001"/>
      <c r="B37" s="1584"/>
      <c r="C37" s="1584"/>
      <c r="D37" s="1868"/>
      <c r="E37" s="2553"/>
      <c r="F37" s="2523"/>
      <c r="G37" s="2523"/>
      <c r="H37" s="2526"/>
      <c r="I37" s="2528"/>
      <c r="J37" s="2529"/>
      <c r="K37" s="2529"/>
      <c r="L37" s="2530"/>
      <c r="M37" s="2526"/>
      <c r="N37" s="2523"/>
      <c r="O37" s="2523"/>
      <c r="P37" s="2524"/>
      <c r="Q37" s="2528"/>
      <c r="R37" s="3791"/>
      <c r="S37" s="3426"/>
      <c r="T37" s="3795"/>
      <c r="U37" s="1583"/>
    </row>
    <row r="38" spans="1:21" ht="17.25" customHeight="1">
      <c r="A38" s="1855" t="s">
        <v>943</v>
      </c>
      <c r="B38" s="1584"/>
      <c r="C38" s="1584"/>
      <c r="D38" s="1868"/>
      <c r="E38" s="2553">
        <v>0</v>
      </c>
      <c r="F38" s="2523">
        <v>0</v>
      </c>
      <c r="G38" s="2523">
        <v>0</v>
      </c>
      <c r="H38" s="2526">
        <v>0</v>
      </c>
      <c r="I38" s="2528">
        <v>1</v>
      </c>
      <c r="J38" s="2529">
        <v>0</v>
      </c>
      <c r="K38" s="2529">
        <v>-1</v>
      </c>
      <c r="L38" s="2530">
        <v>0</v>
      </c>
      <c r="M38" s="2526">
        <v>1</v>
      </c>
      <c r="N38" s="2523">
        <v>-1</v>
      </c>
      <c r="O38" s="2523">
        <v>3</v>
      </c>
      <c r="P38" s="2524">
        <v>-3</v>
      </c>
      <c r="Q38" s="2528">
        <v>0</v>
      </c>
      <c r="R38" s="3791">
        <v>-1</v>
      </c>
      <c r="S38" s="3426">
        <v>0</v>
      </c>
      <c r="T38" s="3795">
        <v>0</v>
      </c>
      <c r="U38" s="1583"/>
    </row>
    <row r="39" spans="1:21" ht="17.25" customHeight="1">
      <c r="A39" s="2002"/>
      <c r="B39" s="1584"/>
      <c r="C39" s="1584"/>
      <c r="D39" s="1868"/>
      <c r="E39" s="2553"/>
      <c r="F39" s="2523"/>
      <c r="G39" s="2523"/>
      <c r="H39" s="2526"/>
      <c r="I39" s="2528"/>
      <c r="J39" s="2529"/>
      <c r="K39" s="2529"/>
      <c r="L39" s="2530"/>
      <c r="M39" s="2526"/>
      <c r="N39" s="2523"/>
      <c r="O39" s="2523"/>
      <c r="P39" s="2524"/>
      <c r="Q39" s="2528"/>
      <c r="R39" s="3791"/>
      <c r="S39" s="3426"/>
      <c r="T39" s="3795"/>
      <c r="U39" s="1583"/>
    </row>
    <row r="40" spans="1:21" ht="17.25" customHeight="1">
      <c r="A40" s="2002" t="s">
        <v>944</v>
      </c>
      <c r="B40" s="1584"/>
      <c r="C40" s="1584"/>
      <c r="D40" s="1868"/>
      <c r="E40" s="2553">
        <v>0</v>
      </c>
      <c r="F40" s="2523">
        <v>-12</v>
      </c>
      <c r="G40" s="2523">
        <v>-1</v>
      </c>
      <c r="H40" s="2526">
        <v>-11</v>
      </c>
      <c r="I40" s="2528">
        <v>6</v>
      </c>
      <c r="J40" s="2529">
        <v>8</v>
      </c>
      <c r="K40" s="2529">
        <v>7</v>
      </c>
      <c r="L40" s="2530">
        <v>-12</v>
      </c>
      <c r="M40" s="2526">
        <v>17</v>
      </c>
      <c r="N40" s="2523">
        <v>-1</v>
      </c>
      <c r="O40" s="2523">
        <v>-1</v>
      </c>
      <c r="P40" s="2524">
        <v>-9</v>
      </c>
      <c r="Q40" s="2528">
        <v>-24</v>
      </c>
      <c r="R40" s="3791">
        <v>3</v>
      </c>
      <c r="S40" s="3426">
        <v>9</v>
      </c>
      <c r="T40" s="3795">
        <v>6</v>
      </c>
      <c r="U40" s="1583"/>
    </row>
    <row r="41" spans="1:21" ht="17.25" customHeight="1">
      <c r="A41" s="2002"/>
      <c r="B41" s="1584"/>
      <c r="C41" s="1584"/>
      <c r="D41" s="1868"/>
      <c r="E41" s="2553"/>
      <c r="F41" s="2523"/>
      <c r="G41" s="2523"/>
      <c r="H41" s="2526"/>
      <c r="I41" s="2528"/>
      <c r="J41" s="2529"/>
      <c r="K41" s="2529"/>
      <c r="L41" s="2530"/>
      <c r="M41" s="2526"/>
      <c r="N41" s="2523"/>
      <c r="O41" s="2523"/>
      <c r="P41" s="2524"/>
      <c r="Q41" s="2528"/>
      <c r="R41" s="3791"/>
      <c r="S41" s="3426"/>
      <c r="T41" s="3795"/>
      <c r="U41" s="1583"/>
    </row>
    <row r="42" spans="1:21" ht="17.25" customHeight="1">
      <c r="A42" s="1855" t="s">
        <v>945</v>
      </c>
      <c r="B42" s="1584"/>
      <c r="C42" s="1584"/>
      <c r="D42" s="1868"/>
      <c r="E42" s="2553">
        <v>0</v>
      </c>
      <c r="F42" s="2523">
        <v>-99</v>
      </c>
      <c r="G42" s="2523">
        <v>48</v>
      </c>
      <c r="H42" s="2526">
        <v>-45</v>
      </c>
      <c r="I42" s="2528">
        <v>1</v>
      </c>
      <c r="J42" s="2529">
        <v>72</v>
      </c>
      <c r="K42" s="2529">
        <v>54</v>
      </c>
      <c r="L42" s="2530">
        <v>-54</v>
      </c>
      <c r="M42" s="2526">
        <v>-89</v>
      </c>
      <c r="N42" s="2523">
        <v>-70</v>
      </c>
      <c r="O42" s="2523">
        <v>-58</v>
      </c>
      <c r="P42" s="2524">
        <v>73</v>
      </c>
      <c r="Q42" s="2528">
        <v>-96</v>
      </c>
      <c r="R42" s="3791">
        <v>72</v>
      </c>
      <c r="S42" s="3426">
        <v>73</v>
      </c>
      <c r="T42" s="3795">
        <v>-144</v>
      </c>
      <c r="U42" s="1583"/>
    </row>
    <row r="43" spans="1:21" ht="17.25" customHeight="1">
      <c r="A43" s="1855"/>
      <c r="B43" s="1584"/>
      <c r="C43" s="1584"/>
      <c r="D43" s="3781"/>
      <c r="E43" s="2553"/>
      <c r="F43" s="2523"/>
      <c r="G43" s="2523"/>
      <c r="H43" s="2526"/>
      <c r="I43" s="2528"/>
      <c r="J43" s="2529"/>
      <c r="K43" s="2529"/>
      <c r="L43" s="2530"/>
      <c r="M43" s="2526"/>
      <c r="N43" s="2523"/>
      <c r="O43" s="2523"/>
      <c r="P43" s="2524"/>
      <c r="Q43" s="2528"/>
      <c r="R43" s="3791"/>
      <c r="S43" s="3426"/>
      <c r="T43" s="3795"/>
      <c r="U43" s="1583"/>
    </row>
    <row r="44" spans="1:21" ht="17.25" customHeight="1">
      <c r="A44" s="1855" t="s">
        <v>826</v>
      </c>
      <c r="B44" s="1584"/>
      <c r="C44" s="1584"/>
      <c r="D44" s="1868"/>
      <c r="E44" s="2553">
        <v>0</v>
      </c>
      <c r="F44" s="2523">
        <v>1</v>
      </c>
      <c r="G44" s="2523">
        <v>0</v>
      </c>
      <c r="H44" s="1999">
        <v>-13</v>
      </c>
      <c r="I44" s="2528">
        <v>0</v>
      </c>
      <c r="J44" s="2529">
        <v>0</v>
      </c>
      <c r="K44" s="2529">
        <v>0</v>
      </c>
      <c r="L44" s="2530">
        <v>0</v>
      </c>
      <c r="M44" s="2528">
        <v>0</v>
      </c>
      <c r="N44" s="2529">
        <v>0</v>
      </c>
      <c r="O44" s="2529">
        <v>0</v>
      </c>
      <c r="P44" s="2530">
        <v>0</v>
      </c>
      <c r="Q44" s="1998">
        <v>-12</v>
      </c>
      <c r="R44" s="3791">
        <v>0</v>
      </c>
      <c r="S44" s="3426">
        <v>0</v>
      </c>
      <c r="T44" s="3795">
        <v>0</v>
      </c>
      <c r="U44" s="1583"/>
    </row>
    <row r="45" spans="1:21" s="1993" customFormat="1" ht="17.25" customHeight="1">
      <c r="A45" s="2003" t="s">
        <v>946</v>
      </c>
      <c r="B45" s="2004"/>
      <c r="C45" s="2004"/>
      <c r="D45" s="2005"/>
      <c r="E45" s="2539">
        <v>13372</v>
      </c>
      <c r="F45" s="2540">
        <v>13372</v>
      </c>
      <c r="G45" s="2540">
        <v>12683</v>
      </c>
      <c r="H45" s="2541">
        <v>12507</v>
      </c>
      <c r="I45" s="2542">
        <v>12102</v>
      </c>
      <c r="J45" s="2543">
        <v>12017</v>
      </c>
      <c r="K45" s="2543">
        <v>11410</v>
      </c>
      <c r="L45" s="2544">
        <v>11414</v>
      </c>
      <c r="M45" s="2541">
        <v>11355</v>
      </c>
      <c r="N45" s="2540">
        <v>10916</v>
      </c>
      <c r="O45" s="2540">
        <v>10725</v>
      </c>
      <c r="P45" s="2545">
        <v>10493</v>
      </c>
      <c r="Q45" s="3054">
        <v>13372</v>
      </c>
      <c r="R45" s="2678">
        <v>12017</v>
      </c>
      <c r="S45" s="3742">
        <v>12102</v>
      </c>
      <c r="T45" s="2544">
        <v>11355</v>
      </c>
      <c r="U45" s="1582"/>
    </row>
    <row r="46" spans="1:21" s="1993" customFormat="1" ht="17.25" customHeight="1">
      <c r="A46" s="1864" t="s">
        <v>917</v>
      </c>
      <c r="B46" s="1963"/>
      <c r="C46" s="1963"/>
      <c r="D46" s="1964"/>
      <c r="E46" s="2006"/>
      <c r="F46" s="1978"/>
      <c r="G46" s="2007"/>
      <c r="H46" s="1979"/>
      <c r="I46" s="2006"/>
      <c r="J46" s="1978"/>
      <c r="K46" s="2007"/>
      <c r="L46" s="1979"/>
      <c r="M46" s="2006"/>
      <c r="N46" s="1978"/>
      <c r="O46" s="2007"/>
      <c r="P46" s="1979"/>
      <c r="Q46" s="2006"/>
      <c r="R46" s="3792"/>
      <c r="S46" s="3796"/>
      <c r="T46" s="3797"/>
      <c r="U46" s="1582"/>
    </row>
    <row r="47" spans="1:21" ht="17.25" customHeight="1">
      <c r="A47" s="1864" t="s">
        <v>918</v>
      </c>
      <c r="B47" s="1584"/>
      <c r="C47" s="1584"/>
      <c r="D47" s="1868"/>
      <c r="E47" s="1974"/>
      <c r="F47" s="1995"/>
      <c r="G47" s="1996"/>
      <c r="H47" s="1997"/>
      <c r="I47" s="1974"/>
      <c r="J47" s="1995"/>
      <c r="K47" s="1996"/>
      <c r="L47" s="1997"/>
      <c r="M47" s="1974"/>
      <c r="N47" s="1995"/>
      <c r="O47" s="1996"/>
      <c r="P47" s="1997"/>
      <c r="Q47" s="1974"/>
      <c r="R47" s="3793"/>
      <c r="S47" s="3798"/>
      <c r="T47" s="3799"/>
      <c r="U47" s="1583"/>
    </row>
    <row r="48" spans="1:21" ht="17.25" customHeight="1">
      <c r="A48" s="1855" t="s">
        <v>947</v>
      </c>
      <c r="B48" s="1584"/>
      <c r="C48" s="1584"/>
      <c r="D48" s="1868"/>
      <c r="E48" s="2523">
        <v>0</v>
      </c>
      <c r="F48" s="2523">
        <v>2050</v>
      </c>
      <c r="G48" s="2523">
        <v>1650</v>
      </c>
      <c r="H48" s="2526">
        <v>1650</v>
      </c>
      <c r="I48" s="2528">
        <v>1650</v>
      </c>
      <c r="J48" s="2529">
        <v>1650</v>
      </c>
      <c r="K48" s="2529">
        <v>1250</v>
      </c>
      <c r="L48" s="2530">
        <v>1250</v>
      </c>
      <c r="M48" s="2524">
        <v>1023</v>
      </c>
      <c r="N48" s="2523">
        <v>1023</v>
      </c>
      <c r="O48" s="2523">
        <v>1023</v>
      </c>
      <c r="P48" s="2524">
        <v>1023</v>
      </c>
      <c r="Q48" s="2528">
        <v>2050</v>
      </c>
      <c r="R48" s="3791">
        <v>1650</v>
      </c>
      <c r="S48" s="3426">
        <v>1650</v>
      </c>
      <c r="T48" s="3795">
        <v>1023</v>
      </c>
      <c r="U48" s="1583"/>
    </row>
    <row r="49" spans="1:21" ht="17.25" customHeight="1">
      <c r="A49" s="1855" t="s">
        <v>948</v>
      </c>
      <c r="B49" s="1584"/>
      <c r="C49" s="1584"/>
      <c r="D49" s="1868"/>
      <c r="E49" s="2523">
        <v>0</v>
      </c>
      <c r="F49" s="2523">
        <v>2816</v>
      </c>
      <c r="G49" s="2523">
        <v>2793</v>
      </c>
      <c r="H49" s="2526">
        <v>2763</v>
      </c>
      <c r="I49" s="2528">
        <v>2645</v>
      </c>
      <c r="J49" s="2529">
        <v>2592</v>
      </c>
      <c r="K49" s="2529">
        <v>2620</v>
      </c>
      <c r="L49" s="2530">
        <v>2623</v>
      </c>
      <c r="M49" s="2524">
        <v>2614</v>
      </c>
      <c r="N49" s="2523">
        <v>2313</v>
      </c>
      <c r="O49" s="2523">
        <v>2323</v>
      </c>
      <c r="P49" s="2524">
        <v>2313</v>
      </c>
      <c r="Q49" s="2528">
        <v>2816</v>
      </c>
      <c r="R49" s="3791">
        <v>2592</v>
      </c>
      <c r="S49" s="3426">
        <v>2645</v>
      </c>
      <c r="T49" s="3795">
        <v>2614</v>
      </c>
      <c r="U49" s="1583"/>
    </row>
    <row r="50" spans="1:21" ht="17.25" customHeight="1">
      <c r="A50" s="1855" t="s">
        <v>949</v>
      </c>
      <c r="B50" s="1584"/>
      <c r="C50" s="1584"/>
      <c r="D50" s="1868"/>
      <c r="E50" s="2523">
        <v>0</v>
      </c>
      <c r="F50" s="2523">
        <v>58</v>
      </c>
      <c r="G50" s="2523">
        <v>57</v>
      </c>
      <c r="H50" s="2526">
        <v>57</v>
      </c>
      <c r="I50" s="2528">
        <v>73</v>
      </c>
      <c r="J50" s="2529">
        <v>71</v>
      </c>
      <c r="K50" s="2529">
        <v>69</v>
      </c>
      <c r="L50" s="2530">
        <v>68</v>
      </c>
      <c r="M50" s="2524">
        <v>67</v>
      </c>
      <c r="N50" s="2523">
        <v>62</v>
      </c>
      <c r="O50" s="2523">
        <v>59</v>
      </c>
      <c r="P50" s="2524">
        <v>52</v>
      </c>
      <c r="Q50" s="2528">
        <v>58</v>
      </c>
      <c r="R50" s="3791">
        <v>71</v>
      </c>
      <c r="S50" s="3426">
        <v>73</v>
      </c>
      <c r="T50" s="3795">
        <v>67</v>
      </c>
      <c r="U50" s="1583"/>
    </row>
    <row r="51" spans="1:21" ht="17.25" customHeight="1">
      <c r="A51" s="1855" t="s">
        <v>950</v>
      </c>
      <c r="B51" s="1584"/>
      <c r="C51" s="1584"/>
      <c r="D51" s="1868"/>
      <c r="E51" s="2523">
        <v>0</v>
      </c>
      <c r="F51" s="2523">
        <v>7540</v>
      </c>
      <c r="G51" s="2523">
        <v>7164</v>
      </c>
      <c r="H51" s="2526">
        <v>7065</v>
      </c>
      <c r="I51" s="2528">
        <v>6706</v>
      </c>
      <c r="J51" s="2529">
        <v>6683</v>
      </c>
      <c r="K51" s="2529">
        <v>6530</v>
      </c>
      <c r="L51" s="2530">
        <v>6593</v>
      </c>
      <c r="M51" s="2524">
        <v>6705</v>
      </c>
      <c r="N51" s="2523">
        <v>6500</v>
      </c>
      <c r="O51" s="2523">
        <v>6231</v>
      </c>
      <c r="P51" s="2524">
        <v>5957</v>
      </c>
      <c r="Q51" s="2528">
        <v>7540</v>
      </c>
      <c r="R51" s="3791">
        <v>6683</v>
      </c>
      <c r="S51" s="3426">
        <v>6706</v>
      </c>
      <c r="T51" s="3795">
        <v>6705</v>
      </c>
      <c r="U51" s="1583"/>
    </row>
    <row r="52" spans="1:21" ht="17.25" customHeight="1">
      <c r="A52" s="1855" t="s">
        <v>951</v>
      </c>
      <c r="B52" s="1584"/>
      <c r="C52" s="1584"/>
      <c r="D52" s="1868"/>
      <c r="E52" s="2523">
        <v>0</v>
      </c>
      <c r="F52" s="2523">
        <v>122</v>
      </c>
      <c r="G52" s="2523">
        <v>221</v>
      </c>
      <c r="H52" s="2526">
        <v>173</v>
      </c>
      <c r="I52" s="2528">
        <v>218</v>
      </c>
      <c r="J52" s="2529">
        <v>217</v>
      </c>
      <c r="K52" s="2529">
        <v>145</v>
      </c>
      <c r="L52" s="2530">
        <v>91</v>
      </c>
      <c r="M52" s="2524">
        <v>145</v>
      </c>
      <c r="N52" s="2523">
        <v>234</v>
      </c>
      <c r="O52" s="2523">
        <v>304</v>
      </c>
      <c r="P52" s="2524">
        <v>362</v>
      </c>
      <c r="Q52" s="2528">
        <v>122</v>
      </c>
      <c r="R52" s="3791">
        <v>217</v>
      </c>
      <c r="S52" s="3426">
        <v>218</v>
      </c>
      <c r="T52" s="3795">
        <v>145</v>
      </c>
      <c r="U52" s="1583"/>
    </row>
    <row r="53" spans="1:21" ht="17.25" customHeight="1">
      <c r="A53" s="1864" t="s">
        <v>814</v>
      </c>
      <c r="B53" s="1584"/>
      <c r="C53" s="1584"/>
      <c r="D53" s="1868"/>
      <c r="E53" s="2523">
        <v>0</v>
      </c>
      <c r="F53" s="2523">
        <v>786</v>
      </c>
      <c r="G53" s="2523">
        <v>798</v>
      </c>
      <c r="H53" s="2526">
        <v>799</v>
      </c>
      <c r="I53" s="2528">
        <v>810</v>
      </c>
      <c r="J53" s="2529">
        <v>804</v>
      </c>
      <c r="K53" s="2529">
        <v>796</v>
      </c>
      <c r="L53" s="2530">
        <v>789</v>
      </c>
      <c r="M53" s="2524">
        <v>801</v>
      </c>
      <c r="N53" s="2523">
        <v>784</v>
      </c>
      <c r="O53" s="2523">
        <v>785</v>
      </c>
      <c r="P53" s="2524">
        <v>786</v>
      </c>
      <c r="Q53" s="2528">
        <v>786</v>
      </c>
      <c r="R53" s="3791">
        <v>804</v>
      </c>
      <c r="S53" s="3426">
        <v>810</v>
      </c>
      <c r="T53" s="3795">
        <v>801</v>
      </c>
      <c r="U53" s="1583"/>
    </row>
    <row r="54" spans="1:21" ht="17.25" customHeight="1" thickBot="1">
      <c r="A54" s="2008" t="s">
        <v>946</v>
      </c>
      <c r="B54" s="2009"/>
      <c r="C54" s="2009"/>
      <c r="D54" s="2010"/>
      <c r="E54" s="2525">
        <v>0</v>
      </c>
      <c r="F54" s="2521">
        <v>13372</v>
      </c>
      <c r="G54" s="2521">
        <v>12683</v>
      </c>
      <c r="H54" s="2527">
        <v>12507</v>
      </c>
      <c r="I54" s="2531">
        <v>12102</v>
      </c>
      <c r="J54" s="2532">
        <v>12017</v>
      </c>
      <c r="K54" s="2532">
        <v>11410</v>
      </c>
      <c r="L54" s="2533">
        <v>11414</v>
      </c>
      <c r="M54" s="2527">
        <v>11355</v>
      </c>
      <c r="N54" s="2521">
        <v>10916</v>
      </c>
      <c r="O54" s="2521">
        <v>10725</v>
      </c>
      <c r="P54" s="2522">
        <v>10493</v>
      </c>
      <c r="Q54" s="2531">
        <v>13372</v>
      </c>
      <c r="R54" s="3718">
        <v>12017</v>
      </c>
      <c r="S54" s="3745">
        <v>12102</v>
      </c>
      <c r="T54" s="2533">
        <v>11355</v>
      </c>
      <c r="U54" s="1583"/>
    </row>
    <row r="55" spans="1:21" ht="9.9499999999999993" customHeight="1">
      <c r="E55" s="1583"/>
      <c r="F55" s="1583"/>
      <c r="G55" s="1583"/>
      <c r="H55" s="1583"/>
      <c r="I55" s="1583"/>
      <c r="J55" s="1583"/>
      <c r="K55" s="1583"/>
      <c r="L55" s="1583"/>
      <c r="M55" s="1583"/>
      <c r="N55" s="1583"/>
      <c r="O55" s="1583"/>
      <c r="P55" s="1583"/>
      <c r="Q55" s="1583"/>
      <c r="R55" s="1583"/>
      <c r="S55" s="1583"/>
      <c r="T55" s="1583"/>
      <c r="U55" s="1583"/>
    </row>
    <row r="56" spans="1:21">
      <c r="E56" s="1584"/>
      <c r="F56" s="1583"/>
      <c r="G56" s="1583"/>
      <c r="H56" s="1583"/>
      <c r="I56" s="1584"/>
      <c r="J56" s="1583"/>
      <c r="K56" s="1583"/>
      <c r="L56" s="1583"/>
      <c r="M56" s="1584"/>
      <c r="N56" s="1583"/>
      <c r="O56" s="1583"/>
      <c r="P56" s="1583"/>
      <c r="Q56" s="1583"/>
      <c r="R56" s="1583"/>
      <c r="S56" s="1583"/>
      <c r="T56" s="1583"/>
      <c r="U56" s="1583"/>
    </row>
    <row r="57" spans="1:21" s="1584" customFormat="1">
      <c r="D57" s="1838"/>
      <c r="E57" s="2011"/>
      <c r="H57" s="1838"/>
      <c r="I57" s="2011"/>
      <c r="L57" s="1838"/>
      <c r="M57" s="2011"/>
      <c r="P57" s="1838"/>
      <c r="Q57" s="1838"/>
      <c r="R57" s="1838"/>
      <c r="S57" s="1838"/>
      <c r="T57" s="1838"/>
    </row>
    <row r="58" spans="1:21">
      <c r="E58" s="2011"/>
      <c r="F58" s="1583"/>
      <c r="G58" s="1583"/>
      <c r="H58" s="1583"/>
      <c r="I58" s="2011"/>
      <c r="J58" s="1583"/>
      <c r="K58" s="1583"/>
      <c r="L58" s="1583"/>
      <c r="M58" s="2011"/>
      <c r="N58" s="1583"/>
      <c r="O58" s="1583"/>
      <c r="P58" s="1583"/>
      <c r="Q58" s="1583"/>
      <c r="R58" s="1583"/>
      <c r="S58" s="1583"/>
      <c r="T58" s="1583"/>
    </row>
    <row r="59" spans="1:21">
      <c r="E59" s="2011"/>
      <c r="F59" s="1583"/>
      <c r="G59" s="1583"/>
      <c r="H59" s="1583"/>
      <c r="I59" s="2011"/>
      <c r="J59" s="1583"/>
      <c r="K59" s="1583"/>
      <c r="L59" s="1583"/>
      <c r="M59" s="2011"/>
      <c r="N59" s="1583"/>
      <c r="O59" s="1583"/>
      <c r="P59" s="1583"/>
      <c r="Q59" s="1583"/>
      <c r="R59" s="1583"/>
      <c r="S59" s="1583"/>
      <c r="T59" s="1583"/>
    </row>
    <row r="60" spans="1:21">
      <c r="E60" s="2011"/>
      <c r="F60" s="1583"/>
      <c r="G60" s="1583"/>
      <c r="H60" s="1583"/>
      <c r="I60" s="2011"/>
      <c r="J60" s="1583"/>
      <c r="K60" s="1583"/>
      <c r="L60" s="1583"/>
      <c r="M60" s="2011"/>
      <c r="N60" s="1583"/>
      <c r="O60" s="1583"/>
      <c r="P60" s="1583"/>
      <c r="Q60" s="1583"/>
      <c r="R60" s="1583"/>
      <c r="S60" s="1583"/>
      <c r="T60" s="1583"/>
    </row>
    <row r="61" spans="1:21">
      <c r="E61" s="2011"/>
      <c r="F61" s="1583"/>
      <c r="G61" s="1583"/>
      <c r="H61" s="1583"/>
      <c r="I61" s="2011"/>
      <c r="J61" s="1583"/>
      <c r="K61" s="1583"/>
      <c r="L61" s="1583"/>
      <c r="M61" s="2011"/>
      <c r="N61" s="1583"/>
      <c r="O61" s="1583"/>
      <c r="P61" s="1583"/>
      <c r="Q61" s="1583"/>
      <c r="R61" s="1583"/>
      <c r="S61" s="1583"/>
      <c r="T61" s="1583"/>
    </row>
    <row r="62" spans="1:21">
      <c r="E62" s="1584"/>
      <c r="I62" s="1584"/>
      <c r="M62" s="1584"/>
    </row>
    <row r="63" spans="1:21">
      <c r="E63" s="1584"/>
      <c r="I63" s="1584"/>
      <c r="M63" s="1584"/>
    </row>
  </sheetData>
  <customSheetViews>
    <customSheetView guid="{6E56944C-2EC7-4E86-A58B-8D822666CEE1}" scale="65" colorId="22" showGridLines="0" fitToPage="1" hiddenRows="1" hiddenColumns="1" showRuler="0">
      <pane xSplit="4" ySplit="5" topLeftCell="G21" activePane="bottomRight" state="frozen"/>
      <selection pane="bottomRight" activeCell="A41" sqref="A41"/>
      <pageMargins left="0.3" right="0.22" top="0.38" bottom="0.511811023622047" header="0.27" footer="0.27559055118110198"/>
      <pageSetup scale="61" orientation="landscape" r:id="rId1"/>
      <headerFooter alignWithMargins="0">
        <oddFooter>&amp;L&amp;"Tahoma,Italic"National Bank of Canada Supplementary Financial Information&amp;R&amp;"Tahoma,Italic"&amp;A</oddFooter>
      </headerFooter>
    </customSheetView>
  </customSheetViews>
  <mergeCells count="9">
    <mergeCell ref="A32:D32"/>
    <mergeCell ref="A1:T1"/>
    <mergeCell ref="M3:P3"/>
    <mergeCell ref="I3:L3"/>
    <mergeCell ref="E3:H3"/>
    <mergeCell ref="A28:D28"/>
    <mergeCell ref="A30:D30"/>
    <mergeCell ref="Q3:R3"/>
    <mergeCell ref="S3:T3"/>
  </mergeCells>
  <phoneticPr fontId="21" type="noConversion"/>
  <conditionalFormatting sqref="P57:S57 D57:L57">
    <cfRule type="expression" dxfId="26" priority="3" stopIfTrue="1">
      <formula>ABS(D57)&gt;0</formula>
    </cfRule>
  </conditionalFormatting>
  <conditionalFormatting sqref="T57">
    <cfRule type="expression" dxfId="25" priority="1" stopIfTrue="1">
      <formula>ABS(T57)&gt;0</formula>
    </cfRule>
  </conditionalFormatting>
  <printOptions horizontalCentered="1"/>
  <pageMargins left="0.31496062992125984" right="0.31496062992125984" top="0.39370078740157483" bottom="0.39370078740157483" header="0.19685039370078741" footer="0.19685039370078741"/>
  <pageSetup scale="57"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32770" r:id="rId5">
          <objectPr defaultSize="0" autoPict="0" r:id="rId6">
            <anchor moveWithCells="1">
              <from>
                <xdr:col>0</xdr:col>
                <xdr:colOff>85725</xdr:colOff>
                <xdr:row>0</xdr:row>
                <xdr:rowOff>85725</xdr:rowOff>
              </from>
              <to>
                <xdr:col>0</xdr:col>
                <xdr:colOff>381000</xdr:colOff>
                <xdr:row>2</xdr:row>
                <xdr:rowOff>123825</xdr:rowOff>
              </to>
            </anchor>
          </objectPr>
        </oleObject>
      </mc:Choice>
      <mc:Fallback>
        <oleObject progId="Word.Document.8" shapeId="32770" r:id="rId5"/>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9">
    <tabColor rgb="FFCCFFCC"/>
    <pageSetUpPr fitToPage="1"/>
  </sheetPr>
  <dimension ref="A1:V55"/>
  <sheetViews>
    <sheetView showGridLines="0" showZeros="0" defaultGridColor="0" view="pageBreakPreview" topLeftCell="A32" colorId="22" zoomScale="85" zoomScaleNormal="75" zoomScaleSheetLayoutView="85" workbookViewId="0">
      <selection activeCell="P49" sqref="P49:S51"/>
    </sheetView>
  </sheetViews>
  <sheetFormatPr defaultColWidth="8.88671875" defaultRowHeight="15"/>
  <cols>
    <col min="1" max="4" width="17.77734375" style="1583" customWidth="1"/>
    <col min="5" max="5" width="8.77734375" style="1583" hidden="1" customWidth="1"/>
    <col min="6" max="20" width="8.77734375" style="1583" customWidth="1"/>
    <col min="21" max="21" width="1.77734375" style="1583" customWidth="1"/>
    <col min="22" max="16384" width="8.88671875" style="1583"/>
  </cols>
  <sheetData>
    <row r="1" spans="1:20" ht="33" customHeight="1">
      <c r="A1" s="4022" t="s">
        <v>967</v>
      </c>
      <c r="B1" s="4022"/>
      <c r="C1" s="4022"/>
      <c r="D1" s="4022"/>
      <c r="E1" s="4022"/>
      <c r="F1" s="4022"/>
      <c r="G1" s="4022"/>
      <c r="H1" s="4022"/>
      <c r="I1" s="4022"/>
      <c r="J1" s="4022"/>
      <c r="K1" s="4022"/>
      <c r="L1" s="4022"/>
      <c r="M1" s="4022"/>
      <c r="N1" s="4022"/>
      <c r="O1" s="4022"/>
      <c r="P1" s="4022"/>
      <c r="Q1" s="4022"/>
      <c r="R1" s="4022"/>
      <c r="S1" s="4022"/>
      <c r="T1" s="4022"/>
    </row>
    <row r="2" spans="1:20" ht="12" customHeight="1" thickBot="1">
      <c r="S2" s="1963"/>
    </row>
    <row r="3" spans="1:20" ht="17.25" customHeight="1">
      <c r="D3" s="1868"/>
      <c r="E3" s="4110">
        <f>+Highlights!E3</f>
        <v>2017</v>
      </c>
      <c r="F3" s="4111"/>
      <c r="G3" s="4111"/>
      <c r="H3" s="4112"/>
      <c r="I3" s="4110">
        <f>+Highlights!I3</f>
        <v>2016</v>
      </c>
      <c r="J3" s="4111"/>
      <c r="K3" s="4111"/>
      <c r="L3" s="4112"/>
      <c r="M3" s="4110">
        <f>+Highlights!M3</f>
        <v>2015</v>
      </c>
      <c r="N3" s="4111"/>
      <c r="O3" s="4111"/>
      <c r="P3" s="4112"/>
      <c r="Q3" s="4126" t="s">
        <v>786</v>
      </c>
      <c r="R3" s="4127"/>
      <c r="S3" s="4100" t="s">
        <v>1344</v>
      </c>
      <c r="T3" s="4128"/>
    </row>
    <row r="4" spans="1:20" ht="17.25" customHeight="1" thickBot="1">
      <c r="A4" s="1787" t="s">
        <v>848</v>
      </c>
      <c r="B4" s="1787"/>
      <c r="C4" s="1787"/>
      <c r="D4" s="1788"/>
      <c r="E4" s="1968" t="s">
        <v>785</v>
      </c>
      <c r="F4" s="1791" t="s">
        <v>782</v>
      </c>
      <c r="G4" s="1792" t="s">
        <v>783</v>
      </c>
      <c r="H4" s="1798" t="s">
        <v>784</v>
      </c>
      <c r="I4" s="1968" t="s">
        <v>785</v>
      </c>
      <c r="J4" s="1791" t="s">
        <v>782</v>
      </c>
      <c r="K4" s="1792" t="s">
        <v>783</v>
      </c>
      <c r="L4" s="1798" t="s">
        <v>784</v>
      </c>
      <c r="M4" s="1968" t="s">
        <v>785</v>
      </c>
      <c r="N4" s="1791" t="s">
        <v>782</v>
      </c>
      <c r="O4" s="1792" t="s">
        <v>783</v>
      </c>
      <c r="P4" s="1798" t="s">
        <v>784</v>
      </c>
      <c r="Q4" s="1969">
        <f>+Highlights!Q4</f>
        <v>2017</v>
      </c>
      <c r="R4" s="2016">
        <f>+Highlights!R4</f>
        <v>2016</v>
      </c>
      <c r="S4" s="3712">
        <f>+R4</f>
        <v>2016</v>
      </c>
      <c r="T4" s="1798">
        <f>+Highlights!T4</f>
        <v>2015</v>
      </c>
    </row>
    <row r="5" spans="1:20" ht="17.25" hidden="1" customHeight="1" thickBot="1">
      <c r="B5" s="1787"/>
      <c r="C5" s="1787"/>
      <c r="D5" s="1787"/>
      <c r="E5" s="1787"/>
      <c r="F5" s="1787"/>
      <c r="G5" s="1970"/>
      <c r="H5" s="1970"/>
      <c r="I5" s="1787"/>
      <c r="J5" s="1787"/>
      <c r="K5" s="1970"/>
      <c r="L5" s="1970"/>
      <c r="M5" s="1787"/>
      <c r="N5" s="1787"/>
      <c r="O5" s="1970"/>
      <c r="P5" s="1970"/>
      <c r="Q5" s="1970"/>
      <c r="R5" s="3800"/>
      <c r="S5" s="3805"/>
      <c r="T5" s="3806"/>
    </row>
    <row r="6" spans="1:20" ht="17.25" customHeight="1">
      <c r="A6" s="2916" t="s">
        <v>952</v>
      </c>
      <c r="B6" s="2915"/>
      <c r="C6" s="1971"/>
      <c r="D6" s="1972"/>
      <c r="E6" s="2469">
        <v>0</v>
      </c>
      <c r="F6" s="2469">
        <v>518</v>
      </c>
      <c r="G6" s="2470">
        <v>484</v>
      </c>
      <c r="H6" s="2471">
        <v>497</v>
      </c>
      <c r="I6" s="2468">
        <v>307</v>
      </c>
      <c r="J6" s="2469">
        <v>478</v>
      </c>
      <c r="K6" s="2470">
        <v>210</v>
      </c>
      <c r="L6" s="2471">
        <v>261</v>
      </c>
      <c r="M6" s="2468">
        <v>347</v>
      </c>
      <c r="N6" s="2469">
        <v>453</v>
      </c>
      <c r="O6" s="2470">
        <v>404</v>
      </c>
      <c r="P6" s="2471">
        <v>415</v>
      </c>
      <c r="Q6" s="2472">
        <v>1499</v>
      </c>
      <c r="R6" s="3801">
        <v>949</v>
      </c>
      <c r="S6" s="3807">
        <v>1256</v>
      </c>
      <c r="T6" s="2471">
        <v>1619</v>
      </c>
    </row>
    <row r="7" spans="1:20" ht="17.25" customHeight="1">
      <c r="A7" s="1973"/>
      <c r="B7" s="1787"/>
      <c r="C7" s="1787"/>
      <c r="D7" s="1788"/>
      <c r="E7" s="2474"/>
      <c r="F7" s="2474"/>
      <c r="G7" s="2475"/>
      <c r="H7" s="2476"/>
      <c r="I7" s="2473"/>
      <c r="J7" s="2474"/>
      <c r="K7" s="2475"/>
      <c r="L7" s="2476"/>
      <c r="M7" s="2473"/>
      <c r="N7" s="2474"/>
      <c r="O7" s="2475"/>
      <c r="P7" s="2476"/>
      <c r="Q7" s="2477"/>
      <c r="R7" s="2566"/>
      <c r="S7" s="3808"/>
      <c r="T7" s="3809"/>
    </row>
    <row r="8" spans="1:20" ht="17.25" customHeight="1">
      <c r="A8" s="2031" t="s">
        <v>953</v>
      </c>
      <c r="B8" s="1787"/>
      <c r="C8" s="1787"/>
      <c r="D8" s="1788"/>
      <c r="E8" s="2479"/>
      <c r="F8" s="2479"/>
      <c r="G8" s="2480"/>
      <c r="H8" s="2481"/>
      <c r="I8" s="2478"/>
      <c r="J8" s="2479"/>
      <c r="K8" s="2480"/>
      <c r="L8" s="2481"/>
      <c r="M8" s="2478"/>
      <c r="N8" s="2479"/>
      <c r="O8" s="2480"/>
      <c r="P8" s="2481"/>
      <c r="Q8" s="2477"/>
      <c r="R8" s="2566"/>
      <c r="S8" s="3808"/>
      <c r="T8" s="3809"/>
    </row>
    <row r="9" spans="1:20" ht="17.25" customHeight="1">
      <c r="A9" s="2031"/>
      <c r="B9" s="1787"/>
      <c r="C9" s="1787"/>
      <c r="D9" s="1788"/>
      <c r="E9" s="2479"/>
      <c r="F9" s="2479"/>
      <c r="G9" s="2480"/>
      <c r="H9" s="2481"/>
      <c r="I9" s="2478"/>
      <c r="J9" s="2479"/>
      <c r="K9" s="2480"/>
      <c r="L9" s="2481"/>
      <c r="M9" s="2478"/>
      <c r="N9" s="2479"/>
      <c r="O9" s="2480"/>
      <c r="P9" s="2481"/>
      <c r="Q9" s="2477"/>
      <c r="R9" s="2566"/>
      <c r="S9" s="3808"/>
      <c r="T9" s="3809"/>
    </row>
    <row r="10" spans="1:20" ht="17.25" customHeight="1">
      <c r="A10" s="2027" t="s">
        <v>954</v>
      </c>
      <c r="B10" s="1584"/>
      <c r="C10" s="1787"/>
      <c r="D10" s="1788"/>
      <c r="E10" s="2479"/>
      <c r="F10" s="2479"/>
      <c r="G10" s="2480"/>
      <c r="H10" s="2481"/>
      <c r="I10" s="2478"/>
      <c r="J10" s="2479"/>
      <c r="K10" s="2480"/>
      <c r="L10" s="2481"/>
      <c r="M10" s="2478"/>
      <c r="N10" s="2479"/>
      <c r="O10" s="2480"/>
      <c r="P10" s="2481"/>
      <c r="Q10" s="2477"/>
      <c r="R10" s="2566"/>
      <c r="S10" s="3808"/>
      <c r="T10" s="3809"/>
    </row>
    <row r="11" spans="1:20" ht="17.25" customHeight="1">
      <c r="A11" s="2027" t="s">
        <v>955</v>
      </c>
      <c r="B11" s="1787"/>
      <c r="C11" s="1787"/>
      <c r="D11" s="1788"/>
      <c r="E11" s="2479">
        <v>0</v>
      </c>
      <c r="F11" s="2479">
        <v>-162</v>
      </c>
      <c r="G11" s="2480">
        <v>94</v>
      </c>
      <c r="H11" s="2481">
        <v>-57</v>
      </c>
      <c r="I11" s="2478">
        <v>38</v>
      </c>
      <c r="J11" s="2479">
        <v>54</v>
      </c>
      <c r="K11" s="2480">
        <v>-140</v>
      </c>
      <c r="L11" s="2481">
        <v>110</v>
      </c>
      <c r="M11" s="2478">
        <v>-10</v>
      </c>
      <c r="N11" s="2479">
        <v>106</v>
      </c>
      <c r="O11" s="2480">
        <v>-102</v>
      </c>
      <c r="P11" s="2481">
        <v>120</v>
      </c>
      <c r="Q11" s="2477">
        <v>-125</v>
      </c>
      <c r="R11" s="2566">
        <v>24</v>
      </c>
      <c r="S11" s="3808">
        <v>62</v>
      </c>
      <c r="T11" s="3809">
        <v>114</v>
      </c>
    </row>
    <row r="12" spans="1:20" ht="17.25" customHeight="1">
      <c r="A12" s="3098" t="s">
        <v>1263</v>
      </c>
      <c r="B12" s="1787"/>
      <c r="C12" s="1787"/>
      <c r="D12" s="1788"/>
      <c r="E12" s="2479"/>
      <c r="F12" s="2479"/>
      <c r="G12" s="2480"/>
      <c r="H12" s="2481"/>
      <c r="I12" s="2478"/>
      <c r="J12" s="2479"/>
      <c r="K12" s="2480"/>
      <c r="L12" s="2481"/>
      <c r="M12" s="2478"/>
      <c r="N12" s="2479"/>
      <c r="O12" s="2480"/>
      <c r="P12" s="2481"/>
      <c r="Q12" s="2482"/>
      <c r="R12" s="2480"/>
      <c r="S12" s="3810"/>
      <c r="T12" s="3811"/>
    </row>
    <row r="13" spans="1:20" ht="17.25" customHeight="1">
      <c r="A13" s="3098" t="s">
        <v>1264</v>
      </c>
      <c r="B13" s="1787"/>
      <c r="C13" s="1787"/>
      <c r="D13" s="1788"/>
      <c r="E13" s="2479">
        <v>0</v>
      </c>
      <c r="F13" s="2479">
        <v>0</v>
      </c>
      <c r="G13" s="2480">
        <v>0</v>
      </c>
      <c r="H13" s="2481">
        <v>0</v>
      </c>
      <c r="I13" s="2478">
        <v>0</v>
      </c>
      <c r="J13" s="2479">
        <v>0</v>
      </c>
      <c r="K13" s="2480">
        <v>0</v>
      </c>
      <c r="L13" s="2481">
        <v>-12</v>
      </c>
      <c r="M13" s="2478">
        <v>0</v>
      </c>
      <c r="N13" s="2479">
        <v>0</v>
      </c>
      <c r="O13" s="2480">
        <v>0</v>
      </c>
      <c r="P13" s="2481">
        <v>0</v>
      </c>
      <c r="Q13" s="2477">
        <v>0</v>
      </c>
      <c r="R13" s="2566">
        <v>-12</v>
      </c>
      <c r="S13" s="3808">
        <v>-12</v>
      </c>
      <c r="T13" s="3809">
        <v>0</v>
      </c>
    </row>
    <row r="14" spans="1:20" ht="17.25" customHeight="1">
      <c r="A14" s="2027"/>
      <c r="B14" s="1787"/>
      <c r="C14" s="1787"/>
      <c r="D14" s="3043"/>
      <c r="E14" s="2479"/>
      <c r="F14" s="2479"/>
      <c r="G14" s="2480"/>
      <c r="H14" s="2481"/>
      <c r="I14" s="2478"/>
      <c r="J14" s="2479"/>
      <c r="K14" s="2480"/>
      <c r="L14" s="2481"/>
      <c r="M14" s="2478"/>
      <c r="N14" s="2479"/>
      <c r="O14" s="2480"/>
      <c r="P14" s="2481"/>
      <c r="Q14" s="2477"/>
      <c r="R14" s="2566"/>
      <c r="S14" s="3808"/>
      <c r="T14" s="3809"/>
    </row>
    <row r="15" spans="1:20" ht="17.25" customHeight="1">
      <c r="A15" s="2027" t="s">
        <v>956</v>
      </c>
      <c r="B15" s="1787"/>
      <c r="C15" s="1787"/>
      <c r="D15" s="1788"/>
      <c r="E15" s="2479">
        <v>0</v>
      </c>
      <c r="F15" s="2479">
        <v>55</v>
      </c>
      <c r="G15" s="2480">
        <v>-36</v>
      </c>
      <c r="H15" s="2481">
        <v>24</v>
      </c>
      <c r="I15" s="2478">
        <v>-17</v>
      </c>
      <c r="J15" s="2479">
        <v>-33</v>
      </c>
      <c r="K15" s="2480">
        <v>108</v>
      </c>
      <c r="L15" s="2481">
        <v>-91</v>
      </c>
      <c r="M15" s="2478">
        <v>7</v>
      </c>
      <c r="N15" s="2479">
        <v>-84</v>
      </c>
      <c r="O15" s="2480">
        <v>74</v>
      </c>
      <c r="P15" s="2481">
        <v>-104</v>
      </c>
      <c r="Q15" s="2477">
        <v>43</v>
      </c>
      <c r="R15" s="2566">
        <v>-16</v>
      </c>
      <c r="S15" s="3808">
        <v>-33</v>
      </c>
      <c r="T15" s="3809">
        <v>-107</v>
      </c>
    </row>
    <row r="16" spans="1:20" ht="17.25" customHeight="1">
      <c r="A16" s="2027" t="s">
        <v>1265</v>
      </c>
      <c r="B16" s="1787"/>
      <c r="C16" s="1787"/>
      <c r="D16" s="3043"/>
      <c r="E16" s="2479"/>
      <c r="F16" s="2479"/>
      <c r="G16" s="2480"/>
      <c r="H16" s="2481"/>
      <c r="I16" s="2478"/>
      <c r="J16" s="2479"/>
      <c r="K16" s="2480"/>
      <c r="L16" s="2481"/>
      <c r="M16" s="2478"/>
      <c r="N16" s="2479"/>
      <c r="O16" s="2480"/>
      <c r="P16" s="2481"/>
      <c r="Q16" s="2477"/>
      <c r="R16" s="2566"/>
      <c r="S16" s="3808"/>
      <c r="T16" s="3809"/>
    </row>
    <row r="17" spans="1:20" ht="17.25" customHeight="1">
      <c r="A17" s="2027" t="s">
        <v>1269</v>
      </c>
      <c r="B17" s="1787"/>
      <c r="C17" s="1787"/>
      <c r="D17" s="1788"/>
      <c r="E17" s="2479">
        <v>0</v>
      </c>
      <c r="F17" s="2479">
        <v>0</v>
      </c>
      <c r="G17" s="2480">
        <v>0</v>
      </c>
      <c r="H17" s="2481">
        <v>0</v>
      </c>
      <c r="I17" s="2478">
        <v>0</v>
      </c>
      <c r="J17" s="2479">
        <v>0</v>
      </c>
      <c r="K17" s="2480">
        <v>0</v>
      </c>
      <c r="L17" s="2481">
        <v>5</v>
      </c>
      <c r="M17" s="2478">
        <v>0</v>
      </c>
      <c r="N17" s="2479">
        <v>0</v>
      </c>
      <c r="O17" s="2480">
        <v>0</v>
      </c>
      <c r="P17" s="2481">
        <v>0</v>
      </c>
      <c r="Q17" s="2477">
        <v>0</v>
      </c>
      <c r="R17" s="2566">
        <v>5</v>
      </c>
      <c r="S17" s="3808">
        <v>5</v>
      </c>
      <c r="T17" s="3809">
        <v>0</v>
      </c>
    </row>
    <row r="18" spans="1:20" ht="17.25" hidden="1" customHeight="1">
      <c r="A18" s="2027"/>
      <c r="B18" s="1787"/>
      <c r="C18" s="1787"/>
      <c r="D18" s="3043"/>
      <c r="E18" s="2479"/>
      <c r="F18" s="2479"/>
      <c r="G18" s="2480"/>
      <c r="H18" s="2481"/>
      <c r="I18" s="2478"/>
      <c r="J18" s="2479"/>
      <c r="K18" s="2480"/>
      <c r="L18" s="2481"/>
      <c r="M18" s="2478"/>
      <c r="N18" s="2479"/>
      <c r="O18" s="2480"/>
      <c r="P18" s="2481"/>
      <c r="Q18" s="2477"/>
      <c r="R18" s="2566"/>
      <c r="S18" s="3808"/>
      <c r="T18" s="3809"/>
    </row>
    <row r="19" spans="1:20" ht="17.25" hidden="1" customHeight="1">
      <c r="A19" s="2027" t="s">
        <v>957</v>
      </c>
      <c r="B19" s="1787"/>
      <c r="C19" s="1787"/>
      <c r="D19" s="1788"/>
      <c r="E19" s="2479">
        <v>0</v>
      </c>
      <c r="F19" s="2479">
        <v>0</v>
      </c>
      <c r="G19" s="2480">
        <v>0</v>
      </c>
      <c r="H19" s="2481">
        <v>0</v>
      </c>
      <c r="I19" s="2478">
        <v>0</v>
      </c>
      <c r="J19" s="2479">
        <v>0</v>
      </c>
      <c r="K19" s="2480">
        <v>0</v>
      </c>
      <c r="L19" s="2481">
        <v>0</v>
      </c>
      <c r="M19" s="2478">
        <v>0</v>
      </c>
      <c r="N19" s="2479">
        <v>0</v>
      </c>
      <c r="O19" s="2480">
        <v>0</v>
      </c>
      <c r="P19" s="2481">
        <v>0</v>
      </c>
      <c r="Q19" s="2477">
        <v>0</v>
      </c>
      <c r="R19" s="2566">
        <v>0</v>
      </c>
      <c r="S19" s="3808">
        <v>0</v>
      </c>
      <c r="T19" s="3809">
        <v>0</v>
      </c>
    </row>
    <row r="20" spans="1:20" ht="17.25" customHeight="1">
      <c r="A20" s="2027"/>
      <c r="B20" s="1584"/>
      <c r="C20" s="1787"/>
      <c r="D20" s="1788"/>
      <c r="E20" s="2479"/>
      <c r="F20" s="2479"/>
      <c r="G20" s="2480"/>
      <c r="H20" s="2481"/>
      <c r="I20" s="2478"/>
      <c r="J20" s="2479"/>
      <c r="K20" s="2480"/>
      <c r="L20" s="2481"/>
      <c r="M20" s="2478"/>
      <c r="N20" s="2479"/>
      <c r="O20" s="2480"/>
      <c r="P20" s="2481"/>
      <c r="Q20" s="2482"/>
      <c r="R20" s="2480"/>
      <c r="S20" s="3810"/>
      <c r="T20" s="3811"/>
    </row>
    <row r="21" spans="1:20" ht="17.25" customHeight="1">
      <c r="A21" s="2031" t="s">
        <v>958</v>
      </c>
      <c r="B21" s="1966"/>
      <c r="C21" s="1966"/>
      <c r="D21" s="1977"/>
      <c r="E21" s="2484">
        <v>0</v>
      </c>
      <c r="F21" s="2484">
        <v>-107</v>
      </c>
      <c r="G21" s="2485">
        <v>58</v>
      </c>
      <c r="H21" s="2486">
        <v>-33</v>
      </c>
      <c r="I21" s="2483">
        <v>21</v>
      </c>
      <c r="J21" s="2484">
        <v>21</v>
      </c>
      <c r="K21" s="2485">
        <v>-32</v>
      </c>
      <c r="L21" s="2486">
        <v>12</v>
      </c>
      <c r="M21" s="2483">
        <v>-3</v>
      </c>
      <c r="N21" s="2484">
        <v>22</v>
      </c>
      <c r="O21" s="2485">
        <v>-28</v>
      </c>
      <c r="P21" s="2486">
        <v>16</v>
      </c>
      <c r="Q21" s="3055">
        <v>-82</v>
      </c>
      <c r="R21" s="3802">
        <v>1</v>
      </c>
      <c r="S21" s="3812">
        <v>22</v>
      </c>
      <c r="T21" s="2487">
        <v>7</v>
      </c>
    </row>
    <row r="22" spans="1:20" ht="17.25" customHeight="1">
      <c r="A22" s="2027"/>
      <c r="B22" s="1787"/>
      <c r="C22" s="1787"/>
      <c r="D22" s="1788"/>
      <c r="E22" s="2479"/>
      <c r="F22" s="2479"/>
      <c r="G22" s="2480"/>
      <c r="H22" s="2481"/>
      <c r="I22" s="2478"/>
      <c r="J22" s="2479"/>
      <c r="K22" s="2480"/>
      <c r="L22" s="2481"/>
      <c r="M22" s="2478"/>
      <c r="N22" s="2479"/>
      <c r="O22" s="2480"/>
      <c r="P22" s="2481"/>
      <c r="Q22" s="2477"/>
      <c r="R22" s="2566"/>
      <c r="S22" s="3808"/>
      <c r="T22" s="3809"/>
    </row>
    <row r="23" spans="1:20" ht="17.25" customHeight="1">
      <c r="A23" s="2027" t="s">
        <v>959</v>
      </c>
      <c r="B23" s="1584"/>
      <c r="C23" s="1787"/>
      <c r="D23" s="1788"/>
      <c r="E23" s="2479">
        <v>0</v>
      </c>
      <c r="F23" s="2479">
        <v>-4</v>
      </c>
      <c r="G23" s="2480">
        <v>65</v>
      </c>
      <c r="H23" s="2481">
        <v>21</v>
      </c>
      <c r="I23" s="2478">
        <v>23</v>
      </c>
      <c r="J23" s="2479">
        <v>74</v>
      </c>
      <c r="K23" s="2480">
        <v>82</v>
      </c>
      <c r="L23" s="2481">
        <v>-66</v>
      </c>
      <c r="M23" s="2478">
        <v>-121</v>
      </c>
      <c r="N23" s="2479">
        <v>-14</v>
      </c>
      <c r="O23" s="2480">
        <v>-9</v>
      </c>
      <c r="P23" s="2481">
        <v>69</v>
      </c>
      <c r="Q23" s="2477">
        <v>82</v>
      </c>
      <c r="R23" s="2566">
        <v>90</v>
      </c>
      <c r="S23" s="3808">
        <v>113</v>
      </c>
      <c r="T23" s="3809">
        <v>-75</v>
      </c>
    </row>
    <row r="24" spans="1:20" ht="17.25" customHeight="1">
      <c r="A24" s="2031"/>
      <c r="B24" s="1584"/>
      <c r="C24" s="1787"/>
      <c r="D24" s="1788"/>
      <c r="E24" s="2489"/>
      <c r="F24" s="2489"/>
      <c r="G24" s="2490"/>
      <c r="H24" s="2491"/>
      <c r="I24" s="2488"/>
      <c r="J24" s="2489"/>
      <c r="K24" s="2490"/>
      <c r="L24" s="2491"/>
      <c r="M24" s="2488"/>
      <c r="N24" s="2489"/>
      <c r="O24" s="2490"/>
      <c r="P24" s="2491"/>
      <c r="Q24" s="2477"/>
      <c r="R24" s="2566"/>
      <c r="S24" s="3808"/>
      <c r="T24" s="3809"/>
    </row>
    <row r="25" spans="1:20" ht="17.25" customHeight="1">
      <c r="A25" s="2314" t="s">
        <v>968</v>
      </c>
      <c r="B25" s="1584"/>
      <c r="C25" s="1584"/>
      <c r="D25" s="1788"/>
      <c r="E25" s="2489"/>
      <c r="F25" s="2489"/>
      <c r="G25" s="2490"/>
      <c r="H25" s="2491"/>
      <c r="I25" s="2488"/>
      <c r="J25" s="2489"/>
      <c r="K25" s="2490"/>
      <c r="L25" s="2491"/>
      <c r="M25" s="2488"/>
      <c r="N25" s="2489"/>
      <c r="O25" s="2490"/>
      <c r="P25" s="2491"/>
      <c r="Q25" s="2477"/>
      <c r="R25" s="2566"/>
      <c r="S25" s="3808"/>
      <c r="T25" s="3809"/>
    </row>
    <row r="26" spans="1:20" ht="17.25" customHeight="1">
      <c r="A26" s="1973" t="s">
        <v>969</v>
      </c>
      <c r="B26" s="1787"/>
      <c r="C26" s="1787"/>
      <c r="D26" s="1788"/>
      <c r="E26" s="2489">
        <v>0</v>
      </c>
      <c r="F26" s="2489">
        <v>-32</v>
      </c>
      <c r="G26" s="2490">
        <v>-35</v>
      </c>
      <c r="H26" s="2491">
        <v>-29</v>
      </c>
      <c r="I26" s="2488">
        <v>-13</v>
      </c>
      <c r="J26" s="2489">
        <v>-27</v>
      </c>
      <c r="K26" s="2490">
        <v>-30</v>
      </c>
      <c r="L26" s="2491">
        <v>-4</v>
      </c>
      <c r="M26" s="2488">
        <v>3</v>
      </c>
      <c r="N26" s="2489">
        <v>-22</v>
      </c>
      <c r="O26" s="2490">
        <v>-53</v>
      </c>
      <c r="P26" s="2491">
        <v>-9</v>
      </c>
      <c r="Q26" s="2477">
        <v>-96</v>
      </c>
      <c r="R26" s="2566">
        <v>-61</v>
      </c>
      <c r="S26" s="3808">
        <v>-74</v>
      </c>
      <c r="T26" s="3809">
        <v>-81</v>
      </c>
    </row>
    <row r="27" spans="1:20" ht="17.25" customHeight="1">
      <c r="A27" s="1973"/>
      <c r="B27" s="1584"/>
      <c r="C27" s="1584"/>
      <c r="D27" s="1788"/>
      <c r="E27" s="2489"/>
      <c r="F27" s="2489"/>
      <c r="G27" s="2490"/>
      <c r="H27" s="2491"/>
      <c r="I27" s="2488"/>
      <c r="J27" s="2489"/>
      <c r="K27" s="2490"/>
      <c r="L27" s="2491"/>
      <c r="M27" s="2488"/>
      <c r="N27" s="2489"/>
      <c r="O27" s="2490"/>
      <c r="P27" s="2491"/>
      <c r="Q27" s="2477"/>
      <c r="R27" s="2566"/>
      <c r="S27" s="3808"/>
      <c r="T27" s="3809"/>
    </row>
    <row r="28" spans="1:20" ht="17.25" customHeight="1">
      <c r="A28" s="1823" t="s">
        <v>1311</v>
      </c>
      <c r="B28" s="1966"/>
      <c r="C28" s="1966"/>
      <c r="D28" s="1977"/>
      <c r="E28" s="2484">
        <v>0</v>
      </c>
      <c r="F28" s="2484">
        <v>-36</v>
      </c>
      <c r="G28" s="2485">
        <v>30</v>
      </c>
      <c r="H28" s="2486">
        <v>-8</v>
      </c>
      <c r="I28" s="2483">
        <v>10</v>
      </c>
      <c r="J28" s="2484">
        <v>47</v>
      </c>
      <c r="K28" s="2485">
        <v>52</v>
      </c>
      <c r="L28" s="2486">
        <v>-70</v>
      </c>
      <c r="M28" s="2483">
        <v>-118</v>
      </c>
      <c r="N28" s="2484">
        <v>-36</v>
      </c>
      <c r="O28" s="2485">
        <v>-62</v>
      </c>
      <c r="P28" s="2486">
        <v>60</v>
      </c>
      <c r="Q28" s="3055">
        <v>-14</v>
      </c>
      <c r="R28" s="3802">
        <v>29</v>
      </c>
      <c r="S28" s="3812">
        <v>39</v>
      </c>
      <c r="T28" s="2487">
        <v>-156</v>
      </c>
    </row>
    <row r="29" spans="1:20" ht="17.25" customHeight="1">
      <c r="A29" s="1823"/>
      <c r="B29" s="1584"/>
      <c r="C29" s="1966"/>
      <c r="D29" s="1977"/>
      <c r="E29" s="2493"/>
      <c r="F29" s="2493"/>
      <c r="G29" s="2494"/>
      <c r="H29" s="2495"/>
      <c r="I29" s="2492"/>
      <c r="J29" s="2493"/>
      <c r="K29" s="2494"/>
      <c r="L29" s="2495"/>
      <c r="M29" s="2492"/>
      <c r="N29" s="2493"/>
      <c r="O29" s="2494"/>
      <c r="P29" s="2495"/>
      <c r="Q29" s="2496"/>
      <c r="R29" s="3803"/>
      <c r="S29" s="3813"/>
      <c r="T29" s="3814"/>
    </row>
    <row r="30" spans="1:20" ht="17.25" customHeight="1">
      <c r="A30" s="1973" t="s">
        <v>960</v>
      </c>
      <c r="B30" s="1584"/>
      <c r="C30" s="1787"/>
      <c r="D30" s="1788"/>
      <c r="E30" s="2479"/>
      <c r="F30" s="2479"/>
      <c r="G30" s="2480"/>
      <c r="H30" s="2481"/>
      <c r="I30" s="2478"/>
      <c r="J30" s="2479"/>
      <c r="K30" s="2480"/>
      <c r="L30" s="2481"/>
      <c r="M30" s="2478"/>
      <c r="N30" s="2479"/>
      <c r="O30" s="2480"/>
      <c r="P30" s="2481"/>
      <c r="Q30" s="2477"/>
      <c r="R30" s="2566"/>
      <c r="S30" s="3808"/>
      <c r="T30" s="3809"/>
    </row>
    <row r="31" spans="1:20" ht="17.25" customHeight="1">
      <c r="A31" s="1973" t="s">
        <v>961</v>
      </c>
      <c r="B31" s="1787"/>
      <c r="C31" s="1787"/>
      <c r="D31" s="1788"/>
      <c r="E31" s="2479">
        <v>0</v>
      </c>
      <c r="F31" s="2479">
        <v>42</v>
      </c>
      <c r="G31" s="2480">
        <v>-29</v>
      </c>
      <c r="H31" s="2481">
        <v>0</v>
      </c>
      <c r="I31" s="2478">
        <v>-23</v>
      </c>
      <c r="J31" s="2479">
        <v>13</v>
      </c>
      <c r="K31" s="2480">
        <v>40</v>
      </c>
      <c r="L31" s="2481">
        <v>4</v>
      </c>
      <c r="M31" s="2478">
        <v>31</v>
      </c>
      <c r="N31" s="2479">
        <v>-43</v>
      </c>
      <c r="O31" s="2480">
        <v>26</v>
      </c>
      <c r="P31" s="2481">
        <v>0</v>
      </c>
      <c r="Q31" s="2477">
        <v>13</v>
      </c>
      <c r="R31" s="2566">
        <v>57</v>
      </c>
      <c r="S31" s="3808">
        <v>34</v>
      </c>
      <c r="T31" s="3809">
        <v>14</v>
      </c>
    </row>
    <row r="32" spans="1:20" ht="17.25" customHeight="1">
      <c r="A32" s="1823"/>
      <c r="B32" s="1787"/>
      <c r="C32" s="1787"/>
      <c r="D32" s="1788"/>
      <c r="E32" s="2479"/>
      <c r="F32" s="2479"/>
      <c r="G32" s="2480"/>
      <c r="H32" s="2481"/>
      <c r="I32" s="2478"/>
      <c r="J32" s="2479"/>
      <c r="K32" s="2480"/>
      <c r="L32" s="2481"/>
      <c r="M32" s="2478"/>
      <c r="N32" s="2479"/>
      <c r="O32" s="2480"/>
      <c r="P32" s="2481"/>
      <c r="Q32" s="2477"/>
      <c r="R32" s="2566"/>
      <c r="S32" s="3808"/>
      <c r="T32" s="3809"/>
    </row>
    <row r="33" spans="1:20" ht="17.25" customHeight="1">
      <c r="A33" s="1973" t="s">
        <v>970</v>
      </c>
      <c r="B33" s="1584"/>
      <c r="C33" s="1584"/>
      <c r="D33" s="1788"/>
      <c r="E33" s="2479"/>
      <c r="F33" s="2479"/>
      <c r="G33" s="2480"/>
      <c r="H33" s="2481"/>
      <c r="I33" s="2478"/>
      <c r="J33" s="2479"/>
      <c r="K33" s="2480"/>
      <c r="L33" s="2481"/>
      <c r="M33" s="2478"/>
      <c r="N33" s="2479"/>
      <c r="O33" s="2480"/>
      <c r="P33" s="2481"/>
      <c r="Q33" s="2477"/>
      <c r="R33" s="2566"/>
      <c r="S33" s="3808"/>
      <c r="T33" s="3809"/>
    </row>
    <row r="34" spans="1:20" ht="17.25" customHeight="1">
      <c r="A34" s="1973" t="s">
        <v>971</v>
      </c>
      <c r="B34" s="1584"/>
      <c r="C34" s="1787"/>
      <c r="D34" s="1788"/>
      <c r="E34" s="2479">
        <v>0</v>
      </c>
      <c r="F34" s="2479">
        <v>-5</v>
      </c>
      <c r="G34" s="2480">
        <v>-7</v>
      </c>
      <c r="H34" s="2481">
        <v>-6</v>
      </c>
      <c r="I34" s="2478">
        <v>-5</v>
      </c>
      <c r="J34" s="2479">
        <v>-6</v>
      </c>
      <c r="K34" s="2480">
        <v>-4</v>
      </c>
      <c r="L34" s="2481">
        <v>-3</v>
      </c>
      <c r="M34" s="2478">
        <v>-2</v>
      </c>
      <c r="N34" s="2479">
        <v>-3</v>
      </c>
      <c r="O34" s="2480">
        <v>-3</v>
      </c>
      <c r="P34" s="2481">
        <v>-3</v>
      </c>
      <c r="Q34" s="2477">
        <v>-18</v>
      </c>
      <c r="R34" s="2566">
        <v>-13</v>
      </c>
      <c r="S34" s="3808">
        <v>-18</v>
      </c>
      <c r="T34" s="3809">
        <v>-11</v>
      </c>
    </row>
    <row r="35" spans="1:20" ht="17.25" customHeight="1">
      <c r="A35" s="2027"/>
      <c r="B35" s="1787"/>
      <c r="C35" s="1584"/>
      <c r="D35" s="1788"/>
      <c r="E35" s="2479"/>
      <c r="F35" s="2479"/>
      <c r="G35" s="2480"/>
      <c r="H35" s="2481"/>
      <c r="I35" s="2478"/>
      <c r="J35" s="2479"/>
      <c r="K35" s="2480"/>
      <c r="L35" s="2481"/>
      <c r="M35" s="2478"/>
      <c r="N35" s="2479"/>
      <c r="O35" s="2480"/>
      <c r="P35" s="2481"/>
      <c r="Q35" s="2477"/>
      <c r="R35" s="2566"/>
      <c r="S35" s="3808"/>
      <c r="T35" s="3809"/>
    </row>
    <row r="36" spans="1:20" ht="17.25" customHeight="1">
      <c r="A36" s="2031" t="s">
        <v>962</v>
      </c>
      <c r="B36" s="1966"/>
      <c r="C36" s="1787"/>
      <c r="D36" s="1788"/>
      <c r="E36" s="2484">
        <v>0</v>
      </c>
      <c r="F36" s="2484">
        <v>37</v>
      </c>
      <c r="G36" s="2485">
        <v>-36</v>
      </c>
      <c r="H36" s="2486">
        <v>-6</v>
      </c>
      <c r="I36" s="2483">
        <v>-28</v>
      </c>
      <c r="J36" s="2484">
        <v>7</v>
      </c>
      <c r="K36" s="2485">
        <v>36</v>
      </c>
      <c r="L36" s="2486">
        <v>1</v>
      </c>
      <c r="M36" s="2483">
        <v>29</v>
      </c>
      <c r="N36" s="2484">
        <v>-46</v>
      </c>
      <c r="O36" s="2485">
        <v>23</v>
      </c>
      <c r="P36" s="2486">
        <v>-3</v>
      </c>
      <c r="Q36" s="3055">
        <v>-5</v>
      </c>
      <c r="R36" s="3802">
        <v>44</v>
      </c>
      <c r="S36" s="3812">
        <v>16</v>
      </c>
      <c r="T36" s="2487">
        <v>3</v>
      </c>
    </row>
    <row r="37" spans="1:20" ht="17.25" customHeight="1">
      <c r="A37" s="2031"/>
      <c r="B37" s="1787"/>
      <c r="C37" s="1787"/>
      <c r="D37" s="1788"/>
      <c r="E37" s="2479"/>
      <c r="F37" s="2479"/>
      <c r="G37" s="2480"/>
      <c r="H37" s="2481"/>
      <c r="I37" s="2478"/>
      <c r="J37" s="2479"/>
      <c r="K37" s="2480"/>
      <c r="L37" s="2481"/>
      <c r="M37" s="2478"/>
      <c r="N37" s="2479"/>
      <c r="O37" s="2480"/>
      <c r="P37" s="2481"/>
      <c r="Q37" s="2477"/>
      <c r="R37" s="2566"/>
      <c r="S37" s="3808"/>
      <c r="T37" s="3809"/>
    </row>
    <row r="38" spans="1:20" ht="17.25" customHeight="1">
      <c r="A38" s="2031" t="s">
        <v>963</v>
      </c>
      <c r="B38" s="1787"/>
      <c r="C38" s="1787"/>
      <c r="D38" s="1788"/>
      <c r="E38" s="2493">
        <v>0</v>
      </c>
      <c r="F38" s="2493">
        <v>-1</v>
      </c>
      <c r="G38" s="2494">
        <v>0</v>
      </c>
      <c r="H38" s="2495">
        <v>0</v>
      </c>
      <c r="I38" s="2492">
        <v>0</v>
      </c>
      <c r="J38" s="2493">
        <v>0</v>
      </c>
      <c r="K38" s="2494">
        <v>-3</v>
      </c>
      <c r="L38" s="2495">
        <v>4</v>
      </c>
      <c r="M38" s="2492">
        <v>2</v>
      </c>
      <c r="N38" s="2493">
        <v>-1</v>
      </c>
      <c r="O38" s="2494">
        <v>0</v>
      </c>
      <c r="P38" s="2495">
        <v>3</v>
      </c>
      <c r="Q38" s="2496">
        <v>-1</v>
      </c>
      <c r="R38" s="3803">
        <v>1</v>
      </c>
      <c r="S38" s="3813">
        <v>1</v>
      </c>
      <c r="T38" s="3814">
        <v>4</v>
      </c>
    </row>
    <row r="39" spans="1:20" ht="17.25" customHeight="1">
      <c r="A39" s="2031" t="s">
        <v>1216</v>
      </c>
      <c r="B39" s="1966"/>
      <c r="C39" s="1787"/>
      <c r="D39" s="1788"/>
      <c r="E39" s="2479"/>
      <c r="F39" s="2479"/>
      <c r="G39" s="2480"/>
      <c r="H39" s="2481"/>
      <c r="I39" s="2478"/>
      <c r="J39" s="2479"/>
      <c r="K39" s="2480"/>
      <c r="L39" s="2481"/>
      <c r="M39" s="2478"/>
      <c r="N39" s="2479"/>
      <c r="O39" s="2480"/>
      <c r="P39" s="2481"/>
      <c r="Q39" s="2477"/>
      <c r="R39" s="2566"/>
      <c r="S39" s="3813"/>
      <c r="T39" s="3814"/>
    </row>
    <row r="40" spans="1:20" ht="17.25" customHeight="1">
      <c r="A40" s="2031"/>
      <c r="B40" s="1787"/>
      <c r="C40" s="1787"/>
      <c r="D40" s="1788"/>
      <c r="E40" s="2479"/>
      <c r="F40" s="2479"/>
      <c r="G40" s="2480"/>
      <c r="H40" s="2481"/>
      <c r="I40" s="2478"/>
      <c r="J40" s="2479"/>
      <c r="K40" s="2480"/>
      <c r="L40" s="2481"/>
      <c r="M40" s="2478"/>
      <c r="N40" s="2479"/>
      <c r="O40" s="2480"/>
      <c r="P40" s="2481"/>
      <c r="Q40" s="2477"/>
      <c r="R40" s="2566"/>
      <c r="S40" s="3813"/>
      <c r="T40" s="3814"/>
    </row>
    <row r="41" spans="1:20" ht="17.25" customHeight="1">
      <c r="A41" s="2031" t="s">
        <v>1312</v>
      </c>
      <c r="B41" s="1966"/>
      <c r="C41" s="1787"/>
      <c r="D41" s="1788"/>
      <c r="E41" s="2493">
        <v>0</v>
      </c>
      <c r="F41" s="2493">
        <v>101</v>
      </c>
      <c r="G41" s="3256">
        <v>-80</v>
      </c>
      <c r="H41" s="3257">
        <v>119</v>
      </c>
      <c r="I41" s="3258">
        <v>-34</v>
      </c>
      <c r="J41" s="3259">
        <v>-86</v>
      </c>
      <c r="K41" s="3256">
        <v>15</v>
      </c>
      <c r="L41" s="3257">
        <v>-152</v>
      </c>
      <c r="M41" s="2492">
        <v>67</v>
      </c>
      <c r="N41" s="3259">
        <v>16</v>
      </c>
      <c r="O41" s="2494">
        <v>91</v>
      </c>
      <c r="P41" s="3257">
        <v>-113</v>
      </c>
      <c r="Q41" s="2496">
        <v>140</v>
      </c>
      <c r="R41" s="3803">
        <v>-223</v>
      </c>
      <c r="S41" s="3813">
        <v>-257</v>
      </c>
      <c r="T41" s="3814">
        <v>61</v>
      </c>
    </row>
    <row r="42" spans="1:20" ht="17.25" customHeight="1">
      <c r="A42" s="2031"/>
      <c r="B42" s="1966"/>
      <c r="C42" s="1787"/>
      <c r="D42" s="1788"/>
      <c r="E42" s="2479"/>
      <c r="F42" s="2479"/>
      <c r="G42" s="2480"/>
      <c r="H42" s="2481"/>
      <c r="I42" s="2478"/>
      <c r="J42" s="2479"/>
      <c r="K42" s="2480"/>
      <c r="L42" s="2481"/>
      <c r="M42" s="2478"/>
      <c r="N42" s="2479"/>
      <c r="O42" s="2480"/>
      <c r="P42" s="2481"/>
      <c r="Q42" s="2477"/>
      <c r="R42" s="2566"/>
      <c r="S42" s="3813"/>
      <c r="T42" s="3814"/>
    </row>
    <row r="43" spans="1:20" ht="32.25" customHeight="1">
      <c r="A43" s="4123" t="s">
        <v>1331</v>
      </c>
      <c r="B43" s="4124"/>
      <c r="C43" s="4124"/>
      <c r="D43" s="4125"/>
      <c r="E43" s="2493">
        <v>0</v>
      </c>
      <c r="F43" s="2493">
        <v>26</v>
      </c>
      <c r="G43" s="2494">
        <v>-41</v>
      </c>
      <c r="H43" s="2495">
        <v>-15</v>
      </c>
      <c r="I43" s="2492">
        <v>-22</v>
      </c>
      <c r="J43" s="2493">
        <v>-4</v>
      </c>
      <c r="K43" s="2494">
        <v>-40</v>
      </c>
      <c r="L43" s="2495">
        <v>0</v>
      </c>
      <c r="M43" s="2492">
        <v>0</v>
      </c>
      <c r="N43" s="2493">
        <v>0</v>
      </c>
      <c r="O43" s="2494">
        <v>0</v>
      </c>
      <c r="P43" s="2495">
        <v>0</v>
      </c>
      <c r="Q43" s="2496">
        <v>-30</v>
      </c>
      <c r="R43" s="3803">
        <v>-44</v>
      </c>
      <c r="S43" s="3813">
        <v>-66</v>
      </c>
      <c r="T43" s="3814">
        <v>0</v>
      </c>
    </row>
    <row r="44" spans="1:20" ht="17.25" customHeight="1">
      <c r="A44" s="2031"/>
      <c r="B44" s="1787"/>
      <c r="C44" s="1787"/>
      <c r="D44" s="1788"/>
      <c r="E44" s="3262"/>
      <c r="F44" s="3263"/>
      <c r="G44" s="3260"/>
      <c r="H44" s="3261"/>
      <c r="I44" s="3262"/>
      <c r="J44" s="3263"/>
      <c r="K44" s="3264"/>
      <c r="L44" s="3261"/>
      <c r="M44" s="3262"/>
      <c r="N44" s="3263"/>
      <c r="O44" s="3264"/>
      <c r="P44" s="3261"/>
      <c r="Q44" s="3265"/>
      <c r="R44" s="3804"/>
      <c r="S44" s="3815"/>
      <c r="T44" s="3266"/>
    </row>
    <row r="45" spans="1:20" ht="17.25" customHeight="1">
      <c r="A45" s="2031" t="s">
        <v>964</v>
      </c>
      <c r="B45" s="1787"/>
      <c r="C45" s="1787"/>
      <c r="D45" s="1788"/>
      <c r="E45" s="2493">
        <v>0</v>
      </c>
      <c r="F45" s="2493">
        <v>20</v>
      </c>
      <c r="G45" s="2494">
        <v>-69</v>
      </c>
      <c r="H45" s="2495">
        <v>57</v>
      </c>
      <c r="I45" s="2492">
        <v>-53</v>
      </c>
      <c r="J45" s="2493">
        <v>-15</v>
      </c>
      <c r="K45" s="2494">
        <v>28</v>
      </c>
      <c r="L45" s="2495">
        <v>-205</v>
      </c>
      <c r="M45" s="2492">
        <v>-23</v>
      </c>
      <c r="N45" s="2493">
        <v>-45</v>
      </c>
      <c r="O45" s="2494">
        <v>24</v>
      </c>
      <c r="P45" s="2495">
        <v>-37</v>
      </c>
      <c r="Q45" s="2496">
        <v>8</v>
      </c>
      <c r="R45" s="3803">
        <v>-192</v>
      </c>
      <c r="S45" s="3813">
        <v>-245</v>
      </c>
      <c r="T45" s="3814">
        <v>-81</v>
      </c>
    </row>
    <row r="46" spans="1:20" ht="17.25" customHeight="1">
      <c r="A46" s="1823"/>
      <c r="B46" s="1787"/>
      <c r="C46" s="1787"/>
      <c r="D46" s="1788"/>
      <c r="E46" s="2479"/>
      <c r="F46" s="2479"/>
      <c r="G46" s="2480"/>
      <c r="H46" s="2497"/>
      <c r="I46" s="2478"/>
      <c r="J46" s="2479"/>
      <c r="K46" s="2480"/>
      <c r="L46" s="2497"/>
      <c r="M46" s="2478"/>
      <c r="N46" s="2479"/>
      <c r="O46" s="2480"/>
      <c r="P46" s="2497"/>
      <c r="Q46" s="2496"/>
      <c r="R46" s="3803"/>
      <c r="S46" s="3813"/>
      <c r="T46" s="3814"/>
    </row>
    <row r="47" spans="1:20" ht="17.25" customHeight="1" thickBot="1">
      <c r="A47" s="1981" t="s">
        <v>965</v>
      </c>
      <c r="B47" s="1982"/>
      <c r="C47" s="1982"/>
      <c r="D47" s="1983"/>
      <c r="E47" s="2499">
        <v>0</v>
      </c>
      <c r="F47" s="2499">
        <v>538</v>
      </c>
      <c r="G47" s="2500">
        <v>415</v>
      </c>
      <c r="H47" s="2501">
        <v>554</v>
      </c>
      <c r="I47" s="2498">
        <v>254</v>
      </c>
      <c r="J47" s="2499">
        <v>463</v>
      </c>
      <c r="K47" s="2500">
        <v>238</v>
      </c>
      <c r="L47" s="2501">
        <v>56</v>
      </c>
      <c r="M47" s="2498">
        <v>324</v>
      </c>
      <c r="N47" s="2499">
        <v>408</v>
      </c>
      <c r="O47" s="2500">
        <v>428</v>
      </c>
      <c r="P47" s="2501">
        <v>378</v>
      </c>
      <c r="Q47" s="2502">
        <v>1507</v>
      </c>
      <c r="R47" s="2500">
        <v>757</v>
      </c>
      <c r="S47" s="3816">
        <v>1011</v>
      </c>
      <c r="T47" s="2501">
        <v>1538</v>
      </c>
    </row>
    <row r="48" spans="1:20" ht="17.25" customHeight="1" thickBot="1">
      <c r="A48" s="1984"/>
      <c r="B48" s="1584"/>
      <c r="C48" s="1584"/>
      <c r="D48" s="1584"/>
      <c r="E48" s="2503"/>
      <c r="F48" s="2503"/>
      <c r="G48" s="2503"/>
      <c r="H48" s="2503"/>
      <c r="I48" s="2503"/>
      <c r="J48" s="2503"/>
      <c r="K48" s="2503"/>
      <c r="L48" s="2503"/>
      <c r="M48" s="2503"/>
      <c r="N48" s="2503"/>
      <c r="O48" s="2503"/>
      <c r="P48" s="2503"/>
      <c r="Q48" s="2566"/>
      <c r="R48" s="3030"/>
      <c r="S48" s="2503"/>
      <c r="T48" s="2503"/>
    </row>
    <row r="49" spans="1:22" ht="17.25" customHeight="1">
      <c r="A49" s="2917" t="s">
        <v>966</v>
      </c>
      <c r="B49" s="1986"/>
      <c r="C49" s="1800"/>
      <c r="D49" s="1801"/>
      <c r="E49" s="2504"/>
      <c r="F49" s="2505"/>
      <c r="G49" s="2506"/>
      <c r="H49" s="2507"/>
      <c r="I49" s="2504"/>
      <c r="J49" s="2505"/>
      <c r="K49" s="2506"/>
      <c r="L49" s="2507"/>
      <c r="M49" s="2504"/>
      <c r="N49" s="2505"/>
      <c r="O49" s="2506"/>
      <c r="P49" s="2507"/>
      <c r="Q49" s="2508"/>
      <c r="R49" s="3817"/>
      <c r="S49" s="3820"/>
      <c r="T49" s="3821"/>
      <c r="U49" s="1584"/>
    </row>
    <row r="50" spans="1:22" s="1584" customFormat="1" ht="17.25" customHeight="1">
      <c r="A50" s="1973" t="s">
        <v>1218</v>
      </c>
      <c r="B50" s="1787"/>
      <c r="C50" s="1580"/>
      <c r="D50" s="1803"/>
      <c r="E50" s="2975">
        <v>0</v>
      </c>
      <c r="F50" s="2976">
        <v>522</v>
      </c>
      <c r="G50" s="2977">
        <v>389</v>
      </c>
      <c r="H50" s="2978">
        <v>537</v>
      </c>
      <c r="I50" s="2975">
        <v>234</v>
      </c>
      <c r="J50" s="2976">
        <v>442</v>
      </c>
      <c r="K50" s="2977">
        <v>222</v>
      </c>
      <c r="L50" s="2978">
        <v>33</v>
      </c>
      <c r="M50" s="2975">
        <v>306</v>
      </c>
      <c r="N50" s="2976">
        <v>382</v>
      </c>
      <c r="O50" s="2977">
        <v>421</v>
      </c>
      <c r="P50" s="2978">
        <v>357</v>
      </c>
      <c r="Q50" s="2979">
        <v>1448</v>
      </c>
      <c r="R50" s="3818">
        <v>697</v>
      </c>
      <c r="S50" s="3822">
        <v>931</v>
      </c>
      <c r="T50" s="3823">
        <v>1466</v>
      </c>
      <c r="U50" s="1987"/>
      <c r="V50" s="1987"/>
    </row>
    <row r="51" spans="1:22" ht="17.25" customHeight="1" thickBot="1">
      <c r="A51" s="2918" t="s">
        <v>1219</v>
      </c>
      <c r="B51" s="1818"/>
      <c r="C51" s="1989"/>
      <c r="D51" s="1790"/>
      <c r="E51" s="2980">
        <v>0</v>
      </c>
      <c r="F51" s="2981">
        <v>16</v>
      </c>
      <c r="G51" s="2982">
        <v>26</v>
      </c>
      <c r="H51" s="2983">
        <v>17</v>
      </c>
      <c r="I51" s="2980">
        <v>20</v>
      </c>
      <c r="J51" s="2981">
        <v>21</v>
      </c>
      <c r="K51" s="2982">
        <v>16</v>
      </c>
      <c r="L51" s="2983">
        <v>23</v>
      </c>
      <c r="M51" s="2980">
        <v>18</v>
      </c>
      <c r="N51" s="2981">
        <v>26</v>
      </c>
      <c r="O51" s="2982">
        <v>7</v>
      </c>
      <c r="P51" s="2983">
        <v>21</v>
      </c>
      <c r="Q51" s="2984">
        <v>59</v>
      </c>
      <c r="R51" s="3819">
        <v>60</v>
      </c>
      <c r="S51" s="3824">
        <v>80</v>
      </c>
      <c r="T51" s="3825">
        <v>72</v>
      </c>
      <c r="U51" s="1987"/>
      <c r="V51" s="1990"/>
    </row>
    <row r="52" spans="1:22" ht="9.9499999999999993" customHeight="1"/>
    <row r="53" spans="1:22">
      <c r="B53" s="1787"/>
    </row>
    <row r="54" spans="1:22">
      <c r="A54" s="1823"/>
      <c r="B54" s="1787"/>
      <c r="C54" s="1787"/>
    </row>
    <row r="55" spans="1:22">
      <c r="A55" s="1823"/>
      <c r="B55" s="1966"/>
      <c r="C55" s="1787"/>
    </row>
  </sheetData>
  <customSheetViews>
    <customSheetView guid="{6E56944C-2EC7-4E86-A58B-8D822666CEE1}" scale="75" colorId="22" showGridLines="0" fitToPage="1" hiddenColumns="1" showRuler="0">
      <pane xSplit="4" ySplit="5" topLeftCell="G6" activePane="bottomRight" state="frozen"/>
      <selection pane="bottomRight" activeCell="G7" sqref="G7"/>
      <pageMargins left="0.78740157499999996" right="0.5" top="0.43307086614173201" bottom="0.511811023622047" header="0.511811023622047" footer="0.27559055118110198"/>
      <pageSetup scale="53" orientation="landscape" r:id="rId1"/>
      <headerFooter alignWithMargins="0">
        <oddFooter>&amp;L&amp;"Tahoma,Italic"National Bank of Canada Supplementary Financial Information&amp;R&amp;"Tahoma,Italic"&amp;A</oddFooter>
      </headerFooter>
    </customSheetView>
  </customSheetViews>
  <mergeCells count="7">
    <mergeCell ref="A43:D43"/>
    <mergeCell ref="A1:T1"/>
    <mergeCell ref="M3:P3"/>
    <mergeCell ref="I3:L3"/>
    <mergeCell ref="E3:H3"/>
    <mergeCell ref="Q3:R3"/>
    <mergeCell ref="S3:T3"/>
  </mergeCells>
  <phoneticPr fontId="21" type="noConversion"/>
  <printOptions horizontalCentered="1"/>
  <pageMargins left="0.31496062992125984" right="0.31496062992125984" top="0.39370078740157483" bottom="0.39370078740157483" header="0.19685039370078741" footer="0.19685039370078741"/>
  <pageSetup scale="54"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41993" r:id="rId5">
          <objectPr defaultSize="0" autoPict="0" r:id="rId6">
            <anchor moveWithCells="1">
              <from>
                <xdr:col>0</xdr:col>
                <xdr:colOff>85725</xdr:colOff>
                <xdr:row>0</xdr:row>
                <xdr:rowOff>76200</xdr:rowOff>
              </from>
              <to>
                <xdr:col>0</xdr:col>
                <xdr:colOff>381000</xdr:colOff>
                <xdr:row>2</xdr:row>
                <xdr:rowOff>114300</xdr:rowOff>
              </to>
            </anchor>
          </objectPr>
        </oleObject>
      </mc:Choice>
      <mc:Fallback>
        <oleObject progId="Word.Document.8" shapeId="41993" r:id="rId5"/>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tabColor rgb="FFCCFFCC"/>
    <pageSetUpPr fitToPage="1"/>
  </sheetPr>
  <dimension ref="A1:O69"/>
  <sheetViews>
    <sheetView view="pageBreakPreview" topLeftCell="F40" zoomScale="85" zoomScaleNormal="75" zoomScaleSheetLayoutView="85" workbookViewId="0">
      <selection activeCell="B4" sqref="B4"/>
    </sheetView>
  </sheetViews>
  <sheetFormatPr defaultColWidth="11.5546875" defaultRowHeight="15"/>
  <cols>
    <col min="1" max="1" width="16.33203125" style="2322" customWidth="1"/>
    <col min="2" max="2" width="5.88671875" style="2322" customWidth="1"/>
    <col min="3" max="3" width="4.6640625" style="2322" customWidth="1"/>
    <col min="4" max="5" width="17.77734375" style="2322" customWidth="1"/>
    <col min="6" max="7" width="18.77734375" style="2322" customWidth="1"/>
    <col min="8" max="9" width="17.77734375" style="2322" customWidth="1"/>
    <col min="10" max="11" width="18.77734375" style="2322" customWidth="1"/>
    <col min="12" max="13" width="17.77734375" style="2322" customWidth="1"/>
    <col min="14" max="15" width="18.77734375" style="2322" customWidth="1"/>
    <col min="16" max="16" width="6.109375" style="2322" customWidth="1"/>
    <col min="17" max="16384" width="11.5546875" style="2322"/>
  </cols>
  <sheetData>
    <row r="1" spans="1:15" ht="33" customHeight="1">
      <c r="A1" s="4129" t="s">
        <v>1238</v>
      </c>
      <c r="B1" s="4129"/>
      <c r="C1" s="4129"/>
      <c r="D1" s="4129"/>
      <c r="E1" s="4129"/>
      <c r="F1" s="4129"/>
      <c r="G1" s="4129"/>
      <c r="H1" s="4129"/>
      <c r="I1" s="4129"/>
      <c r="J1" s="4129"/>
      <c r="K1" s="4129"/>
      <c r="L1" s="4129"/>
      <c r="M1" s="4129"/>
      <c r="N1" s="4129"/>
      <c r="O1" s="4129"/>
    </row>
    <row r="2" spans="1:15" ht="12" customHeight="1" thickBot="1">
      <c r="A2" s="2323"/>
      <c r="B2" s="2323"/>
      <c r="C2" s="2323"/>
      <c r="D2" s="2323"/>
      <c r="E2" s="2323"/>
      <c r="F2" s="2323"/>
      <c r="G2" s="2323"/>
      <c r="H2" s="2323"/>
      <c r="I2" s="2323"/>
      <c r="J2" s="2323"/>
      <c r="K2" s="2323"/>
      <c r="L2" s="2323"/>
      <c r="M2" s="2323"/>
      <c r="N2" s="2323"/>
      <c r="O2" s="2323"/>
    </row>
    <row r="3" spans="1:15" ht="17.25" customHeight="1">
      <c r="A3" s="2324"/>
      <c r="B3" s="2324"/>
      <c r="C3" s="2325"/>
      <c r="D3" s="4028">
        <v>2017</v>
      </c>
      <c r="E3" s="4029"/>
      <c r="F3" s="4029"/>
      <c r="G3" s="4029"/>
      <c r="H3" s="4029"/>
      <c r="I3" s="4029"/>
      <c r="J3" s="4029"/>
      <c r="K3" s="4029"/>
      <c r="L3" s="4029"/>
      <c r="M3" s="4029"/>
      <c r="N3" s="4029"/>
      <c r="O3" s="4030"/>
    </row>
    <row r="4" spans="1:15" ht="17.25" customHeight="1" thickBot="1">
      <c r="A4" s="2324"/>
      <c r="B4" s="2324"/>
      <c r="C4" s="2325"/>
      <c r="D4" s="4132" t="s">
        <v>782</v>
      </c>
      <c r="E4" s="4133"/>
      <c r="F4" s="4133"/>
      <c r="G4" s="4134"/>
      <c r="H4" s="4132" t="s">
        <v>783</v>
      </c>
      <c r="I4" s="4133"/>
      <c r="J4" s="4133"/>
      <c r="K4" s="4134"/>
      <c r="L4" s="4132" t="s">
        <v>784</v>
      </c>
      <c r="M4" s="4135"/>
      <c r="N4" s="4135"/>
      <c r="O4" s="4136"/>
    </row>
    <row r="5" spans="1:15" ht="69" customHeight="1" thickBot="1">
      <c r="A5" s="4130" t="s">
        <v>1217</v>
      </c>
      <c r="B5" s="4131"/>
      <c r="C5" s="4131"/>
      <c r="D5" s="2919" t="s">
        <v>1132</v>
      </c>
      <c r="E5" s="2920" t="s">
        <v>986</v>
      </c>
      <c r="F5" s="2921" t="s">
        <v>987</v>
      </c>
      <c r="G5" s="2922" t="s">
        <v>811</v>
      </c>
      <c r="H5" s="2923" t="s">
        <v>1132</v>
      </c>
      <c r="I5" s="2920" t="s">
        <v>986</v>
      </c>
      <c r="J5" s="2921" t="s">
        <v>987</v>
      </c>
      <c r="K5" s="2922" t="s">
        <v>811</v>
      </c>
      <c r="L5" s="2923" t="s">
        <v>1132</v>
      </c>
      <c r="M5" s="2920" t="s">
        <v>986</v>
      </c>
      <c r="N5" s="2921" t="s">
        <v>987</v>
      </c>
      <c r="O5" s="2922" t="s">
        <v>811</v>
      </c>
    </row>
    <row r="6" spans="1:15" ht="20.100000000000001" customHeight="1">
      <c r="A6" s="2409" t="s">
        <v>1239</v>
      </c>
      <c r="B6" s="2327"/>
      <c r="C6" s="2327"/>
      <c r="D6" s="2851">
        <v>65905</v>
      </c>
      <c r="E6" s="2852">
        <v>72</v>
      </c>
      <c r="F6" s="2852">
        <v>13</v>
      </c>
      <c r="G6" s="2853">
        <v>4</v>
      </c>
      <c r="H6" s="2851">
        <v>64798</v>
      </c>
      <c r="I6" s="2852">
        <v>76</v>
      </c>
      <c r="J6" s="2852">
        <v>13</v>
      </c>
      <c r="K6" s="2853">
        <v>3</v>
      </c>
      <c r="L6" s="2851">
        <v>64396</v>
      </c>
      <c r="M6" s="2852">
        <v>76</v>
      </c>
      <c r="N6" s="2852">
        <v>13</v>
      </c>
      <c r="O6" s="2853">
        <v>3</v>
      </c>
    </row>
    <row r="7" spans="1:15" ht="20.100000000000001" customHeight="1">
      <c r="A7" s="2410" t="s">
        <v>1240</v>
      </c>
      <c r="B7" s="2328"/>
      <c r="C7" s="2328"/>
      <c r="D7" s="2854">
        <v>4180</v>
      </c>
      <c r="E7" s="2855">
        <v>17</v>
      </c>
      <c r="F7" s="2855">
        <v>10</v>
      </c>
      <c r="G7" s="2856">
        <v>26</v>
      </c>
      <c r="H7" s="2854">
        <v>4156</v>
      </c>
      <c r="I7" s="2855">
        <v>18</v>
      </c>
      <c r="J7" s="2855">
        <v>10</v>
      </c>
      <c r="K7" s="2856">
        <v>26</v>
      </c>
      <c r="L7" s="2854">
        <v>4103</v>
      </c>
      <c r="M7" s="2855">
        <v>18</v>
      </c>
      <c r="N7" s="2855">
        <v>10</v>
      </c>
      <c r="O7" s="2856">
        <v>26</v>
      </c>
    </row>
    <row r="8" spans="1:15" ht="20.100000000000001" customHeight="1">
      <c r="A8" s="2410" t="s">
        <v>1241</v>
      </c>
      <c r="B8" s="2329"/>
      <c r="C8" s="2329"/>
      <c r="D8" s="2854">
        <v>12011</v>
      </c>
      <c r="E8" s="2855">
        <v>59</v>
      </c>
      <c r="F8" s="2855">
        <v>29</v>
      </c>
      <c r="G8" s="2856">
        <v>22</v>
      </c>
      <c r="H8" s="2854">
        <v>11447</v>
      </c>
      <c r="I8" s="2855">
        <v>51</v>
      </c>
      <c r="J8" s="2855">
        <v>28</v>
      </c>
      <c r="K8" s="2856">
        <v>19</v>
      </c>
      <c r="L8" s="2854">
        <v>10847</v>
      </c>
      <c r="M8" s="2855">
        <v>53</v>
      </c>
      <c r="N8" s="2855">
        <v>27</v>
      </c>
      <c r="O8" s="2856">
        <v>17</v>
      </c>
    </row>
    <row r="9" spans="1:15" ht="17.25" customHeight="1">
      <c r="A9" s="2330" t="s">
        <v>982</v>
      </c>
      <c r="B9" s="2331"/>
      <c r="C9" s="2331"/>
      <c r="D9" s="2857">
        <v>82096</v>
      </c>
      <c r="E9" s="2858">
        <v>148</v>
      </c>
      <c r="F9" s="2858">
        <v>52</v>
      </c>
      <c r="G9" s="2859">
        <v>52</v>
      </c>
      <c r="H9" s="2857">
        <v>80401</v>
      </c>
      <c r="I9" s="2858">
        <v>145</v>
      </c>
      <c r="J9" s="2858">
        <v>51</v>
      </c>
      <c r="K9" s="2859">
        <v>48</v>
      </c>
      <c r="L9" s="2857">
        <v>79346</v>
      </c>
      <c r="M9" s="2858">
        <v>147</v>
      </c>
      <c r="N9" s="2858">
        <v>50</v>
      </c>
      <c r="O9" s="2859">
        <v>46</v>
      </c>
    </row>
    <row r="10" spans="1:15" ht="17.25" customHeight="1">
      <c r="A10" s="2332"/>
      <c r="B10" s="2329"/>
      <c r="C10" s="2329"/>
      <c r="D10" s="2854"/>
      <c r="E10" s="2855"/>
      <c r="F10" s="2855"/>
      <c r="G10" s="2856"/>
      <c r="H10" s="2854"/>
      <c r="I10" s="2855"/>
      <c r="J10" s="2855"/>
      <c r="K10" s="2856"/>
      <c r="L10" s="2854"/>
      <c r="M10" s="2855"/>
      <c r="N10" s="2855"/>
      <c r="O10" s="2856"/>
    </row>
    <row r="11" spans="1:15" ht="17.25" customHeight="1">
      <c r="A11" s="2332" t="s">
        <v>692</v>
      </c>
      <c r="B11" s="2329"/>
      <c r="C11" s="2329"/>
      <c r="D11" s="2854">
        <v>4821</v>
      </c>
      <c r="E11" s="2855">
        <v>17</v>
      </c>
      <c r="F11" s="2855">
        <v>2</v>
      </c>
      <c r="G11" s="2856">
        <v>-1</v>
      </c>
      <c r="H11" s="2854">
        <v>4672</v>
      </c>
      <c r="I11" s="2855">
        <v>20</v>
      </c>
      <c r="J11" s="2855">
        <v>3</v>
      </c>
      <c r="K11" s="2856">
        <v>0</v>
      </c>
      <c r="L11" s="2854">
        <v>4694</v>
      </c>
      <c r="M11" s="2855">
        <v>14</v>
      </c>
      <c r="N11" s="2855">
        <v>3</v>
      </c>
      <c r="O11" s="2856">
        <v>0</v>
      </c>
    </row>
    <row r="12" spans="1:15" ht="17.25" customHeight="1">
      <c r="A12" s="1965" t="s">
        <v>1257</v>
      </c>
      <c r="B12" s="2329"/>
      <c r="C12" s="2329"/>
      <c r="D12" s="2854">
        <v>1963</v>
      </c>
      <c r="E12" s="2855">
        <v>143</v>
      </c>
      <c r="F12" s="2855">
        <v>68</v>
      </c>
      <c r="G12" s="2856">
        <v>0</v>
      </c>
      <c r="H12" s="2854">
        <v>1789</v>
      </c>
      <c r="I12" s="2855">
        <v>109</v>
      </c>
      <c r="J12" s="2855">
        <v>61</v>
      </c>
      <c r="K12" s="2856">
        <v>-40</v>
      </c>
      <c r="L12" s="2854">
        <v>1992</v>
      </c>
      <c r="M12" s="2855">
        <v>144</v>
      </c>
      <c r="N12" s="2855">
        <v>65</v>
      </c>
      <c r="O12" s="2856">
        <v>0</v>
      </c>
    </row>
    <row r="13" spans="1:15" ht="17.25" customHeight="1">
      <c r="A13" s="1965" t="s">
        <v>1258</v>
      </c>
      <c r="B13" s="2329"/>
      <c r="C13" s="2329"/>
      <c r="D13" s="2854">
        <v>492</v>
      </c>
      <c r="E13" s="2855">
        <v>0</v>
      </c>
      <c r="F13" s="2855">
        <v>0</v>
      </c>
      <c r="G13" s="2856">
        <v>0</v>
      </c>
      <c r="H13" s="2854">
        <v>468</v>
      </c>
      <c r="I13" s="2855">
        <v>0</v>
      </c>
      <c r="J13" s="2855">
        <v>0</v>
      </c>
      <c r="K13" s="2856">
        <v>0</v>
      </c>
      <c r="L13" s="2854">
        <v>473</v>
      </c>
      <c r="M13" s="2855">
        <v>0</v>
      </c>
      <c r="N13" s="2855">
        <v>0</v>
      </c>
      <c r="O13" s="2856">
        <v>0</v>
      </c>
    </row>
    <row r="14" spans="1:15" ht="17.25" customHeight="1">
      <c r="A14" s="2332" t="s">
        <v>972</v>
      </c>
      <c r="B14" s="2329"/>
      <c r="C14" s="2329"/>
      <c r="D14" s="2854">
        <v>2712</v>
      </c>
      <c r="E14" s="2855">
        <v>4</v>
      </c>
      <c r="F14" s="2855">
        <v>4</v>
      </c>
      <c r="G14" s="2856">
        <v>0</v>
      </c>
      <c r="H14" s="2854">
        <v>2221</v>
      </c>
      <c r="I14" s="2855">
        <v>4</v>
      </c>
      <c r="J14" s="2855">
        <v>4</v>
      </c>
      <c r="K14" s="2856">
        <v>0</v>
      </c>
      <c r="L14" s="2854">
        <v>1986</v>
      </c>
      <c r="M14" s="2855">
        <v>4</v>
      </c>
      <c r="N14" s="2855">
        <v>4</v>
      </c>
      <c r="O14" s="2856">
        <v>0</v>
      </c>
    </row>
    <row r="15" spans="1:15" ht="17.25" customHeight="1">
      <c r="A15" s="1965" t="s">
        <v>1242</v>
      </c>
      <c r="B15" s="2329"/>
      <c r="C15" s="2329"/>
      <c r="D15" s="2854">
        <v>2636</v>
      </c>
      <c r="E15" s="2855">
        <v>34</v>
      </c>
      <c r="F15" s="2855">
        <v>15</v>
      </c>
      <c r="G15" s="2856">
        <v>3</v>
      </c>
      <c r="H15" s="2854">
        <v>2566</v>
      </c>
      <c r="I15" s="2855">
        <v>34</v>
      </c>
      <c r="J15" s="2855">
        <v>12</v>
      </c>
      <c r="K15" s="2856">
        <v>5</v>
      </c>
      <c r="L15" s="2854">
        <v>2420</v>
      </c>
      <c r="M15" s="2855">
        <v>13</v>
      </c>
      <c r="N15" s="2855">
        <v>6</v>
      </c>
      <c r="O15" s="2856">
        <v>4</v>
      </c>
    </row>
    <row r="16" spans="1:15" ht="17.25" customHeight="1">
      <c r="A16" s="2332" t="s">
        <v>973</v>
      </c>
      <c r="B16" s="2329"/>
      <c r="C16" s="2329"/>
      <c r="D16" s="2854">
        <v>4186</v>
      </c>
      <c r="E16" s="2855">
        <v>17</v>
      </c>
      <c r="F16" s="2855">
        <v>16</v>
      </c>
      <c r="G16" s="2856">
        <v>0</v>
      </c>
      <c r="H16" s="2854">
        <v>4089</v>
      </c>
      <c r="I16" s="2855">
        <v>18</v>
      </c>
      <c r="J16" s="2855">
        <v>16</v>
      </c>
      <c r="K16" s="2856">
        <v>-1</v>
      </c>
      <c r="L16" s="2854">
        <v>3799</v>
      </c>
      <c r="M16" s="2855">
        <v>26</v>
      </c>
      <c r="N16" s="2855">
        <v>23</v>
      </c>
      <c r="O16" s="2856">
        <v>1</v>
      </c>
    </row>
    <row r="17" spans="1:15" ht="17.25" customHeight="1">
      <c r="A17" s="2332" t="s">
        <v>974</v>
      </c>
      <c r="B17" s="2329"/>
      <c r="C17" s="2329"/>
      <c r="D17" s="2854">
        <v>2277</v>
      </c>
      <c r="E17" s="2855">
        <v>13</v>
      </c>
      <c r="F17" s="2855">
        <v>7</v>
      </c>
      <c r="G17" s="2856">
        <v>1</v>
      </c>
      <c r="H17" s="2854">
        <v>2123</v>
      </c>
      <c r="I17" s="2855">
        <v>13</v>
      </c>
      <c r="J17" s="2855">
        <v>7</v>
      </c>
      <c r="K17" s="2856">
        <v>0</v>
      </c>
      <c r="L17" s="2854">
        <v>2009</v>
      </c>
      <c r="M17" s="2855">
        <v>13</v>
      </c>
      <c r="N17" s="2855">
        <v>6</v>
      </c>
      <c r="O17" s="2856">
        <v>0</v>
      </c>
    </row>
    <row r="18" spans="1:15" ht="17.25" customHeight="1">
      <c r="A18" s="2332" t="s">
        <v>975</v>
      </c>
      <c r="B18" s="2329"/>
      <c r="C18" s="2329"/>
      <c r="D18" s="2854">
        <v>2911</v>
      </c>
      <c r="E18" s="2855">
        <v>11</v>
      </c>
      <c r="F18" s="2855">
        <v>7</v>
      </c>
      <c r="G18" s="2856">
        <v>1</v>
      </c>
      <c r="H18" s="2854">
        <v>2851</v>
      </c>
      <c r="I18" s="2855">
        <v>12</v>
      </c>
      <c r="J18" s="2855">
        <v>8</v>
      </c>
      <c r="K18" s="2856">
        <v>1</v>
      </c>
      <c r="L18" s="2854">
        <v>2856</v>
      </c>
      <c r="M18" s="2855">
        <v>14</v>
      </c>
      <c r="N18" s="2855">
        <v>9</v>
      </c>
      <c r="O18" s="2856">
        <v>-1</v>
      </c>
    </row>
    <row r="19" spans="1:15" ht="17.25" customHeight="1">
      <c r="A19" s="2332" t="s">
        <v>976</v>
      </c>
      <c r="B19" s="2329"/>
      <c r="C19" s="2329"/>
      <c r="D19" s="2854">
        <v>2360</v>
      </c>
      <c r="E19" s="2855">
        <v>5</v>
      </c>
      <c r="F19" s="2855">
        <v>4</v>
      </c>
      <c r="G19" s="2856">
        <v>0</v>
      </c>
      <c r="H19" s="2854">
        <v>2551</v>
      </c>
      <c r="I19" s="2855">
        <v>5</v>
      </c>
      <c r="J19" s="2855">
        <v>4</v>
      </c>
      <c r="K19" s="2856">
        <v>0</v>
      </c>
      <c r="L19" s="2854">
        <v>2540</v>
      </c>
      <c r="M19" s="2855">
        <v>6</v>
      </c>
      <c r="N19" s="2855">
        <v>4</v>
      </c>
      <c r="O19" s="2856">
        <v>0</v>
      </c>
    </row>
    <row r="20" spans="1:15" ht="17.25" customHeight="1">
      <c r="A20" s="2332" t="s">
        <v>26</v>
      </c>
      <c r="B20" s="2329"/>
      <c r="C20" s="2329"/>
      <c r="D20" s="2854">
        <v>1696</v>
      </c>
      <c r="E20" s="2855">
        <v>14</v>
      </c>
      <c r="F20" s="2855">
        <v>8</v>
      </c>
      <c r="G20" s="2856">
        <v>1</v>
      </c>
      <c r="H20" s="2854">
        <v>1580</v>
      </c>
      <c r="I20" s="2855">
        <v>15</v>
      </c>
      <c r="J20" s="2855">
        <v>8</v>
      </c>
      <c r="K20" s="2856">
        <v>1</v>
      </c>
      <c r="L20" s="2854">
        <v>1562</v>
      </c>
      <c r="M20" s="2855">
        <v>15</v>
      </c>
      <c r="N20" s="2855">
        <v>10</v>
      </c>
      <c r="O20" s="2856">
        <v>1</v>
      </c>
    </row>
    <row r="21" spans="1:15" ht="17.25" customHeight="1">
      <c r="A21" s="2332" t="s">
        <v>977</v>
      </c>
      <c r="B21" s="2329"/>
      <c r="C21" s="2329"/>
      <c r="D21" s="2854">
        <v>5341</v>
      </c>
      <c r="E21" s="2855">
        <v>0</v>
      </c>
      <c r="F21" s="2855">
        <v>0</v>
      </c>
      <c r="G21" s="2856">
        <v>0</v>
      </c>
      <c r="H21" s="2854">
        <v>4198</v>
      </c>
      <c r="I21" s="2855">
        <v>0</v>
      </c>
      <c r="J21" s="2855">
        <v>0</v>
      </c>
      <c r="K21" s="2856">
        <v>0</v>
      </c>
      <c r="L21" s="2854">
        <v>3975</v>
      </c>
      <c r="M21" s="2855">
        <v>0</v>
      </c>
      <c r="N21" s="2855">
        <v>0</v>
      </c>
      <c r="O21" s="2856">
        <v>0</v>
      </c>
    </row>
    <row r="22" spans="1:15" ht="20.100000000000001" customHeight="1">
      <c r="A22" s="2410" t="s">
        <v>1243</v>
      </c>
      <c r="B22" s="2329"/>
      <c r="C22" s="2329"/>
      <c r="D22" s="2854">
        <v>8851</v>
      </c>
      <c r="E22" s="2855">
        <v>14</v>
      </c>
      <c r="F22" s="2855">
        <v>4</v>
      </c>
      <c r="G22" s="2856">
        <v>0</v>
      </c>
      <c r="H22" s="2854">
        <v>8676</v>
      </c>
      <c r="I22" s="2855">
        <v>9</v>
      </c>
      <c r="J22" s="2855">
        <v>4</v>
      </c>
      <c r="K22" s="2856">
        <v>0</v>
      </c>
      <c r="L22" s="2854">
        <v>8397</v>
      </c>
      <c r="M22" s="2855">
        <v>8</v>
      </c>
      <c r="N22" s="2855">
        <v>4</v>
      </c>
      <c r="O22" s="2856">
        <v>1</v>
      </c>
    </row>
    <row r="23" spans="1:15" ht="17.25" customHeight="1">
      <c r="A23" s="2332" t="s">
        <v>978</v>
      </c>
      <c r="B23" s="2329"/>
      <c r="C23" s="2329"/>
      <c r="D23" s="2854">
        <v>1371</v>
      </c>
      <c r="E23" s="2855">
        <v>3</v>
      </c>
      <c r="F23" s="2855">
        <v>2</v>
      </c>
      <c r="G23" s="2856">
        <v>0</v>
      </c>
      <c r="H23" s="2854">
        <v>1572</v>
      </c>
      <c r="I23" s="2855">
        <v>5</v>
      </c>
      <c r="J23" s="2855">
        <v>2</v>
      </c>
      <c r="K23" s="2856">
        <v>1</v>
      </c>
      <c r="L23" s="2854">
        <v>1400</v>
      </c>
      <c r="M23" s="2855">
        <v>5</v>
      </c>
      <c r="N23" s="2855">
        <v>2</v>
      </c>
      <c r="O23" s="2856">
        <v>0</v>
      </c>
    </row>
    <row r="24" spans="1:15" ht="17.25" customHeight="1">
      <c r="A24" s="2333" t="s">
        <v>979</v>
      </c>
      <c r="B24" s="2329"/>
      <c r="C24" s="2329"/>
      <c r="D24" s="2854">
        <v>2810</v>
      </c>
      <c r="E24" s="2855">
        <v>13</v>
      </c>
      <c r="F24" s="2855">
        <v>13</v>
      </c>
      <c r="G24" s="2856">
        <v>0</v>
      </c>
      <c r="H24" s="2854">
        <v>2767</v>
      </c>
      <c r="I24" s="2855">
        <v>13</v>
      </c>
      <c r="J24" s="2855">
        <v>13</v>
      </c>
      <c r="K24" s="2856">
        <v>0</v>
      </c>
      <c r="L24" s="2854">
        <v>2666</v>
      </c>
      <c r="M24" s="2855">
        <v>14</v>
      </c>
      <c r="N24" s="2855">
        <v>14</v>
      </c>
      <c r="O24" s="2856">
        <v>5</v>
      </c>
    </row>
    <row r="25" spans="1:15" ht="17.25" customHeight="1">
      <c r="A25" s="2333" t="s">
        <v>980</v>
      </c>
      <c r="B25" s="2329"/>
      <c r="C25" s="2329"/>
      <c r="D25" s="2854">
        <v>4643</v>
      </c>
      <c r="E25" s="2855">
        <v>17</v>
      </c>
      <c r="F25" s="2855">
        <v>11</v>
      </c>
      <c r="G25" s="2856">
        <v>1</v>
      </c>
      <c r="H25" s="2854">
        <v>4427</v>
      </c>
      <c r="I25" s="2855">
        <v>13</v>
      </c>
      <c r="J25" s="2855">
        <v>9</v>
      </c>
      <c r="K25" s="2856">
        <v>1</v>
      </c>
      <c r="L25" s="2854">
        <v>4664</v>
      </c>
      <c r="M25" s="2855">
        <v>11</v>
      </c>
      <c r="N25" s="2855">
        <v>8</v>
      </c>
      <c r="O25" s="2856">
        <v>3</v>
      </c>
    </row>
    <row r="26" spans="1:15" ht="17.25" customHeight="1">
      <c r="A26" s="2333" t="s">
        <v>981</v>
      </c>
      <c r="B26" s="2329"/>
      <c r="C26" s="2329"/>
      <c r="D26" s="2854">
        <v>1316</v>
      </c>
      <c r="E26" s="2855">
        <v>0</v>
      </c>
      <c r="F26" s="2855">
        <v>0</v>
      </c>
      <c r="G26" s="2856">
        <v>0</v>
      </c>
      <c r="H26" s="2854">
        <v>1310</v>
      </c>
      <c r="I26" s="2855">
        <v>0</v>
      </c>
      <c r="J26" s="2855">
        <v>0</v>
      </c>
      <c r="K26" s="2856">
        <v>0</v>
      </c>
      <c r="L26" s="2854">
        <v>1264</v>
      </c>
      <c r="M26" s="2855">
        <v>0</v>
      </c>
      <c r="N26" s="2855">
        <v>0</v>
      </c>
      <c r="O26" s="2856">
        <v>0</v>
      </c>
    </row>
    <row r="27" spans="1:15" ht="17.25" customHeight="1">
      <c r="A27" s="1855" t="s">
        <v>991</v>
      </c>
      <c r="B27" s="2329"/>
      <c r="C27" s="2329"/>
      <c r="D27" s="2854">
        <v>1452</v>
      </c>
      <c r="E27" s="2855">
        <v>7</v>
      </c>
      <c r="F27" s="2855">
        <v>7</v>
      </c>
      <c r="G27" s="2856">
        <v>0</v>
      </c>
      <c r="H27" s="2854">
        <v>2266</v>
      </c>
      <c r="I27" s="2855">
        <v>7</v>
      </c>
      <c r="J27" s="2855">
        <v>7</v>
      </c>
      <c r="K27" s="2856">
        <v>40</v>
      </c>
      <c r="L27" s="2854">
        <v>1624</v>
      </c>
      <c r="M27" s="2855">
        <v>8</v>
      </c>
      <c r="N27" s="2855">
        <v>8</v>
      </c>
      <c r="O27" s="2856">
        <v>0</v>
      </c>
    </row>
    <row r="28" spans="1:15" ht="20.100000000000001" customHeight="1">
      <c r="A28" s="2411" t="s">
        <v>1375</v>
      </c>
      <c r="B28" s="2334"/>
      <c r="C28" s="2335"/>
      <c r="D28" s="2860">
        <v>51838</v>
      </c>
      <c r="E28" s="2861">
        <v>312</v>
      </c>
      <c r="F28" s="2861">
        <v>168</v>
      </c>
      <c r="G28" s="2862">
        <v>6</v>
      </c>
      <c r="H28" s="2860">
        <v>50126</v>
      </c>
      <c r="I28" s="2861">
        <v>277</v>
      </c>
      <c r="J28" s="2861">
        <v>158</v>
      </c>
      <c r="K28" s="2862">
        <v>8</v>
      </c>
      <c r="L28" s="2860">
        <v>48321</v>
      </c>
      <c r="M28" s="2861">
        <v>295</v>
      </c>
      <c r="N28" s="2861">
        <v>166</v>
      </c>
      <c r="O28" s="2862">
        <v>14</v>
      </c>
    </row>
    <row r="29" spans="1:15" ht="17.25" customHeight="1" thickBot="1">
      <c r="A29" s="2336" t="s">
        <v>5</v>
      </c>
      <c r="B29" s="2337"/>
      <c r="C29" s="2337"/>
      <c r="D29" s="2863">
        <v>133934</v>
      </c>
      <c r="E29" s="2864">
        <v>460</v>
      </c>
      <c r="F29" s="2864">
        <v>220</v>
      </c>
      <c r="G29" s="2865">
        <v>58</v>
      </c>
      <c r="H29" s="2863">
        <v>130527</v>
      </c>
      <c r="I29" s="2864">
        <v>422</v>
      </c>
      <c r="J29" s="2864">
        <v>209</v>
      </c>
      <c r="K29" s="2865">
        <v>56</v>
      </c>
      <c r="L29" s="2863">
        <v>127667</v>
      </c>
      <c r="M29" s="2864">
        <v>442</v>
      </c>
      <c r="N29" s="2864">
        <v>216</v>
      </c>
      <c r="O29" s="2865">
        <v>60</v>
      </c>
    </row>
    <row r="30" spans="1:15" ht="17.25" customHeight="1" thickBot="1">
      <c r="A30" s="2338"/>
      <c r="B30" s="2338"/>
      <c r="C30" s="2338"/>
      <c r="D30" s="2338"/>
      <c r="E30" s="2338"/>
      <c r="F30" s="2338"/>
      <c r="G30" s="2338"/>
      <c r="H30" s="2338"/>
      <c r="I30" s="2338"/>
      <c r="J30" s="2338"/>
      <c r="K30" s="2338"/>
      <c r="L30" s="2338"/>
      <c r="M30" s="2339"/>
      <c r="N30" s="2339"/>
      <c r="O30" s="3034"/>
    </row>
    <row r="31" spans="1:15" ht="17.25" customHeight="1">
      <c r="A31" s="2324"/>
      <c r="B31" s="2324"/>
      <c r="C31" s="2325"/>
      <c r="D31" s="4028">
        <v>2016</v>
      </c>
      <c r="E31" s="4029"/>
      <c r="F31" s="4029"/>
      <c r="G31" s="4029"/>
      <c r="H31" s="4029"/>
      <c r="I31" s="4029"/>
      <c r="J31" s="4029"/>
      <c r="K31" s="4029"/>
      <c r="L31" s="4029"/>
      <c r="M31" s="4029"/>
      <c r="N31" s="4029"/>
      <c r="O31" s="4030"/>
    </row>
    <row r="32" spans="1:15" ht="17.25" customHeight="1" thickBot="1">
      <c r="A32" s="2324"/>
      <c r="B32" s="2324"/>
      <c r="C32" s="2325"/>
      <c r="D32" s="4132" t="s">
        <v>785</v>
      </c>
      <c r="E32" s="4133"/>
      <c r="F32" s="4133"/>
      <c r="G32" s="4134"/>
      <c r="H32" s="4135" t="s">
        <v>782</v>
      </c>
      <c r="I32" s="4133"/>
      <c r="J32" s="4133"/>
      <c r="K32" s="4134"/>
      <c r="L32" s="4135" t="s">
        <v>783</v>
      </c>
      <c r="M32" s="4133"/>
      <c r="N32" s="4133"/>
      <c r="O32" s="4134"/>
    </row>
    <row r="33" spans="1:15" ht="69" customHeight="1" thickBot="1">
      <c r="A33" s="4130" t="s">
        <v>1217</v>
      </c>
      <c r="B33" s="4131"/>
      <c r="C33" s="4131"/>
      <c r="D33" s="2919" t="s">
        <v>1132</v>
      </c>
      <c r="E33" s="2920" t="s">
        <v>986</v>
      </c>
      <c r="F33" s="2921" t="s">
        <v>987</v>
      </c>
      <c r="G33" s="2922" t="s">
        <v>811</v>
      </c>
      <c r="H33" s="2923" t="s">
        <v>1132</v>
      </c>
      <c r="I33" s="2920" t="s">
        <v>986</v>
      </c>
      <c r="J33" s="2921" t="s">
        <v>987</v>
      </c>
      <c r="K33" s="2922" t="s">
        <v>811</v>
      </c>
      <c r="L33" s="2923" t="s">
        <v>1132</v>
      </c>
      <c r="M33" s="2920" t="s">
        <v>986</v>
      </c>
      <c r="N33" s="2921" t="s">
        <v>987</v>
      </c>
      <c r="O33" s="2922" t="s">
        <v>811</v>
      </c>
    </row>
    <row r="34" spans="1:15" ht="20.100000000000001" customHeight="1">
      <c r="A34" s="2409" t="s">
        <v>1239</v>
      </c>
      <c r="B34" s="2327"/>
      <c r="C34" s="2327"/>
      <c r="D34" s="2851">
        <v>58265</v>
      </c>
      <c r="E34" s="2852">
        <v>76</v>
      </c>
      <c r="F34" s="2852">
        <v>13</v>
      </c>
      <c r="G34" s="2853">
        <v>3</v>
      </c>
      <c r="H34" s="2851">
        <v>57823</v>
      </c>
      <c r="I34" s="2852">
        <v>81</v>
      </c>
      <c r="J34" s="2852">
        <v>13</v>
      </c>
      <c r="K34" s="2853">
        <v>2</v>
      </c>
      <c r="L34" s="2851">
        <v>55549</v>
      </c>
      <c r="M34" s="2852">
        <v>86</v>
      </c>
      <c r="N34" s="2852">
        <v>11</v>
      </c>
      <c r="O34" s="2853">
        <v>3</v>
      </c>
    </row>
    <row r="35" spans="1:15" ht="20.100000000000001" customHeight="1">
      <c r="A35" s="2410" t="s">
        <v>1240</v>
      </c>
      <c r="B35" s="2328"/>
      <c r="C35" s="2328"/>
      <c r="D35" s="2854">
        <v>4178</v>
      </c>
      <c r="E35" s="2855">
        <v>18</v>
      </c>
      <c r="F35" s="2855">
        <v>10</v>
      </c>
      <c r="G35" s="2856">
        <v>25</v>
      </c>
      <c r="H35" s="2854">
        <v>4147</v>
      </c>
      <c r="I35" s="2855">
        <v>17</v>
      </c>
      <c r="J35" s="2855">
        <v>10</v>
      </c>
      <c r="K35" s="2856">
        <v>26</v>
      </c>
      <c r="L35" s="2854">
        <v>4073</v>
      </c>
      <c r="M35" s="2855">
        <v>18</v>
      </c>
      <c r="N35" s="2855">
        <v>10</v>
      </c>
      <c r="O35" s="2856">
        <v>27</v>
      </c>
    </row>
    <row r="36" spans="1:15" ht="20.100000000000001" customHeight="1">
      <c r="A36" s="2410" t="s">
        <v>1241</v>
      </c>
      <c r="B36" s="2329"/>
      <c r="C36" s="2329"/>
      <c r="D36" s="2854">
        <v>10316</v>
      </c>
      <c r="E36" s="2855">
        <v>49</v>
      </c>
      <c r="F36" s="2855">
        <v>28</v>
      </c>
      <c r="G36" s="2856">
        <v>13</v>
      </c>
      <c r="H36" s="2854">
        <v>10150</v>
      </c>
      <c r="I36" s="2855">
        <v>46</v>
      </c>
      <c r="J36" s="2855">
        <v>27</v>
      </c>
      <c r="K36" s="2856">
        <v>10</v>
      </c>
      <c r="L36" s="2854">
        <v>9689</v>
      </c>
      <c r="M36" s="2855">
        <v>48</v>
      </c>
      <c r="N36" s="2855">
        <v>28</v>
      </c>
      <c r="O36" s="2856">
        <v>10</v>
      </c>
    </row>
    <row r="37" spans="1:15" ht="17.25" customHeight="1">
      <c r="A37" s="2330" t="s">
        <v>982</v>
      </c>
      <c r="B37" s="2331"/>
      <c r="C37" s="2331"/>
      <c r="D37" s="2857">
        <v>72759</v>
      </c>
      <c r="E37" s="2858">
        <v>143</v>
      </c>
      <c r="F37" s="2858">
        <v>51</v>
      </c>
      <c r="G37" s="2859">
        <v>41</v>
      </c>
      <c r="H37" s="2857">
        <v>72120</v>
      </c>
      <c r="I37" s="2858">
        <v>144</v>
      </c>
      <c r="J37" s="2858">
        <v>50</v>
      </c>
      <c r="K37" s="2859">
        <v>38</v>
      </c>
      <c r="L37" s="2857">
        <v>69311</v>
      </c>
      <c r="M37" s="2858">
        <v>152</v>
      </c>
      <c r="N37" s="2858">
        <v>49</v>
      </c>
      <c r="O37" s="2859">
        <v>40</v>
      </c>
    </row>
    <row r="38" spans="1:15" ht="17.25" customHeight="1">
      <c r="A38" s="2332"/>
      <c r="B38" s="2329"/>
      <c r="C38" s="2329"/>
      <c r="D38" s="2854"/>
      <c r="E38" s="2855"/>
      <c r="F38" s="2855"/>
      <c r="G38" s="2856"/>
      <c r="H38" s="2854"/>
      <c r="I38" s="2855"/>
      <c r="J38" s="2855"/>
      <c r="K38" s="2856"/>
      <c r="L38" s="2854"/>
      <c r="M38" s="2855"/>
      <c r="N38" s="2855"/>
      <c r="O38" s="2856"/>
    </row>
    <row r="39" spans="1:15" ht="17.25" customHeight="1">
      <c r="A39" s="2332" t="s">
        <v>692</v>
      </c>
      <c r="B39" s="2329"/>
      <c r="C39" s="2329"/>
      <c r="D39" s="2854">
        <v>4599</v>
      </c>
      <c r="E39" s="2855">
        <v>16</v>
      </c>
      <c r="F39" s="2855">
        <v>6</v>
      </c>
      <c r="G39" s="2856">
        <v>0</v>
      </c>
      <c r="H39" s="2854">
        <v>4621</v>
      </c>
      <c r="I39" s="2855">
        <v>22</v>
      </c>
      <c r="J39" s="2855">
        <v>8</v>
      </c>
      <c r="K39" s="2856">
        <v>0</v>
      </c>
      <c r="L39" s="2854">
        <v>4535</v>
      </c>
      <c r="M39" s="2855">
        <v>24</v>
      </c>
      <c r="N39" s="2855">
        <v>8</v>
      </c>
      <c r="O39" s="2856">
        <v>0</v>
      </c>
    </row>
    <row r="40" spans="1:15" ht="17.25" customHeight="1">
      <c r="A40" s="1965" t="s">
        <v>1257</v>
      </c>
      <c r="B40" s="2329"/>
      <c r="C40" s="2329"/>
      <c r="D40" s="2854">
        <v>2102</v>
      </c>
      <c r="E40" s="2855">
        <v>178</v>
      </c>
      <c r="F40" s="2855">
        <v>66</v>
      </c>
      <c r="G40" s="2856">
        <v>0</v>
      </c>
      <c r="H40" s="2854">
        <v>2538</v>
      </c>
      <c r="I40" s="2855">
        <v>149</v>
      </c>
      <c r="J40" s="2855">
        <v>65</v>
      </c>
      <c r="K40" s="2856">
        <v>0</v>
      </c>
      <c r="L40" s="2854">
        <v>2927</v>
      </c>
      <c r="M40" s="2855">
        <v>178</v>
      </c>
      <c r="N40" s="2855">
        <v>81</v>
      </c>
      <c r="O40" s="2856">
        <v>267</v>
      </c>
    </row>
    <row r="41" spans="1:15" ht="17.25" customHeight="1">
      <c r="A41" s="1965" t="s">
        <v>1258</v>
      </c>
      <c r="B41" s="2329"/>
      <c r="C41" s="2329"/>
      <c r="D41" s="2854">
        <v>582</v>
      </c>
      <c r="E41" s="2855">
        <v>0</v>
      </c>
      <c r="F41" s="2855">
        <v>0</v>
      </c>
      <c r="G41" s="2856">
        <v>0</v>
      </c>
      <c r="H41" s="2854">
        <v>361</v>
      </c>
      <c r="I41" s="2855">
        <v>0</v>
      </c>
      <c r="J41" s="2855">
        <v>0</v>
      </c>
      <c r="K41" s="2856">
        <v>0</v>
      </c>
      <c r="L41" s="2854">
        <v>402</v>
      </c>
      <c r="M41" s="2855">
        <v>0</v>
      </c>
      <c r="N41" s="2855">
        <v>0</v>
      </c>
      <c r="O41" s="2856">
        <v>0</v>
      </c>
    </row>
    <row r="42" spans="1:15" ht="17.25" customHeight="1">
      <c r="A42" s="2332" t="s">
        <v>972</v>
      </c>
      <c r="B42" s="2329"/>
      <c r="C42" s="2329"/>
      <c r="D42" s="2854">
        <v>1814</v>
      </c>
      <c r="E42" s="2855">
        <v>4</v>
      </c>
      <c r="F42" s="2855">
        <v>4</v>
      </c>
      <c r="G42" s="2856">
        <v>0</v>
      </c>
      <c r="H42" s="2854">
        <v>1905</v>
      </c>
      <c r="I42" s="2855">
        <v>4</v>
      </c>
      <c r="J42" s="2855">
        <v>4</v>
      </c>
      <c r="K42" s="2856">
        <v>0</v>
      </c>
      <c r="L42" s="2854">
        <v>1741</v>
      </c>
      <c r="M42" s="2855">
        <v>4</v>
      </c>
      <c r="N42" s="2855">
        <v>4</v>
      </c>
      <c r="O42" s="2856">
        <v>0</v>
      </c>
    </row>
    <row r="43" spans="1:15" ht="17.25" customHeight="1">
      <c r="A43" s="1965" t="s">
        <v>1242</v>
      </c>
      <c r="B43" s="2329"/>
      <c r="C43" s="2329"/>
      <c r="D43" s="2854">
        <v>2419</v>
      </c>
      <c r="E43" s="2855">
        <v>13</v>
      </c>
      <c r="F43" s="2855">
        <v>7</v>
      </c>
      <c r="G43" s="2856">
        <v>0</v>
      </c>
      <c r="H43" s="2854">
        <v>2371</v>
      </c>
      <c r="I43" s="2855">
        <v>15</v>
      </c>
      <c r="J43" s="2855">
        <v>8</v>
      </c>
      <c r="K43" s="2856">
        <v>1</v>
      </c>
      <c r="L43" s="2854">
        <v>2350</v>
      </c>
      <c r="M43" s="2855">
        <v>21</v>
      </c>
      <c r="N43" s="2855">
        <v>6</v>
      </c>
      <c r="O43" s="2856">
        <v>2</v>
      </c>
    </row>
    <row r="44" spans="1:15" ht="17.25" customHeight="1">
      <c r="A44" s="2332" t="s">
        <v>973</v>
      </c>
      <c r="B44" s="2329"/>
      <c r="C44" s="2329"/>
      <c r="D44" s="2854">
        <v>3597</v>
      </c>
      <c r="E44" s="2855">
        <v>25</v>
      </c>
      <c r="F44" s="2855">
        <v>21</v>
      </c>
      <c r="G44" s="2856">
        <v>3</v>
      </c>
      <c r="H44" s="2854">
        <v>3804</v>
      </c>
      <c r="I44" s="2855">
        <v>25</v>
      </c>
      <c r="J44" s="2855">
        <v>19</v>
      </c>
      <c r="K44" s="2856">
        <v>0</v>
      </c>
      <c r="L44" s="2854">
        <v>3753</v>
      </c>
      <c r="M44" s="2855">
        <v>26</v>
      </c>
      <c r="N44" s="2855">
        <v>23</v>
      </c>
      <c r="O44" s="2856">
        <v>4</v>
      </c>
    </row>
    <row r="45" spans="1:15" ht="17.25" customHeight="1">
      <c r="A45" s="2332" t="s">
        <v>974</v>
      </c>
      <c r="B45" s="2329"/>
      <c r="C45" s="2329"/>
      <c r="D45" s="2854">
        <v>2021</v>
      </c>
      <c r="E45" s="2855">
        <v>14</v>
      </c>
      <c r="F45" s="2855">
        <v>6</v>
      </c>
      <c r="G45" s="2856">
        <v>1</v>
      </c>
      <c r="H45" s="2854">
        <v>1937</v>
      </c>
      <c r="I45" s="2855">
        <v>8</v>
      </c>
      <c r="J45" s="2855">
        <v>6</v>
      </c>
      <c r="K45" s="2856">
        <v>1</v>
      </c>
      <c r="L45" s="2854">
        <v>1937</v>
      </c>
      <c r="M45" s="2855">
        <v>20</v>
      </c>
      <c r="N45" s="2855">
        <v>6</v>
      </c>
      <c r="O45" s="2856">
        <v>0</v>
      </c>
    </row>
    <row r="46" spans="1:15" ht="17.25" customHeight="1">
      <c r="A46" s="2332" t="s">
        <v>975</v>
      </c>
      <c r="B46" s="2329"/>
      <c r="C46" s="2329"/>
      <c r="D46" s="2854">
        <v>2911</v>
      </c>
      <c r="E46" s="2855">
        <v>20</v>
      </c>
      <c r="F46" s="2855">
        <v>11</v>
      </c>
      <c r="G46" s="2856">
        <v>5</v>
      </c>
      <c r="H46" s="2854">
        <v>2798</v>
      </c>
      <c r="I46" s="2855">
        <v>18</v>
      </c>
      <c r="J46" s="2855">
        <v>10</v>
      </c>
      <c r="K46" s="2856">
        <v>1</v>
      </c>
      <c r="L46" s="2854">
        <v>3280</v>
      </c>
      <c r="M46" s="2855">
        <v>20</v>
      </c>
      <c r="N46" s="2855">
        <v>10</v>
      </c>
      <c r="O46" s="2856">
        <v>3</v>
      </c>
    </row>
    <row r="47" spans="1:15" ht="17.25" customHeight="1">
      <c r="A47" s="2332" t="s">
        <v>976</v>
      </c>
      <c r="B47" s="2329"/>
      <c r="C47" s="2329"/>
      <c r="D47" s="2854">
        <v>3013</v>
      </c>
      <c r="E47" s="2855">
        <v>6</v>
      </c>
      <c r="F47" s="2855">
        <v>4</v>
      </c>
      <c r="G47" s="2856">
        <v>0</v>
      </c>
      <c r="H47" s="2854">
        <v>2589</v>
      </c>
      <c r="I47" s="2855">
        <v>5</v>
      </c>
      <c r="J47" s="2855">
        <v>4</v>
      </c>
      <c r="K47" s="2856">
        <v>3</v>
      </c>
      <c r="L47" s="2854">
        <v>1911</v>
      </c>
      <c r="M47" s="2855">
        <v>10</v>
      </c>
      <c r="N47" s="2855">
        <v>4</v>
      </c>
      <c r="O47" s="2856">
        <v>0</v>
      </c>
    </row>
    <row r="48" spans="1:15" ht="17.25" customHeight="1">
      <c r="A48" s="2332" t="s">
        <v>26</v>
      </c>
      <c r="B48" s="2329"/>
      <c r="C48" s="2329"/>
      <c r="D48" s="2854">
        <v>1578</v>
      </c>
      <c r="E48" s="2855">
        <v>23</v>
      </c>
      <c r="F48" s="2855">
        <v>9</v>
      </c>
      <c r="G48" s="2856">
        <v>4</v>
      </c>
      <c r="H48" s="2854">
        <v>1573</v>
      </c>
      <c r="I48" s="2855">
        <v>22</v>
      </c>
      <c r="J48" s="2855">
        <v>5</v>
      </c>
      <c r="K48" s="2856">
        <v>0</v>
      </c>
      <c r="L48" s="2854">
        <v>1551</v>
      </c>
      <c r="M48" s="2855">
        <v>22</v>
      </c>
      <c r="N48" s="2855">
        <v>5</v>
      </c>
      <c r="O48" s="2856">
        <v>0</v>
      </c>
    </row>
    <row r="49" spans="1:15" ht="17.25" customHeight="1">
      <c r="A49" s="2332" t="s">
        <v>977</v>
      </c>
      <c r="B49" s="2329"/>
      <c r="C49" s="2329"/>
      <c r="D49" s="2854">
        <v>3872</v>
      </c>
      <c r="E49" s="2855">
        <v>0</v>
      </c>
      <c r="F49" s="2855">
        <v>0</v>
      </c>
      <c r="G49" s="2856">
        <v>0</v>
      </c>
      <c r="H49" s="2854">
        <v>4572</v>
      </c>
      <c r="I49" s="2855">
        <v>0</v>
      </c>
      <c r="J49" s="2855">
        <v>0</v>
      </c>
      <c r="K49" s="2856">
        <v>0</v>
      </c>
      <c r="L49" s="2854">
        <v>4565</v>
      </c>
      <c r="M49" s="2855">
        <v>1</v>
      </c>
      <c r="N49" s="2855">
        <v>1</v>
      </c>
      <c r="O49" s="2856">
        <v>0</v>
      </c>
    </row>
    <row r="50" spans="1:15" ht="20.100000000000001" customHeight="1">
      <c r="A50" s="2410" t="s">
        <v>1243</v>
      </c>
      <c r="B50" s="2329"/>
      <c r="C50" s="2329"/>
      <c r="D50" s="2854">
        <v>8310</v>
      </c>
      <c r="E50" s="2855">
        <v>6</v>
      </c>
      <c r="F50" s="2855">
        <v>2</v>
      </c>
      <c r="G50" s="2856">
        <v>0</v>
      </c>
      <c r="H50" s="2854">
        <v>8189</v>
      </c>
      <c r="I50" s="2855">
        <v>4</v>
      </c>
      <c r="J50" s="2855">
        <v>1</v>
      </c>
      <c r="K50" s="2856">
        <v>0</v>
      </c>
      <c r="L50" s="2854">
        <v>8143</v>
      </c>
      <c r="M50" s="2855">
        <v>5</v>
      </c>
      <c r="N50" s="2855">
        <v>1</v>
      </c>
      <c r="O50" s="2856">
        <v>0</v>
      </c>
    </row>
    <row r="51" spans="1:15" ht="17.25" customHeight="1">
      <c r="A51" s="2332" t="s">
        <v>978</v>
      </c>
      <c r="B51" s="2329"/>
      <c r="C51" s="2329"/>
      <c r="D51" s="2854">
        <v>1374</v>
      </c>
      <c r="E51" s="2855">
        <v>7</v>
      </c>
      <c r="F51" s="2855">
        <v>2</v>
      </c>
      <c r="G51" s="2856">
        <v>0</v>
      </c>
      <c r="H51" s="2854">
        <v>1346</v>
      </c>
      <c r="I51" s="2855">
        <v>6</v>
      </c>
      <c r="J51" s="2855">
        <v>2</v>
      </c>
      <c r="K51" s="2856">
        <v>0</v>
      </c>
      <c r="L51" s="2854">
        <v>1275</v>
      </c>
      <c r="M51" s="2855">
        <v>8</v>
      </c>
      <c r="N51" s="2855">
        <v>3</v>
      </c>
      <c r="O51" s="2856">
        <v>1</v>
      </c>
    </row>
    <row r="52" spans="1:15" ht="17.25" customHeight="1">
      <c r="A52" s="2333" t="s">
        <v>979</v>
      </c>
      <c r="B52" s="2329"/>
      <c r="C52" s="2329"/>
      <c r="D52" s="2854">
        <v>2623</v>
      </c>
      <c r="E52" s="2855">
        <v>14</v>
      </c>
      <c r="F52" s="2855">
        <v>8</v>
      </c>
      <c r="G52" s="2856">
        <v>0</v>
      </c>
      <c r="H52" s="2854">
        <v>2665</v>
      </c>
      <c r="I52" s="2855">
        <v>14</v>
      </c>
      <c r="J52" s="2855">
        <v>8</v>
      </c>
      <c r="K52" s="2856">
        <v>0</v>
      </c>
      <c r="L52" s="2854">
        <v>2697</v>
      </c>
      <c r="M52" s="2855">
        <v>14</v>
      </c>
      <c r="N52" s="2855">
        <v>9</v>
      </c>
      <c r="O52" s="2856">
        <v>0</v>
      </c>
    </row>
    <row r="53" spans="1:15" ht="17.25" customHeight="1">
      <c r="A53" s="2333" t="s">
        <v>980</v>
      </c>
      <c r="B53" s="2329"/>
      <c r="C53" s="2329"/>
      <c r="D53" s="2854">
        <v>4647</v>
      </c>
      <c r="E53" s="2855">
        <v>15</v>
      </c>
      <c r="F53" s="2855">
        <v>6</v>
      </c>
      <c r="G53" s="2856">
        <v>3</v>
      </c>
      <c r="H53" s="2854">
        <v>4541</v>
      </c>
      <c r="I53" s="2855">
        <v>8</v>
      </c>
      <c r="J53" s="2855">
        <v>3</v>
      </c>
      <c r="K53" s="2856">
        <v>0</v>
      </c>
      <c r="L53" s="2854">
        <v>4313</v>
      </c>
      <c r="M53" s="2855">
        <v>8</v>
      </c>
      <c r="N53" s="2855">
        <v>3</v>
      </c>
      <c r="O53" s="2856">
        <v>0</v>
      </c>
    </row>
    <row r="54" spans="1:15" ht="17.25" customHeight="1">
      <c r="A54" s="2333" t="s">
        <v>981</v>
      </c>
      <c r="B54" s="2329"/>
      <c r="C54" s="2329"/>
      <c r="D54" s="2854">
        <v>1201</v>
      </c>
      <c r="E54" s="2855">
        <v>0</v>
      </c>
      <c r="F54" s="2855">
        <v>0</v>
      </c>
      <c r="G54" s="2856">
        <v>0</v>
      </c>
      <c r="H54" s="2854">
        <v>1172</v>
      </c>
      <c r="I54" s="2855">
        <v>0</v>
      </c>
      <c r="J54" s="2855">
        <v>0</v>
      </c>
      <c r="K54" s="2856">
        <v>0</v>
      </c>
      <c r="L54" s="2854">
        <v>1187</v>
      </c>
      <c r="M54" s="2855">
        <v>0</v>
      </c>
      <c r="N54" s="2855">
        <v>0</v>
      </c>
      <c r="O54" s="2856">
        <v>0</v>
      </c>
    </row>
    <row r="55" spans="1:15" ht="17.25" customHeight="1">
      <c r="A55" s="2333" t="s">
        <v>826</v>
      </c>
      <c r="B55" s="2329"/>
      <c r="C55" s="2329"/>
      <c r="D55" s="2854">
        <v>7537</v>
      </c>
      <c r="E55" s="2855">
        <v>8</v>
      </c>
      <c r="F55" s="2855">
        <v>8</v>
      </c>
      <c r="G55" s="2856">
        <v>2</v>
      </c>
      <c r="H55" s="2854">
        <v>6467</v>
      </c>
      <c r="I55" s="2855">
        <v>8</v>
      </c>
      <c r="J55" s="2855">
        <v>8</v>
      </c>
      <c r="K55" s="2856">
        <v>1</v>
      </c>
      <c r="L55" s="2854">
        <v>6075</v>
      </c>
      <c r="M55" s="2855">
        <v>8</v>
      </c>
      <c r="N55" s="2855">
        <v>8</v>
      </c>
      <c r="O55" s="2856">
        <v>0</v>
      </c>
    </row>
    <row r="56" spans="1:15" ht="20.100000000000001" customHeight="1">
      <c r="A56" s="2411" t="s">
        <v>1375</v>
      </c>
      <c r="B56" s="2334"/>
      <c r="C56" s="2335"/>
      <c r="D56" s="2860">
        <v>54200</v>
      </c>
      <c r="E56" s="2861">
        <v>349</v>
      </c>
      <c r="F56" s="2861">
        <v>160</v>
      </c>
      <c r="G56" s="2862">
        <v>18</v>
      </c>
      <c r="H56" s="2860">
        <v>53449</v>
      </c>
      <c r="I56" s="2861">
        <v>308</v>
      </c>
      <c r="J56" s="2861">
        <v>151</v>
      </c>
      <c r="K56" s="2862">
        <v>7</v>
      </c>
      <c r="L56" s="2860">
        <v>52642</v>
      </c>
      <c r="M56" s="2861">
        <v>369</v>
      </c>
      <c r="N56" s="2861">
        <v>172</v>
      </c>
      <c r="O56" s="2862">
        <v>277</v>
      </c>
    </row>
    <row r="57" spans="1:15" ht="17.25" customHeight="1" thickBot="1">
      <c r="A57" s="2336" t="s">
        <v>5</v>
      </c>
      <c r="B57" s="2337"/>
      <c r="C57" s="2337"/>
      <c r="D57" s="2863">
        <v>126959</v>
      </c>
      <c r="E57" s="2864">
        <v>492</v>
      </c>
      <c r="F57" s="2864">
        <v>211</v>
      </c>
      <c r="G57" s="2865">
        <v>59</v>
      </c>
      <c r="H57" s="2863">
        <v>125569</v>
      </c>
      <c r="I57" s="2864">
        <v>452</v>
      </c>
      <c r="J57" s="2864">
        <v>201</v>
      </c>
      <c r="K57" s="2865">
        <v>45</v>
      </c>
      <c r="L57" s="2863">
        <v>121953</v>
      </c>
      <c r="M57" s="2864">
        <v>521</v>
      </c>
      <c r="N57" s="2864">
        <v>221</v>
      </c>
      <c r="O57" s="2865">
        <v>317</v>
      </c>
    </row>
    <row r="58" spans="1:15" ht="17.25" customHeight="1">
      <c r="A58" s="2328"/>
      <c r="B58" s="2328"/>
      <c r="C58" s="2328"/>
      <c r="D58" s="2340"/>
      <c r="E58" s="2340"/>
      <c r="F58" s="2340"/>
      <c r="G58" s="2340"/>
      <c r="H58" s="2326"/>
      <c r="I58" s="2326"/>
      <c r="J58" s="2326"/>
      <c r="K58" s="2326"/>
      <c r="L58" s="2340"/>
      <c r="M58" s="2340"/>
      <c r="N58" s="2340"/>
      <c r="O58" s="2340"/>
    </row>
    <row r="59" spans="1:15" ht="17.25" customHeight="1">
      <c r="A59" s="3247" t="s">
        <v>1244</v>
      </c>
      <c r="B59" s="2342"/>
      <c r="C59" s="2342"/>
      <c r="D59" s="2343"/>
      <c r="E59" s="2343"/>
      <c r="F59" s="2325"/>
      <c r="G59" s="2325"/>
      <c r="H59" s="2325"/>
      <c r="I59" s="2325"/>
      <c r="J59" s="2325"/>
      <c r="K59" s="2325"/>
      <c r="L59" s="2329"/>
      <c r="M59" s="2344"/>
      <c r="N59" s="2344"/>
      <c r="O59" s="2344"/>
    </row>
    <row r="60" spans="1:15" ht="17.25" customHeight="1">
      <c r="A60" s="3247" t="s">
        <v>1245</v>
      </c>
      <c r="B60" s="2342"/>
      <c r="C60" s="2342"/>
      <c r="D60" s="2343"/>
      <c r="E60" s="2343"/>
      <c r="F60" s="2325"/>
      <c r="G60" s="2325"/>
      <c r="H60" s="2325"/>
      <c r="I60" s="2325"/>
      <c r="J60" s="2325"/>
      <c r="K60" s="2325"/>
      <c r="L60" s="2329"/>
      <c r="M60" s="2344"/>
      <c r="N60" s="2344"/>
      <c r="O60" s="2344"/>
    </row>
    <row r="61" spans="1:15" ht="17.25" customHeight="1">
      <c r="A61" s="3247" t="s">
        <v>1246</v>
      </c>
    </row>
    <row r="62" spans="1:15" ht="17.25" customHeight="1">
      <c r="A62" s="3247" t="s">
        <v>1247</v>
      </c>
      <c r="B62" s="2326"/>
      <c r="C62" s="2326"/>
      <c r="D62" s="2326"/>
    </row>
    <row r="63" spans="1:15" ht="17.25" customHeight="1">
      <c r="A63" s="3247" t="s">
        <v>1306</v>
      </c>
      <c r="B63" s="2326"/>
      <c r="C63" s="2326"/>
      <c r="D63" s="2326"/>
    </row>
    <row r="64" spans="1:15" ht="17.25" customHeight="1">
      <c r="A64" s="3247" t="s">
        <v>1377</v>
      </c>
    </row>
    <row r="65" spans="1:1">
      <c r="A65" s="3247" t="s">
        <v>1376</v>
      </c>
    </row>
    <row r="66" spans="1:1">
      <c r="A66" s="2341"/>
    </row>
    <row r="67" spans="1:1">
      <c r="A67" s="2341"/>
    </row>
    <row r="68" spans="1:1">
      <c r="A68" s="2341"/>
    </row>
    <row r="69" spans="1:1">
      <c r="A69" s="2341"/>
    </row>
  </sheetData>
  <mergeCells count="11">
    <mergeCell ref="A33:C33"/>
    <mergeCell ref="D32:G32"/>
    <mergeCell ref="L32:O32"/>
    <mergeCell ref="H32:K32"/>
    <mergeCell ref="D31:O31"/>
    <mergeCell ref="A1:O1"/>
    <mergeCell ref="A5:C5"/>
    <mergeCell ref="D4:G4"/>
    <mergeCell ref="H4:K4"/>
    <mergeCell ref="L4:O4"/>
    <mergeCell ref="D3:O3"/>
  </mergeCells>
  <printOptions horizontalCentered="1"/>
  <pageMargins left="0.19685039370078741" right="0.19685039370078741" top="0.31496062992125984" bottom="0.31496062992125984" header="0.15748031496062992" footer="0.15748031496062992"/>
  <pageSetup scale="45"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632834" r:id="rId4">
          <objectPr defaultSize="0" autoPict="0" r:id="rId5">
            <anchor moveWithCells="1">
              <from>
                <xdr:col>0</xdr:col>
                <xdr:colOff>85725</xdr:colOff>
                <xdr:row>0</xdr:row>
                <xdr:rowOff>76200</xdr:rowOff>
              </from>
              <to>
                <xdr:col>0</xdr:col>
                <xdr:colOff>381000</xdr:colOff>
                <xdr:row>2</xdr:row>
                <xdr:rowOff>114300</xdr:rowOff>
              </to>
            </anchor>
          </objectPr>
        </oleObject>
      </mc:Choice>
      <mc:Fallback>
        <oleObject progId="Word.Document.8" shapeId="63283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CCFFCC"/>
  </sheetPr>
  <dimension ref="A1:K30"/>
  <sheetViews>
    <sheetView view="pageBreakPreview" zoomScale="85" zoomScaleNormal="75" zoomScaleSheetLayoutView="85" workbookViewId="0">
      <selection activeCell="B4" sqref="B4"/>
    </sheetView>
  </sheetViews>
  <sheetFormatPr defaultColWidth="11.5546875" defaultRowHeight="15"/>
  <cols>
    <col min="1" max="5" width="20.77734375" style="1577" customWidth="1"/>
    <col min="6" max="9" width="22.77734375" style="1577" customWidth="1"/>
    <col min="10" max="10" width="20.77734375" style="1577" customWidth="1"/>
    <col min="11" max="16384" width="11.5546875" style="1577"/>
  </cols>
  <sheetData>
    <row r="1" spans="1:11" ht="27" customHeight="1">
      <c r="A1" s="4019" t="s">
        <v>771</v>
      </c>
      <c r="B1" s="4019"/>
      <c r="C1" s="4019"/>
      <c r="D1" s="4019"/>
      <c r="E1" s="4019"/>
      <c r="F1" s="2244"/>
      <c r="G1" s="2244"/>
      <c r="H1" s="2244"/>
      <c r="I1" s="2244"/>
      <c r="J1" s="2244"/>
      <c r="K1" s="2244"/>
    </row>
    <row r="2" spans="1:11" ht="12" customHeight="1"/>
    <row r="3" spans="1:11" ht="18" customHeight="1"/>
    <row r="4" spans="1:11" ht="18" customHeight="1"/>
    <row r="5" spans="1:11" ht="18" customHeight="1"/>
    <row r="6" spans="1:11" ht="18" customHeight="1"/>
    <row r="7" spans="1:11" ht="18" customHeight="1"/>
    <row r="8" spans="1:11" ht="18" customHeight="1"/>
    <row r="9" spans="1:11" ht="18" customHeight="1"/>
    <row r="10" spans="1:11" ht="18" customHeight="1"/>
    <row r="11" spans="1:11" ht="18" customHeight="1"/>
    <row r="12" spans="1:11" ht="18" customHeight="1"/>
    <row r="13" spans="1:11" ht="18" customHeight="1"/>
    <row r="14" spans="1:11" ht="18" customHeight="1"/>
    <row r="15" spans="1:11" ht="18" customHeight="1"/>
    <row r="16" spans="1: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sheetData>
  <mergeCells count="1">
    <mergeCell ref="A1:E1"/>
  </mergeCells>
  <printOptions horizontalCentered="1"/>
  <pageMargins left="0.47244094488188981" right="0.31496062992125984" top="0.52" bottom="0.74803149606299213" header="0.32" footer="0.31496062992125984"/>
  <pageSetup scale="95" orientation="landscape" r:id="rId1"/>
  <drawing r:id="rId2"/>
  <legacyDrawing r:id="rId3"/>
  <oleObjects>
    <mc:AlternateContent xmlns:mc="http://schemas.openxmlformats.org/markup-compatibility/2006">
      <mc:Choice Requires="x14">
        <oleObject progId="Word.Document.8" shapeId="106499" r:id="rId4">
          <objectPr defaultSize="0" autoPict="0" r:id="rId5">
            <anchor moveWithCells="1">
              <from>
                <xdr:col>0</xdr:col>
                <xdr:colOff>76200</xdr:colOff>
                <xdr:row>0</xdr:row>
                <xdr:rowOff>47625</xdr:rowOff>
              </from>
              <to>
                <xdr:col>0</xdr:col>
                <xdr:colOff>371475</xdr:colOff>
                <xdr:row>2</xdr:row>
                <xdr:rowOff>161925</xdr:rowOff>
              </to>
            </anchor>
          </objectPr>
        </oleObject>
      </mc:Choice>
      <mc:Fallback>
        <oleObject progId="Word.Document.8" shapeId="106499" r:id="rId4"/>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rgb="FFCCFFCC"/>
    <pageSetUpPr fitToPage="1"/>
  </sheetPr>
  <dimension ref="A1:AJ92"/>
  <sheetViews>
    <sheetView view="pageBreakPreview" topLeftCell="A46" zoomScale="85" zoomScaleNormal="70" zoomScaleSheetLayoutView="85" workbookViewId="0">
      <selection activeCell="A4" sqref="A4:C4"/>
    </sheetView>
  </sheetViews>
  <sheetFormatPr defaultColWidth="7.109375" defaultRowHeight="12.75"/>
  <cols>
    <col min="1" max="2" width="10.77734375" style="1872" customWidth="1"/>
    <col min="3" max="3" width="6.33203125" style="1872" customWidth="1"/>
    <col min="4" max="11" width="8.77734375" style="1872" customWidth="1"/>
    <col min="12" max="12" width="1.6640625" style="1872" customWidth="1"/>
    <col min="13" max="14" width="18.77734375" style="1872" customWidth="1"/>
    <col min="15" max="15" width="1.6640625" style="1872" customWidth="1"/>
    <col min="16" max="17" width="25.6640625" style="1872" customWidth="1"/>
    <col min="18" max="18" width="1.77734375" style="1872" customWidth="1"/>
    <col min="19" max="20" width="25.77734375" style="1872" customWidth="1"/>
    <col min="21" max="21" width="1.77734375" style="1872" customWidth="1"/>
    <col min="22" max="22" width="8.77734375" style="1872" customWidth="1"/>
    <col min="23" max="23" width="8.6640625" style="1872" customWidth="1"/>
    <col min="24" max="24" width="9.21875" style="1872" customWidth="1"/>
    <col min="25" max="25" width="9.6640625" style="1872" bestFit="1" customWidth="1"/>
    <col min="26" max="26" width="8" style="1872" bestFit="1" customWidth="1"/>
    <col min="27" max="27" width="7.5546875" style="1872" bestFit="1" customWidth="1"/>
    <col min="28" max="28" width="7.6640625" style="1872" customWidth="1"/>
    <col min="29" max="29" width="8.109375" style="1872" customWidth="1"/>
    <col min="30" max="30" width="9.21875" style="1872" bestFit="1" customWidth="1"/>
    <col min="31" max="31" width="8.21875" style="1872" customWidth="1"/>
    <col min="32" max="32" width="7.88671875" style="1872" customWidth="1"/>
    <col min="33" max="33" width="7.6640625" style="1872" customWidth="1"/>
    <col min="34" max="34" width="8.5546875" style="1872" customWidth="1"/>
    <col min="35" max="35" width="8.21875" style="1872" customWidth="1"/>
    <col min="36" max="192" width="7.109375" style="1872"/>
    <col min="193" max="193" width="21.33203125" style="1872" bestFit="1" customWidth="1"/>
    <col min="194" max="194" width="7.109375" style="1872"/>
    <col min="195" max="195" width="7.109375" style="1872" customWidth="1"/>
    <col min="196" max="196" width="9.6640625" style="1872" customWidth="1"/>
    <col min="197" max="197" width="8.44140625" style="1872" customWidth="1"/>
    <col min="198" max="198" width="8.109375" style="1872" customWidth="1"/>
    <col min="199" max="199" width="8.77734375" style="1872" customWidth="1"/>
    <col min="200" max="200" width="8.6640625" style="1872" customWidth="1"/>
    <col min="201" max="201" width="9.21875" style="1872" customWidth="1"/>
    <col min="202" max="202" width="9.6640625" style="1872" bestFit="1" customWidth="1"/>
    <col min="203" max="203" width="8" style="1872" bestFit="1" customWidth="1"/>
    <col min="204" max="204" width="7.5546875" style="1872" bestFit="1" customWidth="1"/>
    <col min="205" max="205" width="7.6640625" style="1872" customWidth="1"/>
    <col min="206" max="206" width="8.109375" style="1872" customWidth="1"/>
    <col min="207" max="207" width="9.21875" style="1872" bestFit="1" customWidth="1"/>
    <col min="208" max="208" width="8.21875" style="1872" customWidth="1"/>
    <col min="209" max="209" width="7.88671875" style="1872" customWidth="1"/>
    <col min="210" max="210" width="7.6640625" style="1872" customWidth="1"/>
    <col min="211" max="211" width="8.5546875" style="1872" customWidth="1"/>
    <col min="212" max="212" width="8.21875" style="1872" customWidth="1"/>
    <col min="213" max="238" width="7.109375" style="1872"/>
    <col min="239" max="239" width="15.21875" style="1872" customWidth="1"/>
    <col min="240" max="240" width="2" style="1872" customWidth="1"/>
    <col min="241" max="241" width="3" style="1872" customWidth="1"/>
    <col min="242" max="264" width="8.77734375" style="1872" customWidth="1"/>
    <col min="265" max="275" width="9.6640625" style="1872" customWidth="1"/>
    <col min="276" max="276" width="8.44140625" style="1872" customWidth="1"/>
    <col min="277" max="277" width="8.109375" style="1872" customWidth="1"/>
    <col min="278" max="278" width="8.77734375" style="1872" customWidth="1"/>
    <col min="279" max="279" width="8.6640625" style="1872" customWidth="1"/>
    <col min="280" max="280" width="9.21875" style="1872" customWidth="1"/>
    <col min="281" max="281" width="9.6640625" style="1872" bestFit="1" customWidth="1"/>
    <col min="282" max="282" width="8" style="1872" bestFit="1" customWidth="1"/>
    <col min="283" max="283" width="7.5546875" style="1872" bestFit="1" customWidth="1"/>
    <col min="284" max="284" width="7.6640625" style="1872" customWidth="1"/>
    <col min="285" max="285" width="8.109375" style="1872" customWidth="1"/>
    <col min="286" max="286" width="9.21875" style="1872" bestFit="1" customWidth="1"/>
    <col min="287" max="287" width="8.21875" style="1872" customWidth="1"/>
    <col min="288" max="288" width="7.88671875" style="1872" customWidth="1"/>
    <col min="289" max="289" width="7.6640625" style="1872" customWidth="1"/>
    <col min="290" max="290" width="8.5546875" style="1872" customWidth="1"/>
    <col min="291" max="291" width="8.21875" style="1872" customWidth="1"/>
    <col min="292" max="448" width="7.109375" style="1872"/>
    <col min="449" max="449" width="21.33203125" style="1872" bestFit="1" customWidth="1"/>
    <col min="450" max="450" width="7.109375" style="1872"/>
    <col min="451" max="451" width="7.109375" style="1872" customWidth="1"/>
    <col min="452" max="452" width="9.6640625" style="1872" customWidth="1"/>
    <col min="453" max="453" width="8.44140625" style="1872" customWidth="1"/>
    <col min="454" max="454" width="8.109375" style="1872" customWidth="1"/>
    <col min="455" max="455" width="8.77734375" style="1872" customWidth="1"/>
    <col min="456" max="456" width="8.6640625" style="1872" customWidth="1"/>
    <col min="457" max="457" width="9.21875" style="1872" customWidth="1"/>
    <col min="458" max="458" width="9.6640625" style="1872" bestFit="1" customWidth="1"/>
    <col min="459" max="459" width="8" style="1872" bestFit="1" customWidth="1"/>
    <col min="460" max="460" width="7.5546875" style="1872" bestFit="1" customWidth="1"/>
    <col min="461" max="461" width="7.6640625" style="1872" customWidth="1"/>
    <col min="462" max="462" width="8.109375" style="1872" customWidth="1"/>
    <col min="463" max="463" width="9.21875" style="1872" bestFit="1" customWidth="1"/>
    <col min="464" max="464" width="8.21875" style="1872" customWidth="1"/>
    <col min="465" max="465" width="7.88671875" style="1872" customWidth="1"/>
    <col min="466" max="466" width="7.6640625" style="1872" customWidth="1"/>
    <col min="467" max="467" width="8.5546875" style="1872" customWidth="1"/>
    <col min="468" max="468" width="8.21875" style="1872" customWidth="1"/>
    <col min="469" max="494" width="7.109375" style="1872"/>
    <col min="495" max="495" width="15.21875" style="1872" customWidth="1"/>
    <col min="496" max="496" width="2" style="1872" customWidth="1"/>
    <col min="497" max="497" width="3" style="1872" customWidth="1"/>
    <col min="498" max="520" width="8.77734375" style="1872" customWidth="1"/>
    <col min="521" max="531" width="9.6640625" style="1872" customWidth="1"/>
    <col min="532" max="532" width="8.44140625" style="1872" customWidth="1"/>
    <col min="533" max="533" width="8.109375" style="1872" customWidth="1"/>
    <col min="534" max="534" width="8.77734375" style="1872" customWidth="1"/>
    <col min="535" max="535" width="8.6640625" style="1872" customWidth="1"/>
    <col min="536" max="536" width="9.21875" style="1872" customWidth="1"/>
    <col min="537" max="537" width="9.6640625" style="1872" bestFit="1" customWidth="1"/>
    <col min="538" max="538" width="8" style="1872" bestFit="1" customWidth="1"/>
    <col min="539" max="539" width="7.5546875" style="1872" bestFit="1" customWidth="1"/>
    <col min="540" max="540" width="7.6640625" style="1872" customWidth="1"/>
    <col min="541" max="541" width="8.109375" style="1872" customWidth="1"/>
    <col min="542" max="542" width="9.21875" style="1872" bestFit="1" customWidth="1"/>
    <col min="543" max="543" width="8.21875" style="1872" customWidth="1"/>
    <col min="544" max="544" width="7.88671875" style="1872" customWidth="1"/>
    <col min="545" max="545" width="7.6640625" style="1872" customWidth="1"/>
    <col min="546" max="546" width="8.5546875" style="1872" customWidth="1"/>
    <col min="547" max="547" width="8.21875" style="1872" customWidth="1"/>
    <col min="548" max="704" width="7.109375" style="1872"/>
    <col min="705" max="705" width="21.33203125" style="1872" bestFit="1" customWidth="1"/>
    <col min="706" max="706" width="7.109375" style="1872"/>
    <col min="707" max="707" width="7.109375" style="1872" customWidth="1"/>
    <col min="708" max="708" width="9.6640625" style="1872" customWidth="1"/>
    <col min="709" max="709" width="8.44140625" style="1872" customWidth="1"/>
    <col min="710" max="710" width="8.109375" style="1872" customWidth="1"/>
    <col min="711" max="711" width="8.77734375" style="1872" customWidth="1"/>
    <col min="712" max="712" width="8.6640625" style="1872" customWidth="1"/>
    <col min="713" max="713" width="9.21875" style="1872" customWidth="1"/>
    <col min="714" max="714" width="9.6640625" style="1872" bestFit="1" customWidth="1"/>
    <col min="715" max="715" width="8" style="1872" bestFit="1" customWidth="1"/>
    <col min="716" max="716" width="7.5546875" style="1872" bestFit="1" customWidth="1"/>
    <col min="717" max="717" width="7.6640625" style="1872" customWidth="1"/>
    <col min="718" max="718" width="8.109375" style="1872" customWidth="1"/>
    <col min="719" max="719" width="9.21875" style="1872" bestFit="1" customWidth="1"/>
    <col min="720" max="720" width="8.21875" style="1872" customWidth="1"/>
    <col min="721" max="721" width="7.88671875" style="1872" customWidth="1"/>
    <col min="722" max="722" width="7.6640625" style="1872" customWidth="1"/>
    <col min="723" max="723" width="8.5546875" style="1872" customWidth="1"/>
    <col min="724" max="724" width="8.21875" style="1872" customWidth="1"/>
    <col min="725" max="750" width="7.109375" style="1872"/>
    <col min="751" max="751" width="15.21875" style="1872" customWidth="1"/>
    <col min="752" max="752" width="2" style="1872" customWidth="1"/>
    <col min="753" max="753" width="3" style="1872" customWidth="1"/>
    <col min="754" max="776" width="8.77734375" style="1872" customWidth="1"/>
    <col min="777" max="787" width="9.6640625" style="1872" customWidth="1"/>
    <col min="788" max="788" width="8.44140625" style="1872" customWidth="1"/>
    <col min="789" max="789" width="8.109375" style="1872" customWidth="1"/>
    <col min="790" max="790" width="8.77734375" style="1872" customWidth="1"/>
    <col min="791" max="791" width="8.6640625" style="1872" customWidth="1"/>
    <col min="792" max="792" width="9.21875" style="1872" customWidth="1"/>
    <col min="793" max="793" width="9.6640625" style="1872" bestFit="1" customWidth="1"/>
    <col min="794" max="794" width="8" style="1872" bestFit="1" customWidth="1"/>
    <col min="795" max="795" width="7.5546875" style="1872" bestFit="1" customWidth="1"/>
    <col min="796" max="796" width="7.6640625" style="1872" customWidth="1"/>
    <col min="797" max="797" width="8.109375" style="1872" customWidth="1"/>
    <col min="798" max="798" width="9.21875" style="1872" bestFit="1" customWidth="1"/>
    <col min="799" max="799" width="8.21875" style="1872" customWidth="1"/>
    <col min="800" max="800" width="7.88671875" style="1872" customWidth="1"/>
    <col min="801" max="801" width="7.6640625" style="1872" customWidth="1"/>
    <col min="802" max="802" width="8.5546875" style="1872" customWidth="1"/>
    <col min="803" max="803" width="8.21875" style="1872" customWidth="1"/>
    <col min="804" max="960" width="7.109375" style="1872"/>
    <col min="961" max="961" width="21.33203125" style="1872" bestFit="1" customWidth="1"/>
    <col min="962" max="962" width="7.109375" style="1872"/>
    <col min="963" max="963" width="7.109375" style="1872" customWidth="1"/>
    <col min="964" max="964" width="9.6640625" style="1872" customWidth="1"/>
    <col min="965" max="965" width="8.44140625" style="1872" customWidth="1"/>
    <col min="966" max="966" width="8.109375" style="1872" customWidth="1"/>
    <col min="967" max="967" width="8.77734375" style="1872" customWidth="1"/>
    <col min="968" max="968" width="8.6640625" style="1872" customWidth="1"/>
    <col min="969" max="969" width="9.21875" style="1872" customWidth="1"/>
    <col min="970" max="970" width="9.6640625" style="1872" bestFit="1" customWidth="1"/>
    <col min="971" max="971" width="8" style="1872" bestFit="1" customWidth="1"/>
    <col min="972" max="972" width="7.5546875" style="1872" bestFit="1" customWidth="1"/>
    <col min="973" max="973" width="7.6640625" style="1872" customWidth="1"/>
    <col min="974" max="974" width="8.109375" style="1872" customWidth="1"/>
    <col min="975" max="975" width="9.21875" style="1872" bestFit="1" customWidth="1"/>
    <col min="976" max="976" width="8.21875" style="1872" customWidth="1"/>
    <col min="977" max="977" width="7.88671875" style="1872" customWidth="1"/>
    <col min="978" max="978" width="7.6640625" style="1872" customWidth="1"/>
    <col min="979" max="979" width="8.5546875" style="1872" customWidth="1"/>
    <col min="980" max="980" width="8.21875" style="1872" customWidth="1"/>
    <col min="981" max="1006" width="7.109375" style="1872"/>
    <col min="1007" max="1007" width="15.21875" style="1872" customWidth="1"/>
    <col min="1008" max="1008" width="2" style="1872" customWidth="1"/>
    <col min="1009" max="1009" width="3" style="1872" customWidth="1"/>
    <col min="1010" max="1032" width="8.77734375" style="1872" customWidth="1"/>
    <col min="1033" max="1043" width="9.6640625" style="1872" customWidth="1"/>
    <col min="1044" max="1044" width="8.44140625" style="1872" customWidth="1"/>
    <col min="1045" max="1045" width="8.109375" style="1872" customWidth="1"/>
    <col min="1046" max="1046" width="8.77734375" style="1872" customWidth="1"/>
    <col min="1047" max="1047" width="8.6640625" style="1872" customWidth="1"/>
    <col min="1048" max="1048" width="9.21875" style="1872" customWidth="1"/>
    <col min="1049" max="1049" width="9.6640625" style="1872" bestFit="1" customWidth="1"/>
    <col min="1050" max="1050" width="8" style="1872" bestFit="1" customWidth="1"/>
    <col min="1051" max="1051" width="7.5546875" style="1872" bestFit="1" customWidth="1"/>
    <col min="1052" max="1052" width="7.6640625" style="1872" customWidth="1"/>
    <col min="1053" max="1053" width="8.109375" style="1872" customWidth="1"/>
    <col min="1054" max="1054" width="9.21875" style="1872" bestFit="1" customWidth="1"/>
    <col min="1055" max="1055" width="8.21875" style="1872" customWidth="1"/>
    <col min="1056" max="1056" width="7.88671875" style="1872" customWidth="1"/>
    <col min="1057" max="1057" width="7.6640625" style="1872" customWidth="1"/>
    <col min="1058" max="1058" width="8.5546875" style="1872" customWidth="1"/>
    <col min="1059" max="1059" width="8.21875" style="1872" customWidth="1"/>
    <col min="1060" max="1216" width="7.109375" style="1872"/>
    <col min="1217" max="1217" width="21.33203125" style="1872" bestFit="1" customWidth="1"/>
    <col min="1218" max="1218" width="7.109375" style="1872"/>
    <col min="1219" max="1219" width="7.109375" style="1872" customWidth="1"/>
    <col min="1220" max="1220" width="9.6640625" style="1872" customWidth="1"/>
    <col min="1221" max="1221" width="8.44140625" style="1872" customWidth="1"/>
    <col min="1222" max="1222" width="8.109375" style="1872" customWidth="1"/>
    <col min="1223" max="1223" width="8.77734375" style="1872" customWidth="1"/>
    <col min="1224" max="1224" width="8.6640625" style="1872" customWidth="1"/>
    <col min="1225" max="1225" width="9.21875" style="1872" customWidth="1"/>
    <col min="1226" max="1226" width="9.6640625" style="1872" bestFit="1" customWidth="1"/>
    <col min="1227" max="1227" width="8" style="1872" bestFit="1" customWidth="1"/>
    <col min="1228" max="1228" width="7.5546875" style="1872" bestFit="1" customWidth="1"/>
    <col min="1229" max="1229" width="7.6640625" style="1872" customWidth="1"/>
    <col min="1230" max="1230" width="8.109375" style="1872" customWidth="1"/>
    <col min="1231" max="1231" width="9.21875" style="1872" bestFit="1" customWidth="1"/>
    <col min="1232" max="1232" width="8.21875" style="1872" customWidth="1"/>
    <col min="1233" max="1233" width="7.88671875" style="1872" customWidth="1"/>
    <col min="1234" max="1234" width="7.6640625" style="1872" customWidth="1"/>
    <col min="1235" max="1235" width="8.5546875" style="1872" customWidth="1"/>
    <col min="1236" max="1236" width="8.21875" style="1872" customWidth="1"/>
    <col min="1237" max="1262" width="7.109375" style="1872"/>
    <col min="1263" max="1263" width="15.21875" style="1872" customWidth="1"/>
    <col min="1264" max="1264" width="2" style="1872" customWidth="1"/>
    <col min="1265" max="1265" width="3" style="1872" customWidth="1"/>
    <col min="1266" max="1288" width="8.77734375" style="1872" customWidth="1"/>
    <col min="1289" max="1299" width="9.6640625" style="1872" customWidth="1"/>
    <col min="1300" max="1300" width="8.44140625" style="1872" customWidth="1"/>
    <col min="1301" max="1301" width="8.109375" style="1872" customWidth="1"/>
    <col min="1302" max="1302" width="8.77734375" style="1872" customWidth="1"/>
    <col min="1303" max="1303" width="8.6640625" style="1872" customWidth="1"/>
    <col min="1304" max="1304" width="9.21875" style="1872" customWidth="1"/>
    <col min="1305" max="1305" width="9.6640625" style="1872" bestFit="1" customWidth="1"/>
    <col min="1306" max="1306" width="8" style="1872" bestFit="1" customWidth="1"/>
    <col min="1307" max="1307" width="7.5546875" style="1872" bestFit="1" customWidth="1"/>
    <col min="1308" max="1308" width="7.6640625" style="1872" customWidth="1"/>
    <col min="1309" max="1309" width="8.109375" style="1872" customWidth="1"/>
    <col min="1310" max="1310" width="9.21875" style="1872" bestFit="1" customWidth="1"/>
    <col min="1311" max="1311" width="8.21875" style="1872" customWidth="1"/>
    <col min="1312" max="1312" width="7.88671875" style="1872" customWidth="1"/>
    <col min="1313" max="1313" width="7.6640625" style="1872" customWidth="1"/>
    <col min="1314" max="1314" width="8.5546875" style="1872" customWidth="1"/>
    <col min="1315" max="1315" width="8.21875" style="1872" customWidth="1"/>
    <col min="1316" max="1472" width="7.109375" style="1872"/>
    <col min="1473" max="1473" width="21.33203125" style="1872" bestFit="1" customWidth="1"/>
    <col min="1474" max="1474" width="7.109375" style="1872"/>
    <col min="1475" max="1475" width="7.109375" style="1872" customWidth="1"/>
    <col min="1476" max="1476" width="9.6640625" style="1872" customWidth="1"/>
    <col min="1477" max="1477" width="8.44140625" style="1872" customWidth="1"/>
    <col min="1478" max="1478" width="8.109375" style="1872" customWidth="1"/>
    <col min="1479" max="1479" width="8.77734375" style="1872" customWidth="1"/>
    <col min="1480" max="1480" width="8.6640625" style="1872" customWidth="1"/>
    <col min="1481" max="1481" width="9.21875" style="1872" customWidth="1"/>
    <col min="1482" max="1482" width="9.6640625" style="1872" bestFit="1" customWidth="1"/>
    <col min="1483" max="1483" width="8" style="1872" bestFit="1" customWidth="1"/>
    <col min="1484" max="1484" width="7.5546875" style="1872" bestFit="1" customWidth="1"/>
    <col min="1485" max="1485" width="7.6640625" style="1872" customWidth="1"/>
    <col min="1486" max="1486" width="8.109375" style="1872" customWidth="1"/>
    <col min="1487" max="1487" width="9.21875" style="1872" bestFit="1" customWidth="1"/>
    <col min="1488" max="1488" width="8.21875" style="1872" customWidth="1"/>
    <col min="1489" max="1489" width="7.88671875" style="1872" customWidth="1"/>
    <col min="1490" max="1490" width="7.6640625" style="1872" customWidth="1"/>
    <col min="1491" max="1491" width="8.5546875" style="1872" customWidth="1"/>
    <col min="1492" max="1492" width="8.21875" style="1872" customWidth="1"/>
    <col min="1493" max="1518" width="7.109375" style="1872"/>
    <col min="1519" max="1519" width="15.21875" style="1872" customWidth="1"/>
    <col min="1520" max="1520" width="2" style="1872" customWidth="1"/>
    <col min="1521" max="1521" width="3" style="1872" customWidth="1"/>
    <col min="1522" max="1544" width="8.77734375" style="1872" customWidth="1"/>
    <col min="1545" max="1555" width="9.6640625" style="1872" customWidth="1"/>
    <col min="1556" max="1556" width="8.44140625" style="1872" customWidth="1"/>
    <col min="1557" max="1557" width="8.109375" style="1872" customWidth="1"/>
    <col min="1558" max="1558" width="8.77734375" style="1872" customWidth="1"/>
    <col min="1559" max="1559" width="8.6640625" style="1872" customWidth="1"/>
    <col min="1560" max="1560" width="9.21875" style="1872" customWidth="1"/>
    <col min="1561" max="1561" width="9.6640625" style="1872" bestFit="1" customWidth="1"/>
    <col min="1562" max="1562" width="8" style="1872" bestFit="1" customWidth="1"/>
    <col min="1563" max="1563" width="7.5546875" style="1872" bestFit="1" customWidth="1"/>
    <col min="1564" max="1564" width="7.6640625" style="1872" customWidth="1"/>
    <col min="1565" max="1565" width="8.109375" style="1872" customWidth="1"/>
    <col min="1566" max="1566" width="9.21875" style="1872" bestFit="1" customWidth="1"/>
    <col min="1567" max="1567" width="8.21875" style="1872" customWidth="1"/>
    <col min="1568" max="1568" width="7.88671875" style="1872" customWidth="1"/>
    <col min="1569" max="1569" width="7.6640625" style="1872" customWidth="1"/>
    <col min="1570" max="1570" width="8.5546875" style="1872" customWidth="1"/>
    <col min="1571" max="1571" width="8.21875" style="1872" customWidth="1"/>
    <col min="1572" max="1728" width="7.109375" style="1872"/>
    <col min="1729" max="1729" width="21.33203125" style="1872" bestFit="1" customWidth="1"/>
    <col min="1730" max="1730" width="7.109375" style="1872"/>
    <col min="1731" max="1731" width="7.109375" style="1872" customWidth="1"/>
    <col min="1732" max="1732" width="9.6640625" style="1872" customWidth="1"/>
    <col min="1733" max="1733" width="8.44140625" style="1872" customWidth="1"/>
    <col min="1734" max="1734" width="8.109375" style="1872" customWidth="1"/>
    <col min="1735" max="1735" width="8.77734375" style="1872" customWidth="1"/>
    <col min="1736" max="1736" width="8.6640625" style="1872" customWidth="1"/>
    <col min="1737" max="1737" width="9.21875" style="1872" customWidth="1"/>
    <col min="1738" max="1738" width="9.6640625" style="1872" bestFit="1" customWidth="1"/>
    <col min="1739" max="1739" width="8" style="1872" bestFit="1" customWidth="1"/>
    <col min="1740" max="1740" width="7.5546875" style="1872" bestFit="1" customWidth="1"/>
    <col min="1741" max="1741" width="7.6640625" style="1872" customWidth="1"/>
    <col min="1742" max="1742" width="8.109375" style="1872" customWidth="1"/>
    <col min="1743" max="1743" width="9.21875" style="1872" bestFit="1" customWidth="1"/>
    <col min="1744" max="1744" width="8.21875" style="1872" customWidth="1"/>
    <col min="1745" max="1745" width="7.88671875" style="1872" customWidth="1"/>
    <col min="1746" max="1746" width="7.6640625" style="1872" customWidth="1"/>
    <col min="1747" max="1747" width="8.5546875" style="1872" customWidth="1"/>
    <col min="1748" max="1748" width="8.21875" style="1872" customWidth="1"/>
    <col min="1749" max="1774" width="7.109375" style="1872"/>
    <col min="1775" max="1775" width="15.21875" style="1872" customWidth="1"/>
    <col min="1776" max="1776" width="2" style="1872" customWidth="1"/>
    <col min="1777" max="1777" width="3" style="1872" customWidth="1"/>
    <col min="1778" max="1800" width="8.77734375" style="1872" customWidth="1"/>
    <col min="1801" max="1811" width="9.6640625" style="1872" customWidth="1"/>
    <col min="1812" max="1812" width="8.44140625" style="1872" customWidth="1"/>
    <col min="1813" max="1813" width="8.109375" style="1872" customWidth="1"/>
    <col min="1814" max="1814" width="8.77734375" style="1872" customWidth="1"/>
    <col min="1815" max="1815" width="8.6640625" style="1872" customWidth="1"/>
    <col min="1816" max="1816" width="9.21875" style="1872" customWidth="1"/>
    <col min="1817" max="1817" width="9.6640625" style="1872" bestFit="1" customWidth="1"/>
    <col min="1818" max="1818" width="8" style="1872" bestFit="1" customWidth="1"/>
    <col min="1819" max="1819" width="7.5546875" style="1872" bestFit="1" customWidth="1"/>
    <col min="1820" max="1820" width="7.6640625" style="1872" customWidth="1"/>
    <col min="1821" max="1821" width="8.109375" style="1872" customWidth="1"/>
    <col min="1822" max="1822" width="9.21875" style="1872" bestFit="1" customWidth="1"/>
    <col min="1823" max="1823" width="8.21875" style="1872" customWidth="1"/>
    <col min="1824" max="1824" width="7.88671875" style="1872" customWidth="1"/>
    <col min="1825" max="1825" width="7.6640625" style="1872" customWidth="1"/>
    <col min="1826" max="1826" width="8.5546875" style="1872" customWidth="1"/>
    <col min="1827" max="1827" width="8.21875" style="1872" customWidth="1"/>
    <col min="1828" max="1984" width="7.109375" style="1872"/>
    <col min="1985" max="1985" width="21.33203125" style="1872" bestFit="1" customWidth="1"/>
    <col min="1986" max="1986" width="7.109375" style="1872"/>
    <col min="1987" max="1987" width="7.109375" style="1872" customWidth="1"/>
    <col min="1988" max="1988" width="9.6640625" style="1872" customWidth="1"/>
    <col min="1989" max="1989" width="8.44140625" style="1872" customWidth="1"/>
    <col min="1990" max="1990" width="8.109375" style="1872" customWidth="1"/>
    <col min="1991" max="1991" width="8.77734375" style="1872" customWidth="1"/>
    <col min="1992" max="1992" width="8.6640625" style="1872" customWidth="1"/>
    <col min="1993" max="1993" width="9.21875" style="1872" customWidth="1"/>
    <col min="1994" max="1994" width="9.6640625" style="1872" bestFit="1" customWidth="1"/>
    <col min="1995" max="1995" width="8" style="1872" bestFit="1" customWidth="1"/>
    <col min="1996" max="1996" width="7.5546875" style="1872" bestFit="1" customWidth="1"/>
    <col min="1997" max="1997" width="7.6640625" style="1872" customWidth="1"/>
    <col min="1998" max="1998" width="8.109375" style="1872" customWidth="1"/>
    <col min="1999" max="1999" width="9.21875" style="1872" bestFit="1" customWidth="1"/>
    <col min="2000" max="2000" width="8.21875" style="1872" customWidth="1"/>
    <col min="2001" max="2001" width="7.88671875" style="1872" customWidth="1"/>
    <col min="2002" max="2002" width="7.6640625" style="1872" customWidth="1"/>
    <col min="2003" max="2003" width="8.5546875" style="1872" customWidth="1"/>
    <col min="2004" max="2004" width="8.21875" style="1872" customWidth="1"/>
    <col min="2005" max="2030" width="7.109375" style="1872"/>
    <col min="2031" max="2031" width="15.21875" style="1872" customWidth="1"/>
    <col min="2032" max="2032" width="2" style="1872" customWidth="1"/>
    <col min="2033" max="2033" width="3" style="1872" customWidth="1"/>
    <col min="2034" max="2056" width="8.77734375" style="1872" customWidth="1"/>
    <col min="2057" max="2067" width="9.6640625" style="1872" customWidth="1"/>
    <col min="2068" max="2068" width="8.44140625" style="1872" customWidth="1"/>
    <col min="2069" max="2069" width="8.109375" style="1872" customWidth="1"/>
    <col min="2070" max="2070" width="8.77734375" style="1872" customWidth="1"/>
    <col min="2071" max="2071" width="8.6640625" style="1872" customWidth="1"/>
    <col min="2072" max="2072" width="9.21875" style="1872" customWidth="1"/>
    <col min="2073" max="2073" width="9.6640625" style="1872" bestFit="1" customWidth="1"/>
    <col min="2074" max="2074" width="8" style="1872" bestFit="1" customWidth="1"/>
    <col min="2075" max="2075" width="7.5546875" style="1872" bestFit="1" customWidth="1"/>
    <col min="2076" max="2076" width="7.6640625" style="1872" customWidth="1"/>
    <col min="2077" max="2077" width="8.109375" style="1872" customWidth="1"/>
    <col min="2078" max="2078" width="9.21875" style="1872" bestFit="1" customWidth="1"/>
    <col min="2079" max="2079" width="8.21875" style="1872" customWidth="1"/>
    <col min="2080" max="2080" width="7.88671875" style="1872" customWidth="1"/>
    <col min="2081" max="2081" width="7.6640625" style="1872" customWidth="1"/>
    <col min="2082" max="2082" width="8.5546875" style="1872" customWidth="1"/>
    <col min="2083" max="2083" width="8.21875" style="1872" customWidth="1"/>
    <col min="2084" max="2240" width="7.109375" style="1872"/>
    <col min="2241" max="2241" width="21.33203125" style="1872" bestFit="1" customWidth="1"/>
    <col min="2242" max="2242" width="7.109375" style="1872"/>
    <col min="2243" max="2243" width="7.109375" style="1872" customWidth="1"/>
    <col min="2244" max="2244" width="9.6640625" style="1872" customWidth="1"/>
    <col min="2245" max="2245" width="8.44140625" style="1872" customWidth="1"/>
    <col min="2246" max="2246" width="8.109375" style="1872" customWidth="1"/>
    <col min="2247" max="2247" width="8.77734375" style="1872" customWidth="1"/>
    <col min="2248" max="2248" width="8.6640625" style="1872" customWidth="1"/>
    <col min="2249" max="2249" width="9.21875" style="1872" customWidth="1"/>
    <col min="2250" max="2250" width="9.6640625" style="1872" bestFit="1" customWidth="1"/>
    <col min="2251" max="2251" width="8" style="1872" bestFit="1" customWidth="1"/>
    <col min="2252" max="2252" width="7.5546875" style="1872" bestFit="1" customWidth="1"/>
    <col min="2253" max="2253" width="7.6640625" style="1872" customWidth="1"/>
    <col min="2254" max="2254" width="8.109375" style="1872" customWidth="1"/>
    <col min="2255" max="2255" width="9.21875" style="1872" bestFit="1" customWidth="1"/>
    <col min="2256" max="2256" width="8.21875" style="1872" customWidth="1"/>
    <col min="2257" max="2257" width="7.88671875" style="1872" customWidth="1"/>
    <col min="2258" max="2258" width="7.6640625" style="1872" customWidth="1"/>
    <col min="2259" max="2259" width="8.5546875" style="1872" customWidth="1"/>
    <col min="2260" max="2260" width="8.21875" style="1872" customWidth="1"/>
    <col min="2261" max="2286" width="7.109375" style="1872"/>
    <col min="2287" max="2287" width="15.21875" style="1872" customWidth="1"/>
    <col min="2288" max="2288" width="2" style="1872" customWidth="1"/>
    <col min="2289" max="2289" width="3" style="1872" customWidth="1"/>
    <col min="2290" max="2312" width="8.77734375" style="1872" customWidth="1"/>
    <col min="2313" max="2323" width="9.6640625" style="1872" customWidth="1"/>
    <col min="2324" max="2324" width="8.44140625" style="1872" customWidth="1"/>
    <col min="2325" max="2325" width="8.109375" style="1872" customWidth="1"/>
    <col min="2326" max="2326" width="8.77734375" style="1872" customWidth="1"/>
    <col min="2327" max="2327" width="8.6640625" style="1872" customWidth="1"/>
    <col min="2328" max="2328" width="9.21875" style="1872" customWidth="1"/>
    <col min="2329" max="2329" width="9.6640625" style="1872" bestFit="1" customWidth="1"/>
    <col min="2330" max="2330" width="8" style="1872" bestFit="1" customWidth="1"/>
    <col min="2331" max="2331" width="7.5546875" style="1872" bestFit="1" customWidth="1"/>
    <col min="2332" max="2332" width="7.6640625" style="1872" customWidth="1"/>
    <col min="2333" max="2333" width="8.109375" style="1872" customWidth="1"/>
    <col min="2334" max="2334" width="9.21875" style="1872" bestFit="1" customWidth="1"/>
    <col min="2335" max="2335" width="8.21875" style="1872" customWidth="1"/>
    <col min="2336" max="2336" width="7.88671875" style="1872" customWidth="1"/>
    <col min="2337" max="2337" width="7.6640625" style="1872" customWidth="1"/>
    <col min="2338" max="2338" width="8.5546875" style="1872" customWidth="1"/>
    <col min="2339" max="2339" width="8.21875" style="1872" customWidth="1"/>
    <col min="2340" max="2496" width="7.109375" style="1872"/>
    <col min="2497" max="2497" width="21.33203125" style="1872" bestFit="1" customWidth="1"/>
    <col min="2498" max="2498" width="7.109375" style="1872"/>
    <col min="2499" max="2499" width="7.109375" style="1872" customWidth="1"/>
    <col min="2500" max="2500" width="9.6640625" style="1872" customWidth="1"/>
    <col min="2501" max="2501" width="8.44140625" style="1872" customWidth="1"/>
    <col min="2502" max="2502" width="8.109375" style="1872" customWidth="1"/>
    <col min="2503" max="2503" width="8.77734375" style="1872" customWidth="1"/>
    <col min="2504" max="2504" width="8.6640625" style="1872" customWidth="1"/>
    <col min="2505" max="2505" width="9.21875" style="1872" customWidth="1"/>
    <col min="2506" max="2506" width="9.6640625" style="1872" bestFit="1" customWidth="1"/>
    <col min="2507" max="2507" width="8" style="1872" bestFit="1" customWidth="1"/>
    <col min="2508" max="2508" width="7.5546875" style="1872" bestFit="1" customWidth="1"/>
    <col min="2509" max="2509" width="7.6640625" style="1872" customWidth="1"/>
    <col min="2510" max="2510" width="8.109375" style="1872" customWidth="1"/>
    <col min="2511" max="2511" width="9.21875" style="1872" bestFit="1" customWidth="1"/>
    <col min="2512" max="2512" width="8.21875" style="1872" customWidth="1"/>
    <col min="2513" max="2513" width="7.88671875" style="1872" customWidth="1"/>
    <col min="2514" max="2514" width="7.6640625" style="1872" customWidth="1"/>
    <col min="2515" max="2515" width="8.5546875" style="1872" customWidth="1"/>
    <col min="2516" max="2516" width="8.21875" style="1872" customWidth="1"/>
    <col min="2517" max="2542" width="7.109375" style="1872"/>
    <col min="2543" max="2543" width="15.21875" style="1872" customWidth="1"/>
    <col min="2544" max="2544" width="2" style="1872" customWidth="1"/>
    <col min="2545" max="2545" width="3" style="1872" customWidth="1"/>
    <col min="2546" max="2568" width="8.77734375" style="1872" customWidth="1"/>
    <col min="2569" max="2579" width="9.6640625" style="1872" customWidth="1"/>
    <col min="2580" max="2580" width="8.44140625" style="1872" customWidth="1"/>
    <col min="2581" max="2581" width="8.109375" style="1872" customWidth="1"/>
    <col min="2582" max="2582" width="8.77734375" style="1872" customWidth="1"/>
    <col min="2583" max="2583" width="8.6640625" style="1872" customWidth="1"/>
    <col min="2584" max="2584" width="9.21875" style="1872" customWidth="1"/>
    <col min="2585" max="2585" width="9.6640625" style="1872" bestFit="1" customWidth="1"/>
    <col min="2586" max="2586" width="8" style="1872" bestFit="1" customWidth="1"/>
    <col min="2587" max="2587" width="7.5546875" style="1872" bestFit="1" customWidth="1"/>
    <col min="2588" max="2588" width="7.6640625" style="1872" customWidth="1"/>
    <col min="2589" max="2589" width="8.109375" style="1872" customWidth="1"/>
    <col min="2590" max="2590" width="9.21875" style="1872" bestFit="1" customWidth="1"/>
    <col min="2591" max="2591" width="8.21875" style="1872" customWidth="1"/>
    <col min="2592" max="2592" width="7.88671875" style="1872" customWidth="1"/>
    <col min="2593" max="2593" width="7.6640625" style="1872" customWidth="1"/>
    <col min="2594" max="2594" width="8.5546875" style="1872" customWidth="1"/>
    <col min="2595" max="2595" width="8.21875" style="1872" customWidth="1"/>
    <col min="2596" max="2752" width="7.109375" style="1872"/>
    <col min="2753" max="2753" width="21.33203125" style="1872" bestFit="1" customWidth="1"/>
    <col min="2754" max="2754" width="7.109375" style="1872"/>
    <col min="2755" max="2755" width="7.109375" style="1872" customWidth="1"/>
    <col min="2756" max="2756" width="9.6640625" style="1872" customWidth="1"/>
    <col min="2757" max="2757" width="8.44140625" style="1872" customWidth="1"/>
    <col min="2758" max="2758" width="8.109375" style="1872" customWidth="1"/>
    <col min="2759" max="2759" width="8.77734375" style="1872" customWidth="1"/>
    <col min="2760" max="2760" width="8.6640625" style="1872" customWidth="1"/>
    <col min="2761" max="2761" width="9.21875" style="1872" customWidth="1"/>
    <col min="2762" max="2762" width="9.6640625" style="1872" bestFit="1" customWidth="1"/>
    <col min="2763" max="2763" width="8" style="1872" bestFit="1" customWidth="1"/>
    <col min="2764" max="2764" width="7.5546875" style="1872" bestFit="1" customWidth="1"/>
    <col min="2765" max="2765" width="7.6640625" style="1872" customWidth="1"/>
    <col min="2766" max="2766" width="8.109375" style="1872" customWidth="1"/>
    <col min="2767" max="2767" width="9.21875" style="1872" bestFit="1" customWidth="1"/>
    <col min="2768" max="2768" width="8.21875" style="1872" customWidth="1"/>
    <col min="2769" max="2769" width="7.88671875" style="1872" customWidth="1"/>
    <col min="2770" max="2770" width="7.6640625" style="1872" customWidth="1"/>
    <col min="2771" max="2771" width="8.5546875" style="1872" customWidth="1"/>
    <col min="2772" max="2772" width="8.21875" style="1872" customWidth="1"/>
    <col min="2773" max="2798" width="7.109375" style="1872"/>
    <col min="2799" max="2799" width="15.21875" style="1872" customWidth="1"/>
    <col min="2800" max="2800" width="2" style="1872" customWidth="1"/>
    <col min="2801" max="2801" width="3" style="1872" customWidth="1"/>
    <col min="2802" max="2824" width="8.77734375" style="1872" customWidth="1"/>
    <col min="2825" max="2835" width="9.6640625" style="1872" customWidth="1"/>
    <col min="2836" max="2836" width="8.44140625" style="1872" customWidth="1"/>
    <col min="2837" max="2837" width="8.109375" style="1872" customWidth="1"/>
    <col min="2838" max="2838" width="8.77734375" style="1872" customWidth="1"/>
    <col min="2839" max="2839" width="8.6640625" style="1872" customWidth="1"/>
    <col min="2840" max="2840" width="9.21875" style="1872" customWidth="1"/>
    <col min="2841" max="2841" width="9.6640625" style="1872" bestFit="1" customWidth="1"/>
    <col min="2842" max="2842" width="8" style="1872" bestFit="1" customWidth="1"/>
    <col min="2843" max="2843" width="7.5546875" style="1872" bestFit="1" customWidth="1"/>
    <col min="2844" max="2844" width="7.6640625" style="1872" customWidth="1"/>
    <col min="2845" max="2845" width="8.109375" style="1872" customWidth="1"/>
    <col min="2846" max="2846" width="9.21875" style="1872" bestFit="1" customWidth="1"/>
    <col min="2847" max="2847" width="8.21875" style="1872" customWidth="1"/>
    <col min="2848" max="2848" width="7.88671875" style="1872" customWidth="1"/>
    <col min="2849" max="2849" width="7.6640625" style="1872" customWidth="1"/>
    <col min="2850" max="2850" width="8.5546875" style="1872" customWidth="1"/>
    <col min="2851" max="2851" width="8.21875" style="1872" customWidth="1"/>
    <col min="2852" max="3008" width="7.109375" style="1872"/>
    <col min="3009" max="3009" width="21.33203125" style="1872" bestFit="1" customWidth="1"/>
    <col min="3010" max="3010" width="7.109375" style="1872"/>
    <col min="3011" max="3011" width="7.109375" style="1872" customWidth="1"/>
    <col min="3012" max="3012" width="9.6640625" style="1872" customWidth="1"/>
    <col min="3013" max="3013" width="8.44140625" style="1872" customWidth="1"/>
    <col min="3014" max="3014" width="8.109375" style="1872" customWidth="1"/>
    <col min="3015" max="3015" width="8.77734375" style="1872" customWidth="1"/>
    <col min="3016" max="3016" width="8.6640625" style="1872" customWidth="1"/>
    <col min="3017" max="3017" width="9.21875" style="1872" customWidth="1"/>
    <col min="3018" max="3018" width="9.6640625" style="1872" bestFit="1" customWidth="1"/>
    <col min="3019" max="3019" width="8" style="1872" bestFit="1" customWidth="1"/>
    <col min="3020" max="3020" width="7.5546875" style="1872" bestFit="1" customWidth="1"/>
    <col min="3021" max="3021" width="7.6640625" style="1872" customWidth="1"/>
    <col min="3022" max="3022" width="8.109375" style="1872" customWidth="1"/>
    <col min="3023" max="3023" width="9.21875" style="1872" bestFit="1" customWidth="1"/>
    <col min="3024" max="3024" width="8.21875" style="1872" customWidth="1"/>
    <col min="3025" max="3025" width="7.88671875" style="1872" customWidth="1"/>
    <col min="3026" max="3026" width="7.6640625" style="1872" customWidth="1"/>
    <col min="3027" max="3027" width="8.5546875" style="1872" customWidth="1"/>
    <col min="3028" max="3028" width="8.21875" style="1872" customWidth="1"/>
    <col min="3029" max="3054" width="7.109375" style="1872"/>
    <col min="3055" max="3055" width="15.21875" style="1872" customWidth="1"/>
    <col min="3056" max="3056" width="2" style="1872" customWidth="1"/>
    <col min="3057" max="3057" width="3" style="1872" customWidth="1"/>
    <col min="3058" max="3080" width="8.77734375" style="1872" customWidth="1"/>
    <col min="3081" max="3091" width="9.6640625" style="1872" customWidth="1"/>
    <col min="3092" max="3092" width="8.44140625" style="1872" customWidth="1"/>
    <col min="3093" max="3093" width="8.109375" style="1872" customWidth="1"/>
    <col min="3094" max="3094" width="8.77734375" style="1872" customWidth="1"/>
    <col min="3095" max="3095" width="8.6640625" style="1872" customWidth="1"/>
    <col min="3096" max="3096" width="9.21875" style="1872" customWidth="1"/>
    <col min="3097" max="3097" width="9.6640625" style="1872" bestFit="1" customWidth="1"/>
    <col min="3098" max="3098" width="8" style="1872" bestFit="1" customWidth="1"/>
    <col min="3099" max="3099" width="7.5546875" style="1872" bestFit="1" customWidth="1"/>
    <col min="3100" max="3100" width="7.6640625" style="1872" customWidth="1"/>
    <col min="3101" max="3101" width="8.109375" style="1872" customWidth="1"/>
    <col min="3102" max="3102" width="9.21875" style="1872" bestFit="1" customWidth="1"/>
    <col min="3103" max="3103" width="8.21875" style="1872" customWidth="1"/>
    <col min="3104" max="3104" width="7.88671875" style="1872" customWidth="1"/>
    <col min="3105" max="3105" width="7.6640625" style="1872" customWidth="1"/>
    <col min="3106" max="3106" width="8.5546875" style="1872" customWidth="1"/>
    <col min="3107" max="3107" width="8.21875" style="1872" customWidth="1"/>
    <col min="3108" max="3264" width="7.109375" style="1872"/>
    <col min="3265" max="3265" width="21.33203125" style="1872" bestFit="1" customWidth="1"/>
    <col min="3266" max="3266" width="7.109375" style="1872"/>
    <col min="3267" max="3267" width="7.109375" style="1872" customWidth="1"/>
    <col min="3268" max="3268" width="9.6640625" style="1872" customWidth="1"/>
    <col min="3269" max="3269" width="8.44140625" style="1872" customWidth="1"/>
    <col min="3270" max="3270" width="8.109375" style="1872" customWidth="1"/>
    <col min="3271" max="3271" width="8.77734375" style="1872" customWidth="1"/>
    <col min="3272" max="3272" width="8.6640625" style="1872" customWidth="1"/>
    <col min="3273" max="3273" width="9.21875" style="1872" customWidth="1"/>
    <col min="3274" max="3274" width="9.6640625" style="1872" bestFit="1" customWidth="1"/>
    <col min="3275" max="3275" width="8" style="1872" bestFit="1" customWidth="1"/>
    <col min="3276" max="3276" width="7.5546875" style="1872" bestFit="1" customWidth="1"/>
    <col min="3277" max="3277" width="7.6640625" style="1872" customWidth="1"/>
    <col min="3278" max="3278" width="8.109375" style="1872" customWidth="1"/>
    <col min="3279" max="3279" width="9.21875" style="1872" bestFit="1" customWidth="1"/>
    <col min="3280" max="3280" width="8.21875" style="1872" customWidth="1"/>
    <col min="3281" max="3281" width="7.88671875" style="1872" customWidth="1"/>
    <col min="3282" max="3282" width="7.6640625" style="1872" customWidth="1"/>
    <col min="3283" max="3283" width="8.5546875" style="1872" customWidth="1"/>
    <col min="3284" max="3284" width="8.21875" style="1872" customWidth="1"/>
    <col min="3285" max="3310" width="7.109375" style="1872"/>
    <col min="3311" max="3311" width="15.21875" style="1872" customWidth="1"/>
    <col min="3312" max="3312" width="2" style="1872" customWidth="1"/>
    <col min="3313" max="3313" width="3" style="1872" customWidth="1"/>
    <col min="3314" max="3336" width="8.77734375" style="1872" customWidth="1"/>
    <col min="3337" max="3347" width="9.6640625" style="1872" customWidth="1"/>
    <col min="3348" max="3348" width="8.44140625" style="1872" customWidth="1"/>
    <col min="3349" max="3349" width="8.109375" style="1872" customWidth="1"/>
    <col min="3350" max="3350" width="8.77734375" style="1872" customWidth="1"/>
    <col min="3351" max="3351" width="8.6640625" style="1872" customWidth="1"/>
    <col min="3352" max="3352" width="9.21875" style="1872" customWidth="1"/>
    <col min="3353" max="3353" width="9.6640625" style="1872" bestFit="1" customWidth="1"/>
    <col min="3354" max="3354" width="8" style="1872" bestFit="1" customWidth="1"/>
    <col min="3355" max="3355" width="7.5546875" style="1872" bestFit="1" customWidth="1"/>
    <col min="3356" max="3356" width="7.6640625" style="1872" customWidth="1"/>
    <col min="3357" max="3357" width="8.109375" style="1872" customWidth="1"/>
    <col min="3358" max="3358" width="9.21875" style="1872" bestFit="1" customWidth="1"/>
    <col min="3359" max="3359" width="8.21875" style="1872" customWidth="1"/>
    <col min="3360" max="3360" width="7.88671875" style="1872" customWidth="1"/>
    <col min="3361" max="3361" width="7.6640625" style="1872" customWidth="1"/>
    <col min="3362" max="3362" width="8.5546875" style="1872" customWidth="1"/>
    <col min="3363" max="3363" width="8.21875" style="1872" customWidth="1"/>
    <col min="3364" max="3520" width="7.109375" style="1872"/>
    <col min="3521" max="3521" width="21.33203125" style="1872" bestFit="1" customWidth="1"/>
    <col min="3522" max="3522" width="7.109375" style="1872"/>
    <col min="3523" max="3523" width="7.109375" style="1872" customWidth="1"/>
    <col min="3524" max="3524" width="9.6640625" style="1872" customWidth="1"/>
    <col min="3525" max="3525" width="8.44140625" style="1872" customWidth="1"/>
    <col min="3526" max="3526" width="8.109375" style="1872" customWidth="1"/>
    <col min="3527" max="3527" width="8.77734375" style="1872" customWidth="1"/>
    <col min="3528" max="3528" width="8.6640625" style="1872" customWidth="1"/>
    <col min="3529" max="3529" width="9.21875" style="1872" customWidth="1"/>
    <col min="3530" max="3530" width="9.6640625" style="1872" bestFit="1" customWidth="1"/>
    <col min="3531" max="3531" width="8" style="1872" bestFit="1" customWidth="1"/>
    <col min="3532" max="3532" width="7.5546875" style="1872" bestFit="1" customWidth="1"/>
    <col min="3533" max="3533" width="7.6640625" style="1872" customWidth="1"/>
    <col min="3534" max="3534" width="8.109375" style="1872" customWidth="1"/>
    <col min="3535" max="3535" width="9.21875" style="1872" bestFit="1" customWidth="1"/>
    <col min="3536" max="3536" width="8.21875" style="1872" customWidth="1"/>
    <col min="3537" max="3537" width="7.88671875" style="1872" customWidth="1"/>
    <col min="3538" max="3538" width="7.6640625" style="1872" customWidth="1"/>
    <col min="3539" max="3539" width="8.5546875" style="1872" customWidth="1"/>
    <col min="3540" max="3540" width="8.21875" style="1872" customWidth="1"/>
    <col min="3541" max="3566" width="7.109375" style="1872"/>
    <col min="3567" max="3567" width="15.21875" style="1872" customWidth="1"/>
    <col min="3568" max="3568" width="2" style="1872" customWidth="1"/>
    <col min="3569" max="3569" width="3" style="1872" customWidth="1"/>
    <col min="3570" max="3592" width="8.77734375" style="1872" customWidth="1"/>
    <col min="3593" max="3603" width="9.6640625" style="1872" customWidth="1"/>
    <col min="3604" max="3604" width="8.44140625" style="1872" customWidth="1"/>
    <col min="3605" max="3605" width="8.109375" style="1872" customWidth="1"/>
    <col min="3606" max="3606" width="8.77734375" style="1872" customWidth="1"/>
    <col min="3607" max="3607" width="8.6640625" style="1872" customWidth="1"/>
    <col min="3608" max="3608" width="9.21875" style="1872" customWidth="1"/>
    <col min="3609" max="3609" width="9.6640625" style="1872" bestFit="1" customWidth="1"/>
    <col min="3610" max="3610" width="8" style="1872" bestFit="1" customWidth="1"/>
    <col min="3611" max="3611" width="7.5546875" style="1872" bestFit="1" customWidth="1"/>
    <col min="3612" max="3612" width="7.6640625" style="1872" customWidth="1"/>
    <col min="3613" max="3613" width="8.109375" style="1872" customWidth="1"/>
    <col min="3614" max="3614" width="9.21875" style="1872" bestFit="1" customWidth="1"/>
    <col min="3615" max="3615" width="8.21875" style="1872" customWidth="1"/>
    <col min="3616" max="3616" width="7.88671875" style="1872" customWidth="1"/>
    <col min="3617" max="3617" width="7.6640625" style="1872" customWidth="1"/>
    <col min="3618" max="3618" width="8.5546875" style="1872" customWidth="1"/>
    <col min="3619" max="3619" width="8.21875" style="1872" customWidth="1"/>
    <col min="3620" max="3776" width="7.109375" style="1872"/>
    <col min="3777" max="3777" width="21.33203125" style="1872" bestFit="1" customWidth="1"/>
    <col min="3778" max="3778" width="7.109375" style="1872"/>
    <col min="3779" max="3779" width="7.109375" style="1872" customWidth="1"/>
    <col min="3780" max="3780" width="9.6640625" style="1872" customWidth="1"/>
    <col min="3781" max="3781" width="8.44140625" style="1872" customWidth="1"/>
    <col min="3782" max="3782" width="8.109375" style="1872" customWidth="1"/>
    <col min="3783" max="3783" width="8.77734375" style="1872" customWidth="1"/>
    <col min="3784" max="3784" width="8.6640625" style="1872" customWidth="1"/>
    <col min="3785" max="3785" width="9.21875" style="1872" customWidth="1"/>
    <col min="3786" max="3786" width="9.6640625" style="1872" bestFit="1" customWidth="1"/>
    <col min="3787" max="3787" width="8" style="1872" bestFit="1" customWidth="1"/>
    <col min="3788" max="3788" width="7.5546875" style="1872" bestFit="1" customWidth="1"/>
    <col min="3789" max="3789" width="7.6640625" style="1872" customWidth="1"/>
    <col min="3790" max="3790" width="8.109375" style="1872" customWidth="1"/>
    <col min="3791" max="3791" width="9.21875" style="1872" bestFit="1" customWidth="1"/>
    <col min="3792" max="3792" width="8.21875" style="1872" customWidth="1"/>
    <col min="3793" max="3793" width="7.88671875" style="1872" customWidth="1"/>
    <col min="3794" max="3794" width="7.6640625" style="1872" customWidth="1"/>
    <col min="3795" max="3795" width="8.5546875" style="1872" customWidth="1"/>
    <col min="3796" max="3796" width="8.21875" style="1872" customWidth="1"/>
    <col min="3797" max="3822" width="7.109375" style="1872"/>
    <col min="3823" max="3823" width="15.21875" style="1872" customWidth="1"/>
    <col min="3824" max="3824" width="2" style="1872" customWidth="1"/>
    <col min="3825" max="3825" width="3" style="1872" customWidth="1"/>
    <col min="3826" max="3848" width="8.77734375" style="1872" customWidth="1"/>
    <col min="3849" max="3859" width="9.6640625" style="1872" customWidth="1"/>
    <col min="3860" max="3860" width="8.44140625" style="1872" customWidth="1"/>
    <col min="3861" max="3861" width="8.109375" style="1872" customWidth="1"/>
    <col min="3862" max="3862" width="8.77734375" style="1872" customWidth="1"/>
    <col min="3863" max="3863" width="8.6640625" style="1872" customWidth="1"/>
    <col min="3864" max="3864" width="9.21875" style="1872" customWidth="1"/>
    <col min="3865" max="3865" width="9.6640625" style="1872" bestFit="1" customWidth="1"/>
    <col min="3866" max="3866" width="8" style="1872" bestFit="1" customWidth="1"/>
    <col min="3867" max="3867" width="7.5546875" style="1872" bestFit="1" customWidth="1"/>
    <col min="3868" max="3868" width="7.6640625" style="1872" customWidth="1"/>
    <col min="3869" max="3869" width="8.109375" style="1872" customWidth="1"/>
    <col min="3870" max="3870" width="9.21875" style="1872" bestFit="1" customWidth="1"/>
    <col min="3871" max="3871" width="8.21875" style="1872" customWidth="1"/>
    <col min="3872" max="3872" width="7.88671875" style="1872" customWidth="1"/>
    <col min="3873" max="3873" width="7.6640625" style="1872" customWidth="1"/>
    <col min="3874" max="3874" width="8.5546875" style="1872" customWidth="1"/>
    <col min="3875" max="3875" width="8.21875" style="1872" customWidth="1"/>
    <col min="3876" max="4032" width="7.109375" style="1872"/>
    <col min="4033" max="4033" width="21.33203125" style="1872" bestFit="1" customWidth="1"/>
    <col min="4034" max="4034" width="7.109375" style="1872"/>
    <col min="4035" max="4035" width="7.109375" style="1872" customWidth="1"/>
    <col min="4036" max="4036" width="9.6640625" style="1872" customWidth="1"/>
    <col min="4037" max="4037" width="8.44140625" style="1872" customWidth="1"/>
    <col min="4038" max="4038" width="8.109375" style="1872" customWidth="1"/>
    <col min="4039" max="4039" width="8.77734375" style="1872" customWidth="1"/>
    <col min="4040" max="4040" width="8.6640625" style="1872" customWidth="1"/>
    <col min="4041" max="4041" width="9.21875" style="1872" customWidth="1"/>
    <col min="4042" max="4042" width="9.6640625" style="1872" bestFit="1" customWidth="1"/>
    <col min="4043" max="4043" width="8" style="1872" bestFit="1" customWidth="1"/>
    <col min="4044" max="4044" width="7.5546875" style="1872" bestFit="1" customWidth="1"/>
    <col min="4045" max="4045" width="7.6640625" style="1872" customWidth="1"/>
    <col min="4046" max="4046" width="8.109375" style="1872" customWidth="1"/>
    <col min="4047" max="4047" width="9.21875" style="1872" bestFit="1" customWidth="1"/>
    <col min="4048" max="4048" width="8.21875" style="1872" customWidth="1"/>
    <col min="4049" max="4049" width="7.88671875" style="1872" customWidth="1"/>
    <col min="4050" max="4050" width="7.6640625" style="1872" customWidth="1"/>
    <col min="4051" max="4051" width="8.5546875" style="1872" customWidth="1"/>
    <col min="4052" max="4052" width="8.21875" style="1872" customWidth="1"/>
    <col min="4053" max="4078" width="7.109375" style="1872"/>
    <col min="4079" max="4079" width="15.21875" style="1872" customWidth="1"/>
    <col min="4080" max="4080" width="2" style="1872" customWidth="1"/>
    <col min="4081" max="4081" width="3" style="1872" customWidth="1"/>
    <col min="4082" max="4104" width="8.77734375" style="1872" customWidth="1"/>
    <col min="4105" max="4115" width="9.6640625" style="1872" customWidth="1"/>
    <col min="4116" max="4116" width="8.44140625" style="1872" customWidth="1"/>
    <col min="4117" max="4117" width="8.109375" style="1872" customWidth="1"/>
    <col min="4118" max="4118" width="8.77734375" style="1872" customWidth="1"/>
    <col min="4119" max="4119" width="8.6640625" style="1872" customWidth="1"/>
    <col min="4120" max="4120" width="9.21875" style="1872" customWidth="1"/>
    <col min="4121" max="4121" width="9.6640625" style="1872" bestFit="1" customWidth="1"/>
    <col min="4122" max="4122" width="8" style="1872" bestFit="1" customWidth="1"/>
    <col min="4123" max="4123" width="7.5546875" style="1872" bestFit="1" customWidth="1"/>
    <col min="4124" max="4124" width="7.6640625" style="1872" customWidth="1"/>
    <col min="4125" max="4125" width="8.109375" style="1872" customWidth="1"/>
    <col min="4126" max="4126" width="9.21875" style="1872" bestFit="1" customWidth="1"/>
    <col min="4127" max="4127" width="8.21875" style="1872" customWidth="1"/>
    <col min="4128" max="4128" width="7.88671875" style="1872" customWidth="1"/>
    <col min="4129" max="4129" width="7.6640625" style="1872" customWidth="1"/>
    <col min="4130" max="4130" width="8.5546875" style="1872" customWidth="1"/>
    <col min="4131" max="4131" width="8.21875" style="1872" customWidth="1"/>
    <col min="4132" max="4288" width="7.109375" style="1872"/>
    <col min="4289" max="4289" width="21.33203125" style="1872" bestFit="1" customWidth="1"/>
    <col min="4290" max="4290" width="7.109375" style="1872"/>
    <col min="4291" max="4291" width="7.109375" style="1872" customWidth="1"/>
    <col min="4292" max="4292" width="9.6640625" style="1872" customWidth="1"/>
    <col min="4293" max="4293" width="8.44140625" style="1872" customWidth="1"/>
    <col min="4294" max="4294" width="8.109375" style="1872" customWidth="1"/>
    <col min="4295" max="4295" width="8.77734375" style="1872" customWidth="1"/>
    <col min="4296" max="4296" width="8.6640625" style="1872" customWidth="1"/>
    <col min="4297" max="4297" width="9.21875" style="1872" customWidth="1"/>
    <col min="4298" max="4298" width="9.6640625" style="1872" bestFit="1" customWidth="1"/>
    <col min="4299" max="4299" width="8" style="1872" bestFit="1" customWidth="1"/>
    <col min="4300" max="4300" width="7.5546875" style="1872" bestFit="1" customWidth="1"/>
    <col min="4301" max="4301" width="7.6640625" style="1872" customWidth="1"/>
    <col min="4302" max="4302" width="8.109375" style="1872" customWidth="1"/>
    <col min="4303" max="4303" width="9.21875" style="1872" bestFit="1" customWidth="1"/>
    <col min="4304" max="4304" width="8.21875" style="1872" customWidth="1"/>
    <col min="4305" max="4305" width="7.88671875" style="1872" customWidth="1"/>
    <col min="4306" max="4306" width="7.6640625" style="1872" customWidth="1"/>
    <col min="4307" max="4307" width="8.5546875" style="1872" customWidth="1"/>
    <col min="4308" max="4308" width="8.21875" style="1872" customWidth="1"/>
    <col min="4309" max="4334" width="7.109375" style="1872"/>
    <col min="4335" max="4335" width="15.21875" style="1872" customWidth="1"/>
    <col min="4336" max="4336" width="2" style="1872" customWidth="1"/>
    <col min="4337" max="4337" width="3" style="1872" customWidth="1"/>
    <col min="4338" max="4360" width="8.77734375" style="1872" customWidth="1"/>
    <col min="4361" max="4371" width="9.6640625" style="1872" customWidth="1"/>
    <col min="4372" max="4372" width="8.44140625" style="1872" customWidth="1"/>
    <col min="4373" max="4373" width="8.109375" style="1872" customWidth="1"/>
    <col min="4374" max="4374" width="8.77734375" style="1872" customWidth="1"/>
    <col min="4375" max="4375" width="8.6640625" style="1872" customWidth="1"/>
    <col min="4376" max="4376" width="9.21875" style="1872" customWidth="1"/>
    <col min="4377" max="4377" width="9.6640625" style="1872" bestFit="1" customWidth="1"/>
    <col min="4378" max="4378" width="8" style="1872" bestFit="1" customWidth="1"/>
    <col min="4379" max="4379" width="7.5546875" style="1872" bestFit="1" customWidth="1"/>
    <col min="4380" max="4380" width="7.6640625" style="1872" customWidth="1"/>
    <col min="4381" max="4381" width="8.109375" style="1872" customWidth="1"/>
    <col min="4382" max="4382" width="9.21875" style="1872" bestFit="1" customWidth="1"/>
    <col min="4383" max="4383" width="8.21875" style="1872" customWidth="1"/>
    <col min="4384" max="4384" width="7.88671875" style="1872" customWidth="1"/>
    <col min="4385" max="4385" width="7.6640625" style="1872" customWidth="1"/>
    <col min="4386" max="4386" width="8.5546875" style="1872" customWidth="1"/>
    <col min="4387" max="4387" width="8.21875" style="1872" customWidth="1"/>
    <col min="4388" max="4544" width="7.109375" style="1872"/>
    <col min="4545" max="4545" width="21.33203125" style="1872" bestFit="1" customWidth="1"/>
    <col min="4546" max="4546" width="7.109375" style="1872"/>
    <col min="4547" max="4547" width="7.109375" style="1872" customWidth="1"/>
    <col min="4548" max="4548" width="9.6640625" style="1872" customWidth="1"/>
    <col min="4549" max="4549" width="8.44140625" style="1872" customWidth="1"/>
    <col min="4550" max="4550" width="8.109375" style="1872" customWidth="1"/>
    <col min="4551" max="4551" width="8.77734375" style="1872" customWidth="1"/>
    <col min="4552" max="4552" width="8.6640625" style="1872" customWidth="1"/>
    <col min="4553" max="4553" width="9.21875" style="1872" customWidth="1"/>
    <col min="4554" max="4554" width="9.6640625" style="1872" bestFit="1" customWidth="1"/>
    <col min="4555" max="4555" width="8" style="1872" bestFit="1" customWidth="1"/>
    <col min="4556" max="4556" width="7.5546875" style="1872" bestFit="1" customWidth="1"/>
    <col min="4557" max="4557" width="7.6640625" style="1872" customWidth="1"/>
    <col min="4558" max="4558" width="8.109375" style="1872" customWidth="1"/>
    <col min="4559" max="4559" width="9.21875" style="1872" bestFit="1" customWidth="1"/>
    <col min="4560" max="4560" width="8.21875" style="1872" customWidth="1"/>
    <col min="4561" max="4561" width="7.88671875" style="1872" customWidth="1"/>
    <col min="4562" max="4562" width="7.6640625" style="1872" customWidth="1"/>
    <col min="4563" max="4563" width="8.5546875" style="1872" customWidth="1"/>
    <col min="4564" max="4564" width="8.21875" style="1872" customWidth="1"/>
    <col min="4565" max="4590" width="7.109375" style="1872"/>
    <col min="4591" max="4591" width="15.21875" style="1872" customWidth="1"/>
    <col min="4592" max="4592" width="2" style="1872" customWidth="1"/>
    <col min="4593" max="4593" width="3" style="1872" customWidth="1"/>
    <col min="4594" max="4616" width="8.77734375" style="1872" customWidth="1"/>
    <col min="4617" max="4627" width="9.6640625" style="1872" customWidth="1"/>
    <col min="4628" max="4628" width="8.44140625" style="1872" customWidth="1"/>
    <col min="4629" max="4629" width="8.109375" style="1872" customWidth="1"/>
    <col min="4630" max="4630" width="8.77734375" style="1872" customWidth="1"/>
    <col min="4631" max="4631" width="8.6640625" style="1872" customWidth="1"/>
    <col min="4632" max="4632" width="9.21875" style="1872" customWidth="1"/>
    <col min="4633" max="4633" width="9.6640625" style="1872" bestFit="1" customWidth="1"/>
    <col min="4634" max="4634" width="8" style="1872" bestFit="1" customWidth="1"/>
    <col min="4635" max="4635" width="7.5546875" style="1872" bestFit="1" customWidth="1"/>
    <col min="4636" max="4636" width="7.6640625" style="1872" customWidth="1"/>
    <col min="4637" max="4637" width="8.109375" style="1872" customWidth="1"/>
    <col min="4638" max="4638" width="9.21875" style="1872" bestFit="1" customWidth="1"/>
    <col min="4639" max="4639" width="8.21875" style="1872" customWidth="1"/>
    <col min="4640" max="4640" width="7.88671875" style="1872" customWidth="1"/>
    <col min="4641" max="4641" width="7.6640625" style="1872" customWidth="1"/>
    <col min="4642" max="4642" width="8.5546875" style="1872" customWidth="1"/>
    <col min="4643" max="4643" width="8.21875" style="1872" customWidth="1"/>
    <col min="4644" max="4800" width="7.109375" style="1872"/>
    <col min="4801" max="4801" width="21.33203125" style="1872" bestFit="1" customWidth="1"/>
    <col min="4802" max="4802" width="7.109375" style="1872"/>
    <col min="4803" max="4803" width="7.109375" style="1872" customWidth="1"/>
    <col min="4804" max="4804" width="9.6640625" style="1872" customWidth="1"/>
    <col min="4805" max="4805" width="8.44140625" style="1872" customWidth="1"/>
    <col min="4806" max="4806" width="8.109375" style="1872" customWidth="1"/>
    <col min="4807" max="4807" width="8.77734375" style="1872" customWidth="1"/>
    <col min="4808" max="4808" width="8.6640625" style="1872" customWidth="1"/>
    <col min="4809" max="4809" width="9.21875" style="1872" customWidth="1"/>
    <col min="4810" max="4810" width="9.6640625" style="1872" bestFit="1" customWidth="1"/>
    <col min="4811" max="4811" width="8" style="1872" bestFit="1" customWidth="1"/>
    <col min="4812" max="4812" width="7.5546875" style="1872" bestFit="1" customWidth="1"/>
    <col min="4813" max="4813" width="7.6640625" style="1872" customWidth="1"/>
    <col min="4814" max="4814" width="8.109375" style="1872" customWidth="1"/>
    <col min="4815" max="4815" width="9.21875" style="1872" bestFit="1" customWidth="1"/>
    <col min="4816" max="4816" width="8.21875" style="1872" customWidth="1"/>
    <col min="4817" max="4817" width="7.88671875" style="1872" customWidth="1"/>
    <col min="4818" max="4818" width="7.6640625" style="1872" customWidth="1"/>
    <col min="4819" max="4819" width="8.5546875" style="1872" customWidth="1"/>
    <col min="4820" max="4820" width="8.21875" style="1872" customWidth="1"/>
    <col min="4821" max="4846" width="7.109375" style="1872"/>
    <col min="4847" max="4847" width="15.21875" style="1872" customWidth="1"/>
    <col min="4848" max="4848" width="2" style="1872" customWidth="1"/>
    <col min="4849" max="4849" width="3" style="1872" customWidth="1"/>
    <col min="4850" max="4872" width="8.77734375" style="1872" customWidth="1"/>
    <col min="4873" max="4883" width="9.6640625" style="1872" customWidth="1"/>
    <col min="4884" max="4884" width="8.44140625" style="1872" customWidth="1"/>
    <col min="4885" max="4885" width="8.109375" style="1872" customWidth="1"/>
    <col min="4886" max="4886" width="8.77734375" style="1872" customWidth="1"/>
    <col min="4887" max="4887" width="8.6640625" style="1872" customWidth="1"/>
    <col min="4888" max="4888" width="9.21875" style="1872" customWidth="1"/>
    <col min="4889" max="4889" width="9.6640625" style="1872" bestFit="1" customWidth="1"/>
    <col min="4890" max="4890" width="8" style="1872" bestFit="1" customWidth="1"/>
    <col min="4891" max="4891" width="7.5546875" style="1872" bestFit="1" customWidth="1"/>
    <col min="4892" max="4892" width="7.6640625" style="1872" customWidth="1"/>
    <col min="4893" max="4893" width="8.109375" style="1872" customWidth="1"/>
    <col min="4894" max="4894" width="9.21875" style="1872" bestFit="1" customWidth="1"/>
    <col min="4895" max="4895" width="8.21875" style="1872" customWidth="1"/>
    <col min="4896" max="4896" width="7.88671875" style="1872" customWidth="1"/>
    <col min="4897" max="4897" width="7.6640625" style="1872" customWidth="1"/>
    <col min="4898" max="4898" width="8.5546875" style="1872" customWidth="1"/>
    <col min="4899" max="4899" width="8.21875" style="1872" customWidth="1"/>
    <col min="4900" max="5056" width="7.109375" style="1872"/>
    <col min="5057" max="5057" width="21.33203125" style="1872" bestFit="1" customWidth="1"/>
    <col min="5058" max="5058" width="7.109375" style="1872"/>
    <col min="5059" max="5059" width="7.109375" style="1872" customWidth="1"/>
    <col min="5060" max="5060" width="9.6640625" style="1872" customWidth="1"/>
    <col min="5061" max="5061" width="8.44140625" style="1872" customWidth="1"/>
    <col min="5062" max="5062" width="8.109375" style="1872" customWidth="1"/>
    <col min="5063" max="5063" width="8.77734375" style="1872" customWidth="1"/>
    <col min="5064" max="5064" width="8.6640625" style="1872" customWidth="1"/>
    <col min="5065" max="5065" width="9.21875" style="1872" customWidth="1"/>
    <col min="5066" max="5066" width="9.6640625" style="1872" bestFit="1" customWidth="1"/>
    <col min="5067" max="5067" width="8" style="1872" bestFit="1" customWidth="1"/>
    <col min="5068" max="5068" width="7.5546875" style="1872" bestFit="1" customWidth="1"/>
    <col min="5069" max="5069" width="7.6640625" style="1872" customWidth="1"/>
    <col min="5070" max="5070" width="8.109375" style="1872" customWidth="1"/>
    <col min="5071" max="5071" width="9.21875" style="1872" bestFit="1" customWidth="1"/>
    <col min="5072" max="5072" width="8.21875" style="1872" customWidth="1"/>
    <col min="5073" max="5073" width="7.88671875" style="1872" customWidth="1"/>
    <col min="5074" max="5074" width="7.6640625" style="1872" customWidth="1"/>
    <col min="5075" max="5075" width="8.5546875" style="1872" customWidth="1"/>
    <col min="5076" max="5076" width="8.21875" style="1872" customWidth="1"/>
    <col min="5077" max="5102" width="7.109375" style="1872"/>
    <col min="5103" max="5103" width="15.21875" style="1872" customWidth="1"/>
    <col min="5104" max="5104" width="2" style="1872" customWidth="1"/>
    <col min="5105" max="5105" width="3" style="1872" customWidth="1"/>
    <col min="5106" max="5128" width="8.77734375" style="1872" customWidth="1"/>
    <col min="5129" max="5139" width="9.6640625" style="1872" customWidth="1"/>
    <col min="5140" max="5140" width="8.44140625" style="1872" customWidth="1"/>
    <col min="5141" max="5141" width="8.109375" style="1872" customWidth="1"/>
    <col min="5142" max="5142" width="8.77734375" style="1872" customWidth="1"/>
    <col min="5143" max="5143" width="8.6640625" style="1872" customWidth="1"/>
    <col min="5144" max="5144" width="9.21875" style="1872" customWidth="1"/>
    <col min="5145" max="5145" width="9.6640625" style="1872" bestFit="1" customWidth="1"/>
    <col min="5146" max="5146" width="8" style="1872" bestFit="1" customWidth="1"/>
    <col min="5147" max="5147" width="7.5546875" style="1872" bestFit="1" customWidth="1"/>
    <col min="5148" max="5148" width="7.6640625" style="1872" customWidth="1"/>
    <col min="5149" max="5149" width="8.109375" style="1872" customWidth="1"/>
    <col min="5150" max="5150" width="9.21875" style="1872" bestFit="1" customWidth="1"/>
    <col min="5151" max="5151" width="8.21875" style="1872" customWidth="1"/>
    <col min="5152" max="5152" width="7.88671875" style="1872" customWidth="1"/>
    <col min="5153" max="5153" width="7.6640625" style="1872" customWidth="1"/>
    <col min="5154" max="5154" width="8.5546875" style="1872" customWidth="1"/>
    <col min="5155" max="5155" width="8.21875" style="1872" customWidth="1"/>
    <col min="5156" max="5312" width="7.109375" style="1872"/>
    <col min="5313" max="5313" width="21.33203125" style="1872" bestFit="1" customWidth="1"/>
    <col min="5314" max="5314" width="7.109375" style="1872"/>
    <col min="5315" max="5315" width="7.109375" style="1872" customWidth="1"/>
    <col min="5316" max="5316" width="9.6640625" style="1872" customWidth="1"/>
    <col min="5317" max="5317" width="8.44140625" style="1872" customWidth="1"/>
    <col min="5318" max="5318" width="8.109375" style="1872" customWidth="1"/>
    <col min="5319" max="5319" width="8.77734375" style="1872" customWidth="1"/>
    <col min="5320" max="5320" width="8.6640625" style="1872" customWidth="1"/>
    <col min="5321" max="5321" width="9.21875" style="1872" customWidth="1"/>
    <col min="5322" max="5322" width="9.6640625" style="1872" bestFit="1" customWidth="1"/>
    <col min="5323" max="5323" width="8" style="1872" bestFit="1" customWidth="1"/>
    <col min="5324" max="5324" width="7.5546875" style="1872" bestFit="1" customWidth="1"/>
    <col min="5325" max="5325" width="7.6640625" style="1872" customWidth="1"/>
    <col min="5326" max="5326" width="8.109375" style="1872" customWidth="1"/>
    <col min="5327" max="5327" width="9.21875" style="1872" bestFit="1" customWidth="1"/>
    <col min="5328" max="5328" width="8.21875" style="1872" customWidth="1"/>
    <col min="5329" max="5329" width="7.88671875" style="1872" customWidth="1"/>
    <col min="5330" max="5330" width="7.6640625" style="1872" customWidth="1"/>
    <col min="5331" max="5331" width="8.5546875" style="1872" customWidth="1"/>
    <col min="5332" max="5332" width="8.21875" style="1872" customWidth="1"/>
    <col min="5333" max="5358" width="7.109375" style="1872"/>
    <col min="5359" max="5359" width="15.21875" style="1872" customWidth="1"/>
    <col min="5360" max="5360" width="2" style="1872" customWidth="1"/>
    <col min="5361" max="5361" width="3" style="1872" customWidth="1"/>
    <col min="5362" max="5384" width="8.77734375" style="1872" customWidth="1"/>
    <col min="5385" max="5395" width="9.6640625" style="1872" customWidth="1"/>
    <col min="5396" max="5396" width="8.44140625" style="1872" customWidth="1"/>
    <col min="5397" max="5397" width="8.109375" style="1872" customWidth="1"/>
    <col min="5398" max="5398" width="8.77734375" style="1872" customWidth="1"/>
    <col min="5399" max="5399" width="8.6640625" style="1872" customWidth="1"/>
    <col min="5400" max="5400" width="9.21875" style="1872" customWidth="1"/>
    <col min="5401" max="5401" width="9.6640625" style="1872" bestFit="1" customWidth="1"/>
    <col min="5402" max="5402" width="8" style="1872" bestFit="1" customWidth="1"/>
    <col min="5403" max="5403" width="7.5546875" style="1872" bestFit="1" customWidth="1"/>
    <col min="5404" max="5404" width="7.6640625" style="1872" customWidth="1"/>
    <col min="5405" max="5405" width="8.109375" style="1872" customWidth="1"/>
    <col min="5406" max="5406" width="9.21875" style="1872" bestFit="1" customWidth="1"/>
    <col min="5407" max="5407" width="8.21875" style="1872" customWidth="1"/>
    <col min="5408" max="5408" width="7.88671875" style="1872" customWidth="1"/>
    <col min="5409" max="5409" width="7.6640625" style="1872" customWidth="1"/>
    <col min="5410" max="5410" width="8.5546875" style="1872" customWidth="1"/>
    <col min="5411" max="5411" width="8.21875" style="1872" customWidth="1"/>
    <col min="5412" max="5568" width="7.109375" style="1872"/>
    <col min="5569" max="5569" width="21.33203125" style="1872" bestFit="1" customWidth="1"/>
    <col min="5570" max="5570" width="7.109375" style="1872"/>
    <col min="5571" max="5571" width="7.109375" style="1872" customWidth="1"/>
    <col min="5572" max="5572" width="9.6640625" style="1872" customWidth="1"/>
    <col min="5573" max="5573" width="8.44140625" style="1872" customWidth="1"/>
    <col min="5574" max="5574" width="8.109375" style="1872" customWidth="1"/>
    <col min="5575" max="5575" width="8.77734375" style="1872" customWidth="1"/>
    <col min="5576" max="5576" width="8.6640625" style="1872" customWidth="1"/>
    <col min="5577" max="5577" width="9.21875" style="1872" customWidth="1"/>
    <col min="5578" max="5578" width="9.6640625" style="1872" bestFit="1" customWidth="1"/>
    <col min="5579" max="5579" width="8" style="1872" bestFit="1" customWidth="1"/>
    <col min="5580" max="5580" width="7.5546875" style="1872" bestFit="1" customWidth="1"/>
    <col min="5581" max="5581" width="7.6640625" style="1872" customWidth="1"/>
    <col min="5582" max="5582" width="8.109375" style="1872" customWidth="1"/>
    <col min="5583" max="5583" width="9.21875" style="1872" bestFit="1" customWidth="1"/>
    <col min="5584" max="5584" width="8.21875" style="1872" customWidth="1"/>
    <col min="5585" max="5585" width="7.88671875" style="1872" customWidth="1"/>
    <col min="5586" max="5586" width="7.6640625" style="1872" customWidth="1"/>
    <col min="5587" max="5587" width="8.5546875" style="1872" customWidth="1"/>
    <col min="5588" max="5588" width="8.21875" style="1872" customWidth="1"/>
    <col min="5589" max="5614" width="7.109375" style="1872"/>
    <col min="5615" max="5615" width="15.21875" style="1872" customWidth="1"/>
    <col min="5616" max="5616" width="2" style="1872" customWidth="1"/>
    <col min="5617" max="5617" width="3" style="1872" customWidth="1"/>
    <col min="5618" max="5640" width="8.77734375" style="1872" customWidth="1"/>
    <col min="5641" max="5651" width="9.6640625" style="1872" customWidth="1"/>
    <col min="5652" max="5652" width="8.44140625" style="1872" customWidth="1"/>
    <col min="5653" max="5653" width="8.109375" style="1872" customWidth="1"/>
    <col min="5654" max="5654" width="8.77734375" style="1872" customWidth="1"/>
    <col min="5655" max="5655" width="8.6640625" style="1872" customWidth="1"/>
    <col min="5656" max="5656" width="9.21875" style="1872" customWidth="1"/>
    <col min="5657" max="5657" width="9.6640625" style="1872" bestFit="1" customWidth="1"/>
    <col min="5658" max="5658" width="8" style="1872" bestFit="1" customWidth="1"/>
    <col min="5659" max="5659" width="7.5546875" style="1872" bestFit="1" customWidth="1"/>
    <col min="5660" max="5660" width="7.6640625" style="1872" customWidth="1"/>
    <col min="5661" max="5661" width="8.109375" style="1872" customWidth="1"/>
    <col min="5662" max="5662" width="9.21875" style="1872" bestFit="1" customWidth="1"/>
    <col min="5663" max="5663" width="8.21875" style="1872" customWidth="1"/>
    <col min="5664" max="5664" width="7.88671875" style="1872" customWidth="1"/>
    <col min="5665" max="5665" width="7.6640625" style="1872" customWidth="1"/>
    <col min="5666" max="5666" width="8.5546875" style="1872" customWidth="1"/>
    <col min="5667" max="5667" width="8.21875" style="1872" customWidth="1"/>
    <col min="5668" max="5824" width="7.109375" style="1872"/>
    <col min="5825" max="5825" width="21.33203125" style="1872" bestFit="1" customWidth="1"/>
    <col min="5826" max="5826" width="7.109375" style="1872"/>
    <col min="5827" max="5827" width="7.109375" style="1872" customWidth="1"/>
    <col min="5828" max="5828" width="9.6640625" style="1872" customWidth="1"/>
    <col min="5829" max="5829" width="8.44140625" style="1872" customWidth="1"/>
    <col min="5830" max="5830" width="8.109375" style="1872" customWidth="1"/>
    <col min="5831" max="5831" width="8.77734375" style="1872" customWidth="1"/>
    <col min="5832" max="5832" width="8.6640625" style="1872" customWidth="1"/>
    <col min="5833" max="5833" width="9.21875" style="1872" customWidth="1"/>
    <col min="5834" max="5834" width="9.6640625" style="1872" bestFit="1" customWidth="1"/>
    <col min="5835" max="5835" width="8" style="1872" bestFit="1" customWidth="1"/>
    <col min="5836" max="5836" width="7.5546875" style="1872" bestFit="1" customWidth="1"/>
    <col min="5837" max="5837" width="7.6640625" style="1872" customWidth="1"/>
    <col min="5838" max="5838" width="8.109375" style="1872" customWidth="1"/>
    <col min="5839" max="5839" width="9.21875" style="1872" bestFit="1" customWidth="1"/>
    <col min="5840" max="5840" width="8.21875" style="1872" customWidth="1"/>
    <col min="5841" max="5841" width="7.88671875" style="1872" customWidth="1"/>
    <col min="5842" max="5842" width="7.6640625" style="1872" customWidth="1"/>
    <col min="5843" max="5843" width="8.5546875" style="1872" customWidth="1"/>
    <col min="5844" max="5844" width="8.21875" style="1872" customWidth="1"/>
    <col min="5845" max="5870" width="7.109375" style="1872"/>
    <col min="5871" max="5871" width="15.21875" style="1872" customWidth="1"/>
    <col min="5872" max="5872" width="2" style="1872" customWidth="1"/>
    <col min="5873" max="5873" width="3" style="1872" customWidth="1"/>
    <col min="5874" max="5896" width="8.77734375" style="1872" customWidth="1"/>
    <col min="5897" max="5907" width="9.6640625" style="1872" customWidth="1"/>
    <col min="5908" max="5908" width="8.44140625" style="1872" customWidth="1"/>
    <col min="5909" max="5909" width="8.109375" style="1872" customWidth="1"/>
    <col min="5910" max="5910" width="8.77734375" style="1872" customWidth="1"/>
    <col min="5911" max="5911" width="8.6640625" style="1872" customWidth="1"/>
    <col min="5912" max="5912" width="9.21875" style="1872" customWidth="1"/>
    <col min="5913" max="5913" width="9.6640625" style="1872" bestFit="1" customWidth="1"/>
    <col min="5914" max="5914" width="8" style="1872" bestFit="1" customWidth="1"/>
    <col min="5915" max="5915" width="7.5546875" style="1872" bestFit="1" customWidth="1"/>
    <col min="5916" max="5916" width="7.6640625" style="1872" customWidth="1"/>
    <col min="5917" max="5917" width="8.109375" style="1872" customWidth="1"/>
    <col min="5918" max="5918" width="9.21875" style="1872" bestFit="1" customWidth="1"/>
    <col min="5919" max="5919" width="8.21875" style="1872" customWidth="1"/>
    <col min="5920" max="5920" width="7.88671875" style="1872" customWidth="1"/>
    <col min="5921" max="5921" width="7.6640625" style="1872" customWidth="1"/>
    <col min="5922" max="5922" width="8.5546875" style="1872" customWidth="1"/>
    <col min="5923" max="5923" width="8.21875" style="1872" customWidth="1"/>
    <col min="5924" max="6080" width="7.109375" style="1872"/>
    <col min="6081" max="6081" width="21.33203125" style="1872" bestFit="1" customWidth="1"/>
    <col min="6082" max="6082" width="7.109375" style="1872"/>
    <col min="6083" max="6083" width="7.109375" style="1872" customWidth="1"/>
    <col min="6084" max="6084" width="9.6640625" style="1872" customWidth="1"/>
    <col min="6085" max="6085" width="8.44140625" style="1872" customWidth="1"/>
    <col min="6086" max="6086" width="8.109375" style="1872" customWidth="1"/>
    <col min="6087" max="6087" width="8.77734375" style="1872" customWidth="1"/>
    <col min="6088" max="6088" width="8.6640625" style="1872" customWidth="1"/>
    <col min="6089" max="6089" width="9.21875" style="1872" customWidth="1"/>
    <col min="6090" max="6090" width="9.6640625" style="1872" bestFit="1" customWidth="1"/>
    <col min="6091" max="6091" width="8" style="1872" bestFit="1" customWidth="1"/>
    <col min="6092" max="6092" width="7.5546875" style="1872" bestFit="1" customWidth="1"/>
    <col min="6093" max="6093" width="7.6640625" style="1872" customWidth="1"/>
    <col min="6094" max="6094" width="8.109375" style="1872" customWidth="1"/>
    <col min="6095" max="6095" width="9.21875" style="1872" bestFit="1" customWidth="1"/>
    <col min="6096" max="6096" width="8.21875" style="1872" customWidth="1"/>
    <col min="6097" max="6097" width="7.88671875" style="1872" customWidth="1"/>
    <col min="6098" max="6098" width="7.6640625" style="1872" customWidth="1"/>
    <col min="6099" max="6099" width="8.5546875" style="1872" customWidth="1"/>
    <col min="6100" max="6100" width="8.21875" style="1872" customWidth="1"/>
    <col min="6101" max="6126" width="7.109375" style="1872"/>
    <col min="6127" max="6127" width="15.21875" style="1872" customWidth="1"/>
    <col min="6128" max="6128" width="2" style="1872" customWidth="1"/>
    <col min="6129" max="6129" width="3" style="1872" customWidth="1"/>
    <col min="6130" max="6152" width="8.77734375" style="1872" customWidth="1"/>
    <col min="6153" max="6163" width="9.6640625" style="1872" customWidth="1"/>
    <col min="6164" max="6164" width="8.44140625" style="1872" customWidth="1"/>
    <col min="6165" max="6165" width="8.109375" style="1872" customWidth="1"/>
    <col min="6166" max="6166" width="8.77734375" style="1872" customWidth="1"/>
    <col min="6167" max="6167" width="8.6640625" style="1872" customWidth="1"/>
    <col min="6168" max="6168" width="9.21875" style="1872" customWidth="1"/>
    <col min="6169" max="6169" width="9.6640625" style="1872" bestFit="1" customWidth="1"/>
    <col min="6170" max="6170" width="8" style="1872" bestFit="1" customWidth="1"/>
    <col min="6171" max="6171" width="7.5546875" style="1872" bestFit="1" customWidth="1"/>
    <col min="6172" max="6172" width="7.6640625" style="1872" customWidth="1"/>
    <col min="6173" max="6173" width="8.109375" style="1872" customWidth="1"/>
    <col min="6174" max="6174" width="9.21875" style="1872" bestFit="1" customWidth="1"/>
    <col min="6175" max="6175" width="8.21875" style="1872" customWidth="1"/>
    <col min="6176" max="6176" width="7.88671875" style="1872" customWidth="1"/>
    <col min="6177" max="6177" width="7.6640625" style="1872" customWidth="1"/>
    <col min="6178" max="6178" width="8.5546875" style="1872" customWidth="1"/>
    <col min="6179" max="6179" width="8.21875" style="1872" customWidth="1"/>
    <col min="6180" max="6336" width="7.109375" style="1872"/>
    <col min="6337" max="6337" width="21.33203125" style="1872" bestFit="1" customWidth="1"/>
    <col min="6338" max="6338" width="7.109375" style="1872"/>
    <col min="6339" max="6339" width="7.109375" style="1872" customWidth="1"/>
    <col min="6340" max="6340" width="9.6640625" style="1872" customWidth="1"/>
    <col min="6341" max="6341" width="8.44140625" style="1872" customWidth="1"/>
    <col min="6342" max="6342" width="8.109375" style="1872" customWidth="1"/>
    <col min="6343" max="6343" width="8.77734375" style="1872" customWidth="1"/>
    <col min="6344" max="6344" width="8.6640625" style="1872" customWidth="1"/>
    <col min="6345" max="6345" width="9.21875" style="1872" customWidth="1"/>
    <col min="6346" max="6346" width="9.6640625" style="1872" bestFit="1" customWidth="1"/>
    <col min="6347" max="6347" width="8" style="1872" bestFit="1" customWidth="1"/>
    <col min="6348" max="6348" width="7.5546875" style="1872" bestFit="1" customWidth="1"/>
    <col min="6349" max="6349" width="7.6640625" style="1872" customWidth="1"/>
    <col min="6350" max="6350" width="8.109375" style="1872" customWidth="1"/>
    <col min="6351" max="6351" width="9.21875" style="1872" bestFit="1" customWidth="1"/>
    <col min="6352" max="6352" width="8.21875" style="1872" customWidth="1"/>
    <col min="6353" max="6353" width="7.88671875" style="1872" customWidth="1"/>
    <col min="6354" max="6354" width="7.6640625" style="1872" customWidth="1"/>
    <col min="6355" max="6355" width="8.5546875" style="1872" customWidth="1"/>
    <col min="6356" max="6356" width="8.21875" style="1872" customWidth="1"/>
    <col min="6357" max="6382" width="7.109375" style="1872"/>
    <col min="6383" max="6383" width="15.21875" style="1872" customWidth="1"/>
    <col min="6384" max="6384" width="2" style="1872" customWidth="1"/>
    <col min="6385" max="6385" width="3" style="1872" customWidth="1"/>
    <col min="6386" max="6408" width="8.77734375" style="1872" customWidth="1"/>
    <col min="6409" max="6419" width="9.6640625" style="1872" customWidth="1"/>
    <col min="6420" max="6420" width="8.44140625" style="1872" customWidth="1"/>
    <col min="6421" max="6421" width="8.109375" style="1872" customWidth="1"/>
    <col min="6422" max="6422" width="8.77734375" style="1872" customWidth="1"/>
    <col min="6423" max="6423" width="8.6640625" style="1872" customWidth="1"/>
    <col min="6424" max="6424" width="9.21875" style="1872" customWidth="1"/>
    <col min="6425" max="6425" width="9.6640625" style="1872" bestFit="1" customWidth="1"/>
    <col min="6426" max="6426" width="8" style="1872" bestFit="1" customWidth="1"/>
    <col min="6427" max="6427" width="7.5546875" style="1872" bestFit="1" customWidth="1"/>
    <col min="6428" max="6428" width="7.6640625" style="1872" customWidth="1"/>
    <col min="6429" max="6429" width="8.109375" style="1872" customWidth="1"/>
    <col min="6430" max="6430" width="9.21875" style="1872" bestFit="1" customWidth="1"/>
    <col min="6431" max="6431" width="8.21875" style="1872" customWidth="1"/>
    <col min="6432" max="6432" width="7.88671875" style="1872" customWidth="1"/>
    <col min="6433" max="6433" width="7.6640625" style="1872" customWidth="1"/>
    <col min="6434" max="6434" width="8.5546875" style="1872" customWidth="1"/>
    <col min="6435" max="6435" width="8.21875" style="1872" customWidth="1"/>
    <col min="6436" max="6592" width="7.109375" style="1872"/>
    <col min="6593" max="6593" width="21.33203125" style="1872" bestFit="1" customWidth="1"/>
    <col min="6594" max="6594" width="7.109375" style="1872"/>
    <col min="6595" max="6595" width="7.109375" style="1872" customWidth="1"/>
    <col min="6596" max="6596" width="9.6640625" style="1872" customWidth="1"/>
    <col min="6597" max="6597" width="8.44140625" style="1872" customWidth="1"/>
    <col min="6598" max="6598" width="8.109375" style="1872" customWidth="1"/>
    <col min="6599" max="6599" width="8.77734375" style="1872" customWidth="1"/>
    <col min="6600" max="6600" width="8.6640625" style="1872" customWidth="1"/>
    <col min="6601" max="6601" width="9.21875" style="1872" customWidth="1"/>
    <col min="6602" max="6602" width="9.6640625" style="1872" bestFit="1" customWidth="1"/>
    <col min="6603" max="6603" width="8" style="1872" bestFit="1" customWidth="1"/>
    <col min="6604" max="6604" width="7.5546875" style="1872" bestFit="1" customWidth="1"/>
    <col min="6605" max="6605" width="7.6640625" style="1872" customWidth="1"/>
    <col min="6606" max="6606" width="8.109375" style="1872" customWidth="1"/>
    <col min="6607" max="6607" width="9.21875" style="1872" bestFit="1" customWidth="1"/>
    <col min="6608" max="6608" width="8.21875" style="1872" customWidth="1"/>
    <col min="6609" max="6609" width="7.88671875" style="1872" customWidth="1"/>
    <col min="6610" max="6610" width="7.6640625" style="1872" customWidth="1"/>
    <col min="6611" max="6611" width="8.5546875" style="1872" customWidth="1"/>
    <col min="6612" max="6612" width="8.21875" style="1872" customWidth="1"/>
    <col min="6613" max="6638" width="7.109375" style="1872"/>
    <col min="6639" max="6639" width="15.21875" style="1872" customWidth="1"/>
    <col min="6640" max="6640" width="2" style="1872" customWidth="1"/>
    <col min="6641" max="6641" width="3" style="1872" customWidth="1"/>
    <col min="6642" max="6664" width="8.77734375" style="1872" customWidth="1"/>
    <col min="6665" max="6675" width="9.6640625" style="1872" customWidth="1"/>
    <col min="6676" max="6676" width="8.44140625" style="1872" customWidth="1"/>
    <col min="6677" max="6677" width="8.109375" style="1872" customWidth="1"/>
    <col min="6678" max="6678" width="8.77734375" style="1872" customWidth="1"/>
    <col min="6679" max="6679" width="8.6640625" style="1872" customWidth="1"/>
    <col min="6680" max="6680" width="9.21875" style="1872" customWidth="1"/>
    <col min="6681" max="6681" width="9.6640625" style="1872" bestFit="1" customWidth="1"/>
    <col min="6682" max="6682" width="8" style="1872" bestFit="1" customWidth="1"/>
    <col min="6683" max="6683" width="7.5546875" style="1872" bestFit="1" customWidth="1"/>
    <col min="6684" max="6684" width="7.6640625" style="1872" customWidth="1"/>
    <col min="6685" max="6685" width="8.109375" style="1872" customWidth="1"/>
    <col min="6686" max="6686" width="9.21875" style="1872" bestFit="1" customWidth="1"/>
    <col min="6687" max="6687" width="8.21875" style="1872" customWidth="1"/>
    <col min="6688" max="6688" width="7.88671875" style="1872" customWidth="1"/>
    <col min="6689" max="6689" width="7.6640625" style="1872" customWidth="1"/>
    <col min="6690" max="6690" width="8.5546875" style="1872" customWidth="1"/>
    <col min="6691" max="6691" width="8.21875" style="1872" customWidth="1"/>
    <col min="6692" max="6848" width="7.109375" style="1872"/>
    <col min="6849" max="6849" width="21.33203125" style="1872" bestFit="1" customWidth="1"/>
    <col min="6850" max="6850" width="7.109375" style="1872"/>
    <col min="6851" max="6851" width="7.109375" style="1872" customWidth="1"/>
    <col min="6852" max="6852" width="9.6640625" style="1872" customWidth="1"/>
    <col min="6853" max="6853" width="8.44140625" style="1872" customWidth="1"/>
    <col min="6854" max="6854" width="8.109375" style="1872" customWidth="1"/>
    <col min="6855" max="6855" width="8.77734375" style="1872" customWidth="1"/>
    <col min="6856" max="6856" width="8.6640625" style="1872" customWidth="1"/>
    <col min="6857" max="6857" width="9.21875" style="1872" customWidth="1"/>
    <col min="6858" max="6858" width="9.6640625" style="1872" bestFit="1" customWidth="1"/>
    <col min="6859" max="6859" width="8" style="1872" bestFit="1" customWidth="1"/>
    <col min="6860" max="6860" width="7.5546875" style="1872" bestFit="1" customWidth="1"/>
    <col min="6861" max="6861" width="7.6640625" style="1872" customWidth="1"/>
    <col min="6862" max="6862" width="8.109375" style="1872" customWidth="1"/>
    <col min="6863" max="6863" width="9.21875" style="1872" bestFit="1" customWidth="1"/>
    <col min="6864" max="6864" width="8.21875" style="1872" customWidth="1"/>
    <col min="6865" max="6865" width="7.88671875" style="1872" customWidth="1"/>
    <col min="6866" max="6866" width="7.6640625" style="1872" customWidth="1"/>
    <col min="6867" max="6867" width="8.5546875" style="1872" customWidth="1"/>
    <col min="6868" max="6868" width="8.21875" style="1872" customWidth="1"/>
    <col min="6869" max="6894" width="7.109375" style="1872"/>
    <col min="6895" max="6895" width="15.21875" style="1872" customWidth="1"/>
    <col min="6896" max="6896" width="2" style="1872" customWidth="1"/>
    <col min="6897" max="6897" width="3" style="1872" customWidth="1"/>
    <col min="6898" max="6920" width="8.77734375" style="1872" customWidth="1"/>
    <col min="6921" max="6931" width="9.6640625" style="1872" customWidth="1"/>
    <col min="6932" max="6932" width="8.44140625" style="1872" customWidth="1"/>
    <col min="6933" max="6933" width="8.109375" style="1872" customWidth="1"/>
    <col min="6934" max="6934" width="8.77734375" style="1872" customWidth="1"/>
    <col min="6935" max="6935" width="8.6640625" style="1872" customWidth="1"/>
    <col min="6936" max="6936" width="9.21875" style="1872" customWidth="1"/>
    <col min="6937" max="6937" width="9.6640625" style="1872" bestFit="1" customWidth="1"/>
    <col min="6938" max="6938" width="8" style="1872" bestFit="1" customWidth="1"/>
    <col min="6939" max="6939" width="7.5546875" style="1872" bestFit="1" customWidth="1"/>
    <col min="6940" max="6940" width="7.6640625" style="1872" customWidth="1"/>
    <col min="6941" max="6941" width="8.109375" style="1872" customWidth="1"/>
    <col min="6942" max="6942" width="9.21875" style="1872" bestFit="1" customWidth="1"/>
    <col min="6943" max="6943" width="8.21875" style="1872" customWidth="1"/>
    <col min="6944" max="6944" width="7.88671875" style="1872" customWidth="1"/>
    <col min="6945" max="6945" width="7.6640625" style="1872" customWidth="1"/>
    <col min="6946" max="6946" width="8.5546875" style="1872" customWidth="1"/>
    <col min="6947" max="6947" width="8.21875" style="1872" customWidth="1"/>
    <col min="6948" max="7104" width="7.109375" style="1872"/>
    <col min="7105" max="7105" width="21.33203125" style="1872" bestFit="1" customWidth="1"/>
    <col min="7106" max="7106" width="7.109375" style="1872"/>
    <col min="7107" max="7107" width="7.109375" style="1872" customWidth="1"/>
    <col min="7108" max="7108" width="9.6640625" style="1872" customWidth="1"/>
    <col min="7109" max="7109" width="8.44140625" style="1872" customWidth="1"/>
    <col min="7110" max="7110" width="8.109375" style="1872" customWidth="1"/>
    <col min="7111" max="7111" width="8.77734375" style="1872" customWidth="1"/>
    <col min="7112" max="7112" width="8.6640625" style="1872" customWidth="1"/>
    <col min="7113" max="7113" width="9.21875" style="1872" customWidth="1"/>
    <col min="7114" max="7114" width="9.6640625" style="1872" bestFit="1" customWidth="1"/>
    <col min="7115" max="7115" width="8" style="1872" bestFit="1" customWidth="1"/>
    <col min="7116" max="7116" width="7.5546875" style="1872" bestFit="1" customWidth="1"/>
    <col min="7117" max="7117" width="7.6640625" style="1872" customWidth="1"/>
    <col min="7118" max="7118" width="8.109375" style="1872" customWidth="1"/>
    <col min="7119" max="7119" width="9.21875" style="1872" bestFit="1" customWidth="1"/>
    <col min="7120" max="7120" width="8.21875" style="1872" customWidth="1"/>
    <col min="7121" max="7121" width="7.88671875" style="1872" customWidth="1"/>
    <col min="7122" max="7122" width="7.6640625" style="1872" customWidth="1"/>
    <col min="7123" max="7123" width="8.5546875" style="1872" customWidth="1"/>
    <col min="7124" max="7124" width="8.21875" style="1872" customWidth="1"/>
    <col min="7125" max="7150" width="7.109375" style="1872"/>
    <col min="7151" max="7151" width="15.21875" style="1872" customWidth="1"/>
    <col min="7152" max="7152" width="2" style="1872" customWidth="1"/>
    <col min="7153" max="7153" width="3" style="1872" customWidth="1"/>
    <col min="7154" max="7176" width="8.77734375" style="1872" customWidth="1"/>
    <col min="7177" max="7187" width="9.6640625" style="1872" customWidth="1"/>
    <col min="7188" max="7188" width="8.44140625" style="1872" customWidth="1"/>
    <col min="7189" max="7189" width="8.109375" style="1872" customWidth="1"/>
    <col min="7190" max="7190" width="8.77734375" style="1872" customWidth="1"/>
    <col min="7191" max="7191" width="8.6640625" style="1872" customWidth="1"/>
    <col min="7192" max="7192" width="9.21875" style="1872" customWidth="1"/>
    <col min="7193" max="7193" width="9.6640625" style="1872" bestFit="1" customWidth="1"/>
    <col min="7194" max="7194" width="8" style="1872" bestFit="1" customWidth="1"/>
    <col min="7195" max="7195" width="7.5546875" style="1872" bestFit="1" customWidth="1"/>
    <col min="7196" max="7196" width="7.6640625" style="1872" customWidth="1"/>
    <col min="7197" max="7197" width="8.109375" style="1872" customWidth="1"/>
    <col min="7198" max="7198" width="9.21875" style="1872" bestFit="1" customWidth="1"/>
    <col min="7199" max="7199" width="8.21875" style="1872" customWidth="1"/>
    <col min="7200" max="7200" width="7.88671875" style="1872" customWidth="1"/>
    <col min="7201" max="7201" width="7.6640625" style="1872" customWidth="1"/>
    <col min="7202" max="7202" width="8.5546875" style="1872" customWidth="1"/>
    <col min="7203" max="7203" width="8.21875" style="1872" customWidth="1"/>
    <col min="7204" max="7360" width="7.109375" style="1872"/>
    <col min="7361" max="7361" width="21.33203125" style="1872" bestFit="1" customWidth="1"/>
    <col min="7362" max="7362" width="7.109375" style="1872"/>
    <col min="7363" max="7363" width="7.109375" style="1872" customWidth="1"/>
    <col min="7364" max="7364" width="9.6640625" style="1872" customWidth="1"/>
    <col min="7365" max="7365" width="8.44140625" style="1872" customWidth="1"/>
    <col min="7366" max="7366" width="8.109375" style="1872" customWidth="1"/>
    <col min="7367" max="7367" width="8.77734375" style="1872" customWidth="1"/>
    <col min="7368" max="7368" width="8.6640625" style="1872" customWidth="1"/>
    <col min="7369" max="7369" width="9.21875" style="1872" customWidth="1"/>
    <col min="7370" max="7370" width="9.6640625" style="1872" bestFit="1" customWidth="1"/>
    <col min="7371" max="7371" width="8" style="1872" bestFit="1" customWidth="1"/>
    <col min="7372" max="7372" width="7.5546875" style="1872" bestFit="1" customWidth="1"/>
    <col min="7373" max="7373" width="7.6640625" style="1872" customWidth="1"/>
    <col min="7374" max="7374" width="8.109375" style="1872" customWidth="1"/>
    <col min="7375" max="7375" width="9.21875" style="1872" bestFit="1" customWidth="1"/>
    <col min="7376" max="7376" width="8.21875" style="1872" customWidth="1"/>
    <col min="7377" max="7377" width="7.88671875" style="1872" customWidth="1"/>
    <col min="7378" max="7378" width="7.6640625" style="1872" customWidth="1"/>
    <col min="7379" max="7379" width="8.5546875" style="1872" customWidth="1"/>
    <col min="7380" max="7380" width="8.21875" style="1872" customWidth="1"/>
    <col min="7381" max="7406" width="7.109375" style="1872"/>
    <col min="7407" max="7407" width="15.21875" style="1872" customWidth="1"/>
    <col min="7408" max="7408" width="2" style="1872" customWidth="1"/>
    <col min="7409" max="7409" width="3" style="1872" customWidth="1"/>
    <col min="7410" max="7432" width="8.77734375" style="1872" customWidth="1"/>
    <col min="7433" max="7443" width="9.6640625" style="1872" customWidth="1"/>
    <col min="7444" max="7444" width="8.44140625" style="1872" customWidth="1"/>
    <col min="7445" max="7445" width="8.109375" style="1872" customWidth="1"/>
    <col min="7446" max="7446" width="8.77734375" style="1872" customWidth="1"/>
    <col min="7447" max="7447" width="8.6640625" style="1872" customWidth="1"/>
    <col min="7448" max="7448" width="9.21875" style="1872" customWidth="1"/>
    <col min="7449" max="7449" width="9.6640625" style="1872" bestFit="1" customWidth="1"/>
    <col min="7450" max="7450" width="8" style="1872" bestFit="1" customWidth="1"/>
    <col min="7451" max="7451" width="7.5546875" style="1872" bestFit="1" customWidth="1"/>
    <col min="7452" max="7452" width="7.6640625" style="1872" customWidth="1"/>
    <col min="7453" max="7453" width="8.109375" style="1872" customWidth="1"/>
    <col min="7454" max="7454" width="9.21875" style="1872" bestFit="1" customWidth="1"/>
    <col min="7455" max="7455" width="8.21875" style="1872" customWidth="1"/>
    <col min="7456" max="7456" width="7.88671875" style="1872" customWidth="1"/>
    <col min="7457" max="7457" width="7.6640625" style="1872" customWidth="1"/>
    <col min="7458" max="7458" width="8.5546875" style="1872" customWidth="1"/>
    <col min="7459" max="7459" width="8.21875" style="1872" customWidth="1"/>
    <col min="7460" max="7616" width="7.109375" style="1872"/>
    <col min="7617" max="7617" width="21.33203125" style="1872" bestFit="1" customWidth="1"/>
    <col min="7618" max="7618" width="7.109375" style="1872"/>
    <col min="7619" max="7619" width="7.109375" style="1872" customWidth="1"/>
    <col min="7620" max="7620" width="9.6640625" style="1872" customWidth="1"/>
    <col min="7621" max="7621" width="8.44140625" style="1872" customWidth="1"/>
    <col min="7622" max="7622" width="8.109375" style="1872" customWidth="1"/>
    <col min="7623" max="7623" width="8.77734375" style="1872" customWidth="1"/>
    <col min="7624" max="7624" width="8.6640625" style="1872" customWidth="1"/>
    <col min="7625" max="7625" width="9.21875" style="1872" customWidth="1"/>
    <col min="7626" max="7626" width="9.6640625" style="1872" bestFit="1" customWidth="1"/>
    <col min="7627" max="7627" width="8" style="1872" bestFit="1" customWidth="1"/>
    <col min="7628" max="7628" width="7.5546875" style="1872" bestFit="1" customWidth="1"/>
    <col min="7629" max="7629" width="7.6640625" style="1872" customWidth="1"/>
    <col min="7630" max="7630" width="8.109375" style="1872" customWidth="1"/>
    <col min="7631" max="7631" width="9.21875" style="1872" bestFit="1" customWidth="1"/>
    <col min="7632" max="7632" width="8.21875" style="1872" customWidth="1"/>
    <col min="7633" max="7633" width="7.88671875" style="1872" customWidth="1"/>
    <col min="7634" max="7634" width="7.6640625" style="1872" customWidth="1"/>
    <col min="7635" max="7635" width="8.5546875" style="1872" customWidth="1"/>
    <col min="7636" max="7636" width="8.21875" style="1872" customWidth="1"/>
    <col min="7637" max="7662" width="7.109375" style="1872"/>
    <col min="7663" max="7663" width="15.21875" style="1872" customWidth="1"/>
    <col min="7664" max="7664" width="2" style="1872" customWidth="1"/>
    <col min="7665" max="7665" width="3" style="1872" customWidth="1"/>
    <col min="7666" max="7688" width="8.77734375" style="1872" customWidth="1"/>
    <col min="7689" max="7699" width="9.6640625" style="1872" customWidth="1"/>
    <col min="7700" max="7700" width="8.44140625" style="1872" customWidth="1"/>
    <col min="7701" max="7701" width="8.109375" style="1872" customWidth="1"/>
    <col min="7702" max="7702" width="8.77734375" style="1872" customWidth="1"/>
    <col min="7703" max="7703" width="8.6640625" style="1872" customWidth="1"/>
    <col min="7704" max="7704" width="9.21875" style="1872" customWidth="1"/>
    <col min="7705" max="7705" width="9.6640625" style="1872" bestFit="1" customWidth="1"/>
    <col min="7706" max="7706" width="8" style="1872" bestFit="1" customWidth="1"/>
    <col min="7707" max="7707" width="7.5546875" style="1872" bestFit="1" customWidth="1"/>
    <col min="7708" max="7708" width="7.6640625" style="1872" customWidth="1"/>
    <col min="7709" max="7709" width="8.109375" style="1872" customWidth="1"/>
    <col min="7710" max="7710" width="9.21875" style="1872" bestFit="1" customWidth="1"/>
    <col min="7711" max="7711" width="8.21875" style="1872" customWidth="1"/>
    <col min="7712" max="7712" width="7.88671875" style="1872" customWidth="1"/>
    <col min="7713" max="7713" width="7.6640625" style="1872" customWidth="1"/>
    <col min="7714" max="7714" width="8.5546875" style="1872" customWidth="1"/>
    <col min="7715" max="7715" width="8.21875" style="1872" customWidth="1"/>
    <col min="7716" max="7872" width="7.109375" style="1872"/>
    <col min="7873" max="7873" width="21.33203125" style="1872" bestFit="1" customWidth="1"/>
    <col min="7874" max="7874" width="7.109375" style="1872"/>
    <col min="7875" max="7875" width="7.109375" style="1872" customWidth="1"/>
    <col min="7876" max="7876" width="9.6640625" style="1872" customWidth="1"/>
    <col min="7877" max="7877" width="8.44140625" style="1872" customWidth="1"/>
    <col min="7878" max="7878" width="8.109375" style="1872" customWidth="1"/>
    <col min="7879" max="7879" width="8.77734375" style="1872" customWidth="1"/>
    <col min="7880" max="7880" width="8.6640625" style="1872" customWidth="1"/>
    <col min="7881" max="7881" width="9.21875" style="1872" customWidth="1"/>
    <col min="7882" max="7882" width="9.6640625" style="1872" bestFit="1" customWidth="1"/>
    <col min="7883" max="7883" width="8" style="1872" bestFit="1" customWidth="1"/>
    <col min="7884" max="7884" width="7.5546875" style="1872" bestFit="1" customWidth="1"/>
    <col min="7885" max="7885" width="7.6640625" style="1872" customWidth="1"/>
    <col min="7886" max="7886" width="8.109375" style="1872" customWidth="1"/>
    <col min="7887" max="7887" width="9.21875" style="1872" bestFit="1" customWidth="1"/>
    <col min="7888" max="7888" width="8.21875" style="1872" customWidth="1"/>
    <col min="7889" max="7889" width="7.88671875" style="1872" customWidth="1"/>
    <col min="7890" max="7890" width="7.6640625" style="1872" customWidth="1"/>
    <col min="7891" max="7891" width="8.5546875" style="1872" customWidth="1"/>
    <col min="7892" max="7892" width="8.21875" style="1872" customWidth="1"/>
    <col min="7893" max="7918" width="7.109375" style="1872"/>
    <col min="7919" max="7919" width="15.21875" style="1872" customWidth="1"/>
    <col min="7920" max="7920" width="2" style="1872" customWidth="1"/>
    <col min="7921" max="7921" width="3" style="1872" customWidth="1"/>
    <col min="7922" max="7944" width="8.77734375" style="1872" customWidth="1"/>
    <col min="7945" max="7955" width="9.6640625" style="1872" customWidth="1"/>
    <col min="7956" max="7956" width="8.44140625" style="1872" customWidth="1"/>
    <col min="7957" max="7957" width="8.109375" style="1872" customWidth="1"/>
    <col min="7958" max="7958" width="8.77734375" style="1872" customWidth="1"/>
    <col min="7959" max="7959" width="8.6640625" style="1872" customWidth="1"/>
    <col min="7960" max="7960" width="9.21875" style="1872" customWidth="1"/>
    <col min="7961" max="7961" width="9.6640625" style="1872" bestFit="1" customWidth="1"/>
    <col min="7962" max="7962" width="8" style="1872" bestFit="1" customWidth="1"/>
    <col min="7963" max="7963" width="7.5546875" style="1872" bestFit="1" customWidth="1"/>
    <col min="7964" max="7964" width="7.6640625" style="1872" customWidth="1"/>
    <col min="7965" max="7965" width="8.109375" style="1872" customWidth="1"/>
    <col min="7966" max="7966" width="9.21875" style="1872" bestFit="1" customWidth="1"/>
    <col min="7967" max="7967" width="8.21875" style="1872" customWidth="1"/>
    <col min="7968" max="7968" width="7.88671875" style="1872" customWidth="1"/>
    <col min="7969" max="7969" width="7.6640625" style="1872" customWidth="1"/>
    <col min="7970" max="7970" width="8.5546875" style="1872" customWidth="1"/>
    <col min="7971" max="7971" width="8.21875" style="1872" customWidth="1"/>
    <col min="7972" max="8128" width="7.109375" style="1872"/>
    <col min="8129" max="8129" width="21.33203125" style="1872" bestFit="1" customWidth="1"/>
    <col min="8130" max="8130" width="7.109375" style="1872"/>
    <col min="8131" max="8131" width="7.109375" style="1872" customWidth="1"/>
    <col min="8132" max="8132" width="9.6640625" style="1872" customWidth="1"/>
    <col min="8133" max="8133" width="8.44140625" style="1872" customWidth="1"/>
    <col min="8134" max="8134" width="8.109375" style="1872" customWidth="1"/>
    <col min="8135" max="8135" width="8.77734375" style="1872" customWidth="1"/>
    <col min="8136" max="8136" width="8.6640625" style="1872" customWidth="1"/>
    <col min="8137" max="8137" width="9.21875" style="1872" customWidth="1"/>
    <col min="8138" max="8138" width="9.6640625" style="1872" bestFit="1" customWidth="1"/>
    <col min="8139" max="8139" width="8" style="1872" bestFit="1" customWidth="1"/>
    <col min="8140" max="8140" width="7.5546875" style="1872" bestFit="1" customWidth="1"/>
    <col min="8141" max="8141" width="7.6640625" style="1872" customWidth="1"/>
    <col min="8142" max="8142" width="8.109375" style="1872" customWidth="1"/>
    <col min="8143" max="8143" width="9.21875" style="1872" bestFit="1" customWidth="1"/>
    <col min="8144" max="8144" width="8.21875" style="1872" customWidth="1"/>
    <col min="8145" max="8145" width="7.88671875" style="1872" customWidth="1"/>
    <col min="8146" max="8146" width="7.6640625" style="1872" customWidth="1"/>
    <col min="8147" max="8147" width="8.5546875" style="1872" customWidth="1"/>
    <col min="8148" max="8148" width="8.21875" style="1872" customWidth="1"/>
    <col min="8149" max="8174" width="7.109375" style="1872"/>
    <col min="8175" max="8175" width="15.21875" style="1872" customWidth="1"/>
    <col min="8176" max="8176" width="2" style="1872" customWidth="1"/>
    <col min="8177" max="8177" width="3" style="1872" customWidth="1"/>
    <col min="8178" max="8200" width="8.77734375" style="1872" customWidth="1"/>
    <col min="8201" max="8211" width="9.6640625" style="1872" customWidth="1"/>
    <col min="8212" max="8212" width="8.44140625" style="1872" customWidth="1"/>
    <col min="8213" max="8213" width="8.109375" style="1872" customWidth="1"/>
    <col min="8214" max="8214" width="8.77734375" style="1872" customWidth="1"/>
    <col min="8215" max="8215" width="8.6640625" style="1872" customWidth="1"/>
    <col min="8216" max="8216" width="9.21875" style="1872" customWidth="1"/>
    <col min="8217" max="8217" width="9.6640625" style="1872" bestFit="1" customWidth="1"/>
    <col min="8218" max="8218" width="8" style="1872" bestFit="1" customWidth="1"/>
    <col min="8219" max="8219" width="7.5546875" style="1872" bestFit="1" customWidth="1"/>
    <col min="8220" max="8220" width="7.6640625" style="1872" customWidth="1"/>
    <col min="8221" max="8221" width="8.109375" style="1872" customWidth="1"/>
    <col min="8222" max="8222" width="9.21875" style="1872" bestFit="1" customWidth="1"/>
    <col min="8223" max="8223" width="8.21875" style="1872" customWidth="1"/>
    <col min="8224" max="8224" width="7.88671875" style="1872" customWidth="1"/>
    <col min="8225" max="8225" width="7.6640625" style="1872" customWidth="1"/>
    <col min="8226" max="8226" width="8.5546875" style="1872" customWidth="1"/>
    <col min="8227" max="8227" width="8.21875" style="1872" customWidth="1"/>
    <col min="8228" max="8384" width="7.109375" style="1872"/>
    <col min="8385" max="8385" width="21.33203125" style="1872" bestFit="1" customWidth="1"/>
    <col min="8386" max="8386" width="7.109375" style="1872"/>
    <col min="8387" max="8387" width="7.109375" style="1872" customWidth="1"/>
    <col min="8388" max="8388" width="9.6640625" style="1872" customWidth="1"/>
    <col min="8389" max="8389" width="8.44140625" style="1872" customWidth="1"/>
    <col min="8390" max="8390" width="8.109375" style="1872" customWidth="1"/>
    <col min="8391" max="8391" width="8.77734375" style="1872" customWidth="1"/>
    <col min="8392" max="8392" width="8.6640625" style="1872" customWidth="1"/>
    <col min="8393" max="8393" width="9.21875" style="1872" customWidth="1"/>
    <col min="8394" max="8394" width="9.6640625" style="1872" bestFit="1" customWidth="1"/>
    <col min="8395" max="8395" width="8" style="1872" bestFit="1" customWidth="1"/>
    <col min="8396" max="8396" width="7.5546875" style="1872" bestFit="1" customWidth="1"/>
    <col min="8397" max="8397" width="7.6640625" style="1872" customWidth="1"/>
    <col min="8398" max="8398" width="8.109375" style="1872" customWidth="1"/>
    <col min="8399" max="8399" width="9.21875" style="1872" bestFit="1" customWidth="1"/>
    <col min="8400" max="8400" width="8.21875" style="1872" customWidth="1"/>
    <col min="8401" max="8401" width="7.88671875" style="1872" customWidth="1"/>
    <col min="8402" max="8402" width="7.6640625" style="1872" customWidth="1"/>
    <col min="8403" max="8403" width="8.5546875" style="1872" customWidth="1"/>
    <col min="8404" max="8404" width="8.21875" style="1872" customWidth="1"/>
    <col min="8405" max="8430" width="7.109375" style="1872"/>
    <col min="8431" max="8431" width="15.21875" style="1872" customWidth="1"/>
    <col min="8432" max="8432" width="2" style="1872" customWidth="1"/>
    <col min="8433" max="8433" width="3" style="1872" customWidth="1"/>
    <col min="8434" max="8456" width="8.77734375" style="1872" customWidth="1"/>
    <col min="8457" max="8467" width="9.6640625" style="1872" customWidth="1"/>
    <col min="8468" max="8468" width="8.44140625" style="1872" customWidth="1"/>
    <col min="8469" max="8469" width="8.109375" style="1872" customWidth="1"/>
    <col min="8470" max="8470" width="8.77734375" style="1872" customWidth="1"/>
    <col min="8471" max="8471" width="8.6640625" style="1872" customWidth="1"/>
    <col min="8472" max="8472" width="9.21875" style="1872" customWidth="1"/>
    <col min="8473" max="8473" width="9.6640625" style="1872" bestFit="1" customWidth="1"/>
    <col min="8474" max="8474" width="8" style="1872" bestFit="1" customWidth="1"/>
    <col min="8475" max="8475" width="7.5546875" style="1872" bestFit="1" customWidth="1"/>
    <col min="8476" max="8476" width="7.6640625" style="1872" customWidth="1"/>
    <col min="8477" max="8477" width="8.109375" style="1872" customWidth="1"/>
    <col min="8478" max="8478" width="9.21875" style="1872" bestFit="1" customWidth="1"/>
    <col min="8479" max="8479" width="8.21875" style="1872" customWidth="1"/>
    <col min="8480" max="8480" width="7.88671875" style="1872" customWidth="1"/>
    <col min="8481" max="8481" width="7.6640625" style="1872" customWidth="1"/>
    <col min="8482" max="8482" width="8.5546875" style="1872" customWidth="1"/>
    <col min="8483" max="8483" width="8.21875" style="1872" customWidth="1"/>
    <col min="8484" max="8640" width="7.109375" style="1872"/>
    <col min="8641" max="8641" width="21.33203125" style="1872" bestFit="1" customWidth="1"/>
    <col min="8642" max="8642" width="7.109375" style="1872"/>
    <col min="8643" max="8643" width="7.109375" style="1872" customWidth="1"/>
    <col min="8644" max="8644" width="9.6640625" style="1872" customWidth="1"/>
    <col min="8645" max="8645" width="8.44140625" style="1872" customWidth="1"/>
    <col min="8646" max="8646" width="8.109375" style="1872" customWidth="1"/>
    <col min="8647" max="8647" width="8.77734375" style="1872" customWidth="1"/>
    <col min="8648" max="8648" width="8.6640625" style="1872" customWidth="1"/>
    <col min="8649" max="8649" width="9.21875" style="1872" customWidth="1"/>
    <col min="8650" max="8650" width="9.6640625" style="1872" bestFit="1" customWidth="1"/>
    <col min="8651" max="8651" width="8" style="1872" bestFit="1" customWidth="1"/>
    <col min="8652" max="8652" width="7.5546875" style="1872" bestFit="1" customWidth="1"/>
    <col min="8653" max="8653" width="7.6640625" style="1872" customWidth="1"/>
    <col min="8654" max="8654" width="8.109375" style="1872" customWidth="1"/>
    <col min="8655" max="8655" width="9.21875" style="1872" bestFit="1" customWidth="1"/>
    <col min="8656" max="8656" width="8.21875" style="1872" customWidth="1"/>
    <col min="8657" max="8657" width="7.88671875" style="1872" customWidth="1"/>
    <col min="8658" max="8658" width="7.6640625" style="1872" customWidth="1"/>
    <col min="8659" max="8659" width="8.5546875" style="1872" customWidth="1"/>
    <col min="8660" max="8660" width="8.21875" style="1872" customWidth="1"/>
    <col min="8661" max="8686" width="7.109375" style="1872"/>
    <col min="8687" max="8687" width="15.21875" style="1872" customWidth="1"/>
    <col min="8688" max="8688" width="2" style="1872" customWidth="1"/>
    <col min="8689" max="8689" width="3" style="1872" customWidth="1"/>
    <col min="8690" max="8712" width="8.77734375" style="1872" customWidth="1"/>
    <col min="8713" max="8723" width="9.6640625" style="1872" customWidth="1"/>
    <col min="8724" max="8724" width="8.44140625" style="1872" customWidth="1"/>
    <col min="8725" max="8725" width="8.109375" style="1872" customWidth="1"/>
    <col min="8726" max="8726" width="8.77734375" style="1872" customWidth="1"/>
    <col min="8727" max="8727" width="8.6640625" style="1872" customWidth="1"/>
    <col min="8728" max="8728" width="9.21875" style="1872" customWidth="1"/>
    <col min="8729" max="8729" width="9.6640625" style="1872" bestFit="1" customWidth="1"/>
    <col min="8730" max="8730" width="8" style="1872" bestFit="1" customWidth="1"/>
    <col min="8731" max="8731" width="7.5546875" style="1872" bestFit="1" customWidth="1"/>
    <col min="8732" max="8732" width="7.6640625" style="1872" customWidth="1"/>
    <col min="8733" max="8733" width="8.109375" style="1872" customWidth="1"/>
    <col min="8734" max="8734" width="9.21875" style="1872" bestFit="1" customWidth="1"/>
    <col min="8735" max="8735" width="8.21875" style="1872" customWidth="1"/>
    <col min="8736" max="8736" width="7.88671875" style="1872" customWidth="1"/>
    <col min="8737" max="8737" width="7.6640625" style="1872" customWidth="1"/>
    <col min="8738" max="8738" width="8.5546875" style="1872" customWidth="1"/>
    <col min="8739" max="8739" width="8.21875" style="1872" customWidth="1"/>
    <col min="8740" max="8896" width="7.109375" style="1872"/>
    <col min="8897" max="8897" width="21.33203125" style="1872" bestFit="1" customWidth="1"/>
    <col min="8898" max="8898" width="7.109375" style="1872"/>
    <col min="8899" max="8899" width="7.109375" style="1872" customWidth="1"/>
    <col min="8900" max="8900" width="9.6640625" style="1872" customWidth="1"/>
    <col min="8901" max="8901" width="8.44140625" style="1872" customWidth="1"/>
    <col min="8902" max="8902" width="8.109375" style="1872" customWidth="1"/>
    <col min="8903" max="8903" width="8.77734375" style="1872" customWidth="1"/>
    <col min="8904" max="8904" width="8.6640625" style="1872" customWidth="1"/>
    <col min="8905" max="8905" width="9.21875" style="1872" customWidth="1"/>
    <col min="8906" max="8906" width="9.6640625" style="1872" bestFit="1" customWidth="1"/>
    <col min="8907" max="8907" width="8" style="1872" bestFit="1" customWidth="1"/>
    <col min="8908" max="8908" width="7.5546875" style="1872" bestFit="1" customWidth="1"/>
    <col min="8909" max="8909" width="7.6640625" style="1872" customWidth="1"/>
    <col min="8910" max="8910" width="8.109375" style="1872" customWidth="1"/>
    <col min="8911" max="8911" width="9.21875" style="1872" bestFit="1" customWidth="1"/>
    <col min="8912" max="8912" width="8.21875" style="1872" customWidth="1"/>
    <col min="8913" max="8913" width="7.88671875" style="1872" customWidth="1"/>
    <col min="8914" max="8914" width="7.6640625" style="1872" customWidth="1"/>
    <col min="8915" max="8915" width="8.5546875" style="1872" customWidth="1"/>
    <col min="8916" max="8916" width="8.21875" style="1872" customWidth="1"/>
    <col min="8917" max="8942" width="7.109375" style="1872"/>
    <col min="8943" max="8943" width="15.21875" style="1872" customWidth="1"/>
    <col min="8944" max="8944" width="2" style="1872" customWidth="1"/>
    <col min="8945" max="8945" width="3" style="1872" customWidth="1"/>
    <col min="8946" max="8968" width="8.77734375" style="1872" customWidth="1"/>
    <col min="8969" max="8979" width="9.6640625" style="1872" customWidth="1"/>
    <col min="8980" max="8980" width="8.44140625" style="1872" customWidth="1"/>
    <col min="8981" max="8981" width="8.109375" style="1872" customWidth="1"/>
    <col min="8982" max="8982" width="8.77734375" style="1872" customWidth="1"/>
    <col min="8983" max="8983" width="8.6640625" style="1872" customWidth="1"/>
    <col min="8984" max="8984" width="9.21875" style="1872" customWidth="1"/>
    <col min="8985" max="8985" width="9.6640625" style="1872" bestFit="1" customWidth="1"/>
    <col min="8986" max="8986" width="8" style="1872" bestFit="1" customWidth="1"/>
    <col min="8987" max="8987" width="7.5546875" style="1872" bestFit="1" customWidth="1"/>
    <col min="8988" max="8988" width="7.6640625" style="1872" customWidth="1"/>
    <col min="8989" max="8989" width="8.109375" style="1872" customWidth="1"/>
    <col min="8990" max="8990" width="9.21875" style="1872" bestFit="1" customWidth="1"/>
    <col min="8991" max="8991" width="8.21875" style="1872" customWidth="1"/>
    <col min="8992" max="8992" width="7.88671875" style="1872" customWidth="1"/>
    <col min="8993" max="8993" width="7.6640625" style="1872" customWidth="1"/>
    <col min="8994" max="8994" width="8.5546875" style="1872" customWidth="1"/>
    <col min="8995" max="8995" width="8.21875" style="1872" customWidth="1"/>
    <col min="8996" max="9152" width="7.109375" style="1872"/>
    <col min="9153" max="9153" width="21.33203125" style="1872" bestFit="1" customWidth="1"/>
    <col min="9154" max="9154" width="7.109375" style="1872"/>
    <col min="9155" max="9155" width="7.109375" style="1872" customWidth="1"/>
    <col min="9156" max="9156" width="9.6640625" style="1872" customWidth="1"/>
    <col min="9157" max="9157" width="8.44140625" style="1872" customWidth="1"/>
    <col min="9158" max="9158" width="8.109375" style="1872" customWidth="1"/>
    <col min="9159" max="9159" width="8.77734375" style="1872" customWidth="1"/>
    <col min="9160" max="9160" width="8.6640625" style="1872" customWidth="1"/>
    <col min="9161" max="9161" width="9.21875" style="1872" customWidth="1"/>
    <col min="9162" max="9162" width="9.6640625" style="1872" bestFit="1" customWidth="1"/>
    <col min="9163" max="9163" width="8" style="1872" bestFit="1" customWidth="1"/>
    <col min="9164" max="9164" width="7.5546875" style="1872" bestFit="1" customWidth="1"/>
    <col min="9165" max="9165" width="7.6640625" style="1872" customWidth="1"/>
    <col min="9166" max="9166" width="8.109375" style="1872" customWidth="1"/>
    <col min="9167" max="9167" width="9.21875" style="1872" bestFit="1" customWidth="1"/>
    <col min="9168" max="9168" width="8.21875" style="1872" customWidth="1"/>
    <col min="9169" max="9169" width="7.88671875" style="1872" customWidth="1"/>
    <col min="9170" max="9170" width="7.6640625" style="1872" customWidth="1"/>
    <col min="9171" max="9171" width="8.5546875" style="1872" customWidth="1"/>
    <col min="9172" max="9172" width="8.21875" style="1872" customWidth="1"/>
    <col min="9173" max="9198" width="7.109375" style="1872"/>
    <col min="9199" max="9199" width="15.21875" style="1872" customWidth="1"/>
    <col min="9200" max="9200" width="2" style="1872" customWidth="1"/>
    <col min="9201" max="9201" width="3" style="1872" customWidth="1"/>
    <col min="9202" max="9224" width="8.77734375" style="1872" customWidth="1"/>
    <col min="9225" max="9235" width="9.6640625" style="1872" customWidth="1"/>
    <col min="9236" max="9236" width="8.44140625" style="1872" customWidth="1"/>
    <col min="9237" max="9237" width="8.109375" style="1872" customWidth="1"/>
    <col min="9238" max="9238" width="8.77734375" style="1872" customWidth="1"/>
    <col min="9239" max="9239" width="8.6640625" style="1872" customWidth="1"/>
    <col min="9240" max="9240" width="9.21875" style="1872" customWidth="1"/>
    <col min="9241" max="9241" width="9.6640625" style="1872" bestFit="1" customWidth="1"/>
    <col min="9242" max="9242" width="8" style="1872" bestFit="1" customWidth="1"/>
    <col min="9243" max="9243" width="7.5546875" style="1872" bestFit="1" customWidth="1"/>
    <col min="9244" max="9244" width="7.6640625" style="1872" customWidth="1"/>
    <col min="9245" max="9245" width="8.109375" style="1872" customWidth="1"/>
    <col min="9246" max="9246" width="9.21875" style="1872" bestFit="1" customWidth="1"/>
    <col min="9247" max="9247" width="8.21875" style="1872" customWidth="1"/>
    <col min="9248" max="9248" width="7.88671875" style="1872" customWidth="1"/>
    <col min="9249" max="9249" width="7.6640625" style="1872" customWidth="1"/>
    <col min="9250" max="9250" width="8.5546875" style="1872" customWidth="1"/>
    <col min="9251" max="9251" width="8.21875" style="1872" customWidth="1"/>
    <col min="9252" max="9408" width="7.109375" style="1872"/>
    <col min="9409" max="9409" width="21.33203125" style="1872" bestFit="1" customWidth="1"/>
    <col min="9410" max="9410" width="7.109375" style="1872"/>
    <col min="9411" max="9411" width="7.109375" style="1872" customWidth="1"/>
    <col min="9412" max="9412" width="9.6640625" style="1872" customWidth="1"/>
    <col min="9413" max="9413" width="8.44140625" style="1872" customWidth="1"/>
    <col min="9414" max="9414" width="8.109375" style="1872" customWidth="1"/>
    <col min="9415" max="9415" width="8.77734375" style="1872" customWidth="1"/>
    <col min="9416" max="9416" width="8.6640625" style="1872" customWidth="1"/>
    <col min="9417" max="9417" width="9.21875" style="1872" customWidth="1"/>
    <col min="9418" max="9418" width="9.6640625" style="1872" bestFit="1" customWidth="1"/>
    <col min="9419" max="9419" width="8" style="1872" bestFit="1" customWidth="1"/>
    <col min="9420" max="9420" width="7.5546875" style="1872" bestFit="1" customWidth="1"/>
    <col min="9421" max="9421" width="7.6640625" style="1872" customWidth="1"/>
    <col min="9422" max="9422" width="8.109375" style="1872" customWidth="1"/>
    <col min="9423" max="9423" width="9.21875" style="1872" bestFit="1" customWidth="1"/>
    <col min="9424" max="9424" width="8.21875" style="1872" customWidth="1"/>
    <col min="9425" max="9425" width="7.88671875" style="1872" customWidth="1"/>
    <col min="9426" max="9426" width="7.6640625" style="1872" customWidth="1"/>
    <col min="9427" max="9427" width="8.5546875" style="1872" customWidth="1"/>
    <col min="9428" max="9428" width="8.21875" style="1872" customWidth="1"/>
    <col min="9429" max="9454" width="7.109375" style="1872"/>
    <col min="9455" max="9455" width="15.21875" style="1872" customWidth="1"/>
    <col min="9456" max="9456" width="2" style="1872" customWidth="1"/>
    <col min="9457" max="9457" width="3" style="1872" customWidth="1"/>
    <col min="9458" max="9480" width="8.77734375" style="1872" customWidth="1"/>
    <col min="9481" max="9491" width="9.6640625" style="1872" customWidth="1"/>
    <col min="9492" max="9492" width="8.44140625" style="1872" customWidth="1"/>
    <col min="9493" max="9493" width="8.109375" style="1872" customWidth="1"/>
    <col min="9494" max="9494" width="8.77734375" style="1872" customWidth="1"/>
    <col min="9495" max="9495" width="8.6640625" style="1872" customWidth="1"/>
    <col min="9496" max="9496" width="9.21875" style="1872" customWidth="1"/>
    <col min="9497" max="9497" width="9.6640625" style="1872" bestFit="1" customWidth="1"/>
    <col min="9498" max="9498" width="8" style="1872" bestFit="1" customWidth="1"/>
    <col min="9499" max="9499" width="7.5546875" style="1872" bestFit="1" customWidth="1"/>
    <col min="9500" max="9500" width="7.6640625" style="1872" customWidth="1"/>
    <col min="9501" max="9501" width="8.109375" style="1872" customWidth="1"/>
    <col min="9502" max="9502" width="9.21875" style="1872" bestFit="1" customWidth="1"/>
    <col min="9503" max="9503" width="8.21875" style="1872" customWidth="1"/>
    <col min="9504" max="9504" width="7.88671875" style="1872" customWidth="1"/>
    <col min="9505" max="9505" width="7.6640625" style="1872" customWidth="1"/>
    <col min="9506" max="9506" width="8.5546875" style="1872" customWidth="1"/>
    <col min="9507" max="9507" width="8.21875" style="1872" customWidth="1"/>
    <col min="9508" max="9664" width="7.109375" style="1872"/>
    <col min="9665" max="9665" width="21.33203125" style="1872" bestFit="1" customWidth="1"/>
    <col min="9666" max="9666" width="7.109375" style="1872"/>
    <col min="9667" max="9667" width="7.109375" style="1872" customWidth="1"/>
    <col min="9668" max="9668" width="9.6640625" style="1872" customWidth="1"/>
    <col min="9669" max="9669" width="8.44140625" style="1872" customWidth="1"/>
    <col min="9670" max="9670" width="8.109375" style="1872" customWidth="1"/>
    <col min="9671" max="9671" width="8.77734375" style="1872" customWidth="1"/>
    <col min="9672" max="9672" width="8.6640625" style="1872" customWidth="1"/>
    <col min="9673" max="9673" width="9.21875" style="1872" customWidth="1"/>
    <col min="9674" max="9674" width="9.6640625" style="1872" bestFit="1" customWidth="1"/>
    <col min="9675" max="9675" width="8" style="1872" bestFit="1" customWidth="1"/>
    <col min="9676" max="9676" width="7.5546875" style="1872" bestFit="1" customWidth="1"/>
    <col min="9677" max="9677" width="7.6640625" style="1872" customWidth="1"/>
    <col min="9678" max="9678" width="8.109375" style="1872" customWidth="1"/>
    <col min="9679" max="9679" width="9.21875" style="1872" bestFit="1" customWidth="1"/>
    <col min="9680" max="9680" width="8.21875" style="1872" customWidth="1"/>
    <col min="9681" max="9681" width="7.88671875" style="1872" customWidth="1"/>
    <col min="9682" max="9682" width="7.6640625" style="1872" customWidth="1"/>
    <col min="9683" max="9683" width="8.5546875" style="1872" customWidth="1"/>
    <col min="9684" max="9684" width="8.21875" style="1872" customWidth="1"/>
    <col min="9685" max="9710" width="7.109375" style="1872"/>
    <col min="9711" max="9711" width="15.21875" style="1872" customWidth="1"/>
    <col min="9712" max="9712" width="2" style="1872" customWidth="1"/>
    <col min="9713" max="9713" width="3" style="1872" customWidth="1"/>
    <col min="9714" max="9736" width="8.77734375" style="1872" customWidth="1"/>
    <col min="9737" max="9747" width="9.6640625" style="1872" customWidth="1"/>
    <col min="9748" max="9748" width="8.44140625" style="1872" customWidth="1"/>
    <col min="9749" max="9749" width="8.109375" style="1872" customWidth="1"/>
    <col min="9750" max="9750" width="8.77734375" style="1872" customWidth="1"/>
    <col min="9751" max="9751" width="8.6640625" style="1872" customWidth="1"/>
    <col min="9752" max="9752" width="9.21875" style="1872" customWidth="1"/>
    <col min="9753" max="9753" width="9.6640625" style="1872" bestFit="1" customWidth="1"/>
    <col min="9754" max="9754" width="8" style="1872" bestFit="1" customWidth="1"/>
    <col min="9755" max="9755" width="7.5546875" style="1872" bestFit="1" customWidth="1"/>
    <col min="9756" max="9756" width="7.6640625" style="1872" customWidth="1"/>
    <col min="9757" max="9757" width="8.109375" style="1872" customWidth="1"/>
    <col min="9758" max="9758" width="9.21875" style="1872" bestFit="1" customWidth="1"/>
    <col min="9759" max="9759" width="8.21875" style="1872" customWidth="1"/>
    <col min="9760" max="9760" width="7.88671875" style="1872" customWidth="1"/>
    <col min="9761" max="9761" width="7.6640625" style="1872" customWidth="1"/>
    <col min="9762" max="9762" width="8.5546875" style="1872" customWidth="1"/>
    <col min="9763" max="9763" width="8.21875" style="1872" customWidth="1"/>
    <col min="9764" max="9920" width="7.109375" style="1872"/>
    <col min="9921" max="9921" width="21.33203125" style="1872" bestFit="1" customWidth="1"/>
    <col min="9922" max="9922" width="7.109375" style="1872"/>
    <col min="9923" max="9923" width="7.109375" style="1872" customWidth="1"/>
    <col min="9924" max="9924" width="9.6640625" style="1872" customWidth="1"/>
    <col min="9925" max="9925" width="8.44140625" style="1872" customWidth="1"/>
    <col min="9926" max="9926" width="8.109375" style="1872" customWidth="1"/>
    <col min="9927" max="9927" width="8.77734375" style="1872" customWidth="1"/>
    <col min="9928" max="9928" width="8.6640625" style="1872" customWidth="1"/>
    <col min="9929" max="9929" width="9.21875" style="1872" customWidth="1"/>
    <col min="9930" max="9930" width="9.6640625" style="1872" bestFit="1" customWidth="1"/>
    <col min="9931" max="9931" width="8" style="1872" bestFit="1" customWidth="1"/>
    <col min="9932" max="9932" width="7.5546875" style="1872" bestFit="1" customWidth="1"/>
    <col min="9933" max="9933" width="7.6640625" style="1872" customWidth="1"/>
    <col min="9934" max="9934" width="8.109375" style="1872" customWidth="1"/>
    <col min="9935" max="9935" width="9.21875" style="1872" bestFit="1" customWidth="1"/>
    <col min="9936" max="9936" width="8.21875" style="1872" customWidth="1"/>
    <col min="9937" max="9937" width="7.88671875" style="1872" customWidth="1"/>
    <col min="9938" max="9938" width="7.6640625" style="1872" customWidth="1"/>
    <col min="9939" max="9939" width="8.5546875" style="1872" customWidth="1"/>
    <col min="9940" max="9940" width="8.21875" style="1872" customWidth="1"/>
    <col min="9941" max="9966" width="7.109375" style="1872"/>
    <col min="9967" max="9967" width="15.21875" style="1872" customWidth="1"/>
    <col min="9968" max="9968" width="2" style="1872" customWidth="1"/>
    <col min="9969" max="9969" width="3" style="1872" customWidth="1"/>
    <col min="9970" max="9992" width="8.77734375" style="1872" customWidth="1"/>
    <col min="9993" max="10003" width="9.6640625" style="1872" customWidth="1"/>
    <col min="10004" max="10004" width="8.44140625" style="1872" customWidth="1"/>
    <col min="10005" max="10005" width="8.109375" style="1872" customWidth="1"/>
    <col min="10006" max="10006" width="8.77734375" style="1872" customWidth="1"/>
    <col min="10007" max="10007" width="8.6640625" style="1872" customWidth="1"/>
    <col min="10008" max="10008" width="9.21875" style="1872" customWidth="1"/>
    <col min="10009" max="10009" width="9.6640625" style="1872" bestFit="1" customWidth="1"/>
    <col min="10010" max="10010" width="8" style="1872" bestFit="1" customWidth="1"/>
    <col min="10011" max="10011" width="7.5546875" style="1872" bestFit="1" customWidth="1"/>
    <col min="10012" max="10012" width="7.6640625" style="1872" customWidth="1"/>
    <col min="10013" max="10013" width="8.109375" style="1872" customWidth="1"/>
    <col min="10014" max="10014" width="9.21875" style="1872" bestFit="1" customWidth="1"/>
    <col min="10015" max="10015" width="8.21875" style="1872" customWidth="1"/>
    <col min="10016" max="10016" width="7.88671875" style="1872" customWidth="1"/>
    <col min="10017" max="10017" width="7.6640625" style="1872" customWidth="1"/>
    <col min="10018" max="10018" width="8.5546875" style="1872" customWidth="1"/>
    <col min="10019" max="10019" width="8.21875" style="1872" customWidth="1"/>
    <col min="10020" max="10176" width="7.109375" style="1872"/>
    <col min="10177" max="10177" width="21.33203125" style="1872" bestFit="1" customWidth="1"/>
    <col min="10178" max="10178" width="7.109375" style="1872"/>
    <col min="10179" max="10179" width="7.109375" style="1872" customWidth="1"/>
    <col min="10180" max="10180" width="9.6640625" style="1872" customWidth="1"/>
    <col min="10181" max="10181" width="8.44140625" style="1872" customWidth="1"/>
    <col min="10182" max="10182" width="8.109375" style="1872" customWidth="1"/>
    <col min="10183" max="10183" width="8.77734375" style="1872" customWidth="1"/>
    <col min="10184" max="10184" width="8.6640625" style="1872" customWidth="1"/>
    <col min="10185" max="10185" width="9.21875" style="1872" customWidth="1"/>
    <col min="10186" max="10186" width="9.6640625" style="1872" bestFit="1" customWidth="1"/>
    <col min="10187" max="10187" width="8" style="1872" bestFit="1" customWidth="1"/>
    <col min="10188" max="10188" width="7.5546875" style="1872" bestFit="1" customWidth="1"/>
    <col min="10189" max="10189" width="7.6640625" style="1872" customWidth="1"/>
    <col min="10190" max="10190" width="8.109375" style="1872" customWidth="1"/>
    <col min="10191" max="10191" width="9.21875" style="1872" bestFit="1" customWidth="1"/>
    <col min="10192" max="10192" width="8.21875" style="1872" customWidth="1"/>
    <col min="10193" max="10193" width="7.88671875" style="1872" customWidth="1"/>
    <col min="10194" max="10194" width="7.6640625" style="1872" customWidth="1"/>
    <col min="10195" max="10195" width="8.5546875" style="1872" customWidth="1"/>
    <col min="10196" max="10196" width="8.21875" style="1872" customWidth="1"/>
    <col min="10197" max="10222" width="7.109375" style="1872"/>
    <col min="10223" max="10223" width="15.21875" style="1872" customWidth="1"/>
    <col min="10224" max="10224" width="2" style="1872" customWidth="1"/>
    <col min="10225" max="10225" width="3" style="1872" customWidth="1"/>
    <col min="10226" max="10248" width="8.77734375" style="1872" customWidth="1"/>
    <col min="10249" max="10259" width="9.6640625" style="1872" customWidth="1"/>
    <col min="10260" max="10260" width="8.44140625" style="1872" customWidth="1"/>
    <col min="10261" max="10261" width="8.109375" style="1872" customWidth="1"/>
    <col min="10262" max="10262" width="8.77734375" style="1872" customWidth="1"/>
    <col min="10263" max="10263" width="8.6640625" style="1872" customWidth="1"/>
    <col min="10264" max="10264" width="9.21875" style="1872" customWidth="1"/>
    <col min="10265" max="10265" width="9.6640625" style="1872" bestFit="1" customWidth="1"/>
    <col min="10266" max="10266" width="8" style="1872" bestFit="1" customWidth="1"/>
    <col min="10267" max="10267" width="7.5546875" style="1872" bestFit="1" customWidth="1"/>
    <col min="10268" max="10268" width="7.6640625" style="1872" customWidth="1"/>
    <col min="10269" max="10269" width="8.109375" style="1872" customWidth="1"/>
    <col min="10270" max="10270" width="9.21875" style="1872" bestFit="1" customWidth="1"/>
    <col min="10271" max="10271" width="8.21875" style="1872" customWidth="1"/>
    <col min="10272" max="10272" width="7.88671875" style="1872" customWidth="1"/>
    <col min="10273" max="10273" width="7.6640625" style="1872" customWidth="1"/>
    <col min="10274" max="10274" width="8.5546875" style="1872" customWidth="1"/>
    <col min="10275" max="10275" width="8.21875" style="1872" customWidth="1"/>
    <col min="10276" max="10432" width="7.109375" style="1872"/>
    <col min="10433" max="10433" width="21.33203125" style="1872" bestFit="1" customWidth="1"/>
    <col min="10434" max="10434" width="7.109375" style="1872"/>
    <col min="10435" max="10435" width="7.109375" style="1872" customWidth="1"/>
    <col min="10436" max="10436" width="9.6640625" style="1872" customWidth="1"/>
    <col min="10437" max="10437" width="8.44140625" style="1872" customWidth="1"/>
    <col min="10438" max="10438" width="8.109375" style="1872" customWidth="1"/>
    <col min="10439" max="10439" width="8.77734375" style="1872" customWidth="1"/>
    <col min="10440" max="10440" width="8.6640625" style="1872" customWidth="1"/>
    <col min="10441" max="10441" width="9.21875" style="1872" customWidth="1"/>
    <col min="10442" max="10442" width="9.6640625" style="1872" bestFit="1" customWidth="1"/>
    <col min="10443" max="10443" width="8" style="1872" bestFit="1" customWidth="1"/>
    <col min="10444" max="10444" width="7.5546875" style="1872" bestFit="1" customWidth="1"/>
    <col min="10445" max="10445" width="7.6640625" style="1872" customWidth="1"/>
    <col min="10446" max="10446" width="8.109375" style="1872" customWidth="1"/>
    <col min="10447" max="10447" width="9.21875" style="1872" bestFit="1" customWidth="1"/>
    <col min="10448" max="10448" width="8.21875" style="1872" customWidth="1"/>
    <col min="10449" max="10449" width="7.88671875" style="1872" customWidth="1"/>
    <col min="10450" max="10450" width="7.6640625" style="1872" customWidth="1"/>
    <col min="10451" max="10451" width="8.5546875" style="1872" customWidth="1"/>
    <col min="10452" max="10452" width="8.21875" style="1872" customWidth="1"/>
    <col min="10453" max="10478" width="7.109375" style="1872"/>
    <col min="10479" max="10479" width="15.21875" style="1872" customWidth="1"/>
    <col min="10480" max="10480" width="2" style="1872" customWidth="1"/>
    <col min="10481" max="10481" width="3" style="1872" customWidth="1"/>
    <col min="10482" max="10504" width="8.77734375" style="1872" customWidth="1"/>
    <col min="10505" max="10515" width="9.6640625" style="1872" customWidth="1"/>
    <col min="10516" max="10516" width="8.44140625" style="1872" customWidth="1"/>
    <col min="10517" max="10517" width="8.109375" style="1872" customWidth="1"/>
    <col min="10518" max="10518" width="8.77734375" style="1872" customWidth="1"/>
    <col min="10519" max="10519" width="8.6640625" style="1872" customWidth="1"/>
    <col min="10520" max="10520" width="9.21875" style="1872" customWidth="1"/>
    <col min="10521" max="10521" width="9.6640625" style="1872" bestFit="1" customWidth="1"/>
    <col min="10522" max="10522" width="8" style="1872" bestFit="1" customWidth="1"/>
    <col min="10523" max="10523" width="7.5546875" style="1872" bestFit="1" customWidth="1"/>
    <col min="10524" max="10524" width="7.6640625" style="1872" customWidth="1"/>
    <col min="10525" max="10525" width="8.109375" style="1872" customWidth="1"/>
    <col min="10526" max="10526" width="9.21875" style="1872" bestFit="1" customWidth="1"/>
    <col min="10527" max="10527" width="8.21875" style="1872" customWidth="1"/>
    <col min="10528" max="10528" width="7.88671875" style="1872" customWidth="1"/>
    <col min="10529" max="10529" width="7.6640625" style="1872" customWidth="1"/>
    <col min="10530" max="10530" width="8.5546875" style="1872" customWidth="1"/>
    <col min="10531" max="10531" width="8.21875" style="1872" customWidth="1"/>
    <col min="10532" max="10688" width="7.109375" style="1872"/>
    <col min="10689" max="10689" width="21.33203125" style="1872" bestFit="1" customWidth="1"/>
    <col min="10690" max="10690" width="7.109375" style="1872"/>
    <col min="10691" max="10691" width="7.109375" style="1872" customWidth="1"/>
    <col min="10692" max="10692" width="9.6640625" style="1872" customWidth="1"/>
    <col min="10693" max="10693" width="8.44140625" style="1872" customWidth="1"/>
    <col min="10694" max="10694" width="8.109375" style="1872" customWidth="1"/>
    <col min="10695" max="10695" width="8.77734375" style="1872" customWidth="1"/>
    <col min="10696" max="10696" width="8.6640625" style="1872" customWidth="1"/>
    <col min="10697" max="10697" width="9.21875" style="1872" customWidth="1"/>
    <col min="10698" max="10698" width="9.6640625" style="1872" bestFit="1" customWidth="1"/>
    <col min="10699" max="10699" width="8" style="1872" bestFit="1" customWidth="1"/>
    <col min="10700" max="10700" width="7.5546875" style="1872" bestFit="1" customWidth="1"/>
    <col min="10701" max="10701" width="7.6640625" style="1872" customWidth="1"/>
    <col min="10702" max="10702" width="8.109375" style="1872" customWidth="1"/>
    <col min="10703" max="10703" width="9.21875" style="1872" bestFit="1" customWidth="1"/>
    <col min="10704" max="10704" width="8.21875" style="1872" customWidth="1"/>
    <col min="10705" max="10705" width="7.88671875" style="1872" customWidth="1"/>
    <col min="10706" max="10706" width="7.6640625" style="1872" customWidth="1"/>
    <col min="10707" max="10707" width="8.5546875" style="1872" customWidth="1"/>
    <col min="10708" max="10708" width="8.21875" style="1872" customWidth="1"/>
    <col min="10709" max="10734" width="7.109375" style="1872"/>
    <col min="10735" max="10735" width="15.21875" style="1872" customWidth="1"/>
    <col min="10736" max="10736" width="2" style="1872" customWidth="1"/>
    <col min="10737" max="10737" width="3" style="1872" customWidth="1"/>
    <col min="10738" max="10760" width="8.77734375" style="1872" customWidth="1"/>
    <col min="10761" max="10771" width="9.6640625" style="1872" customWidth="1"/>
    <col min="10772" max="10772" width="8.44140625" style="1872" customWidth="1"/>
    <col min="10773" max="10773" width="8.109375" style="1872" customWidth="1"/>
    <col min="10774" max="10774" width="8.77734375" style="1872" customWidth="1"/>
    <col min="10775" max="10775" width="8.6640625" style="1872" customWidth="1"/>
    <col min="10776" max="10776" width="9.21875" style="1872" customWidth="1"/>
    <col min="10777" max="10777" width="9.6640625" style="1872" bestFit="1" customWidth="1"/>
    <col min="10778" max="10778" width="8" style="1872" bestFit="1" customWidth="1"/>
    <col min="10779" max="10779" width="7.5546875" style="1872" bestFit="1" customWidth="1"/>
    <col min="10780" max="10780" width="7.6640625" style="1872" customWidth="1"/>
    <col min="10781" max="10781" width="8.109375" style="1872" customWidth="1"/>
    <col min="10782" max="10782" width="9.21875" style="1872" bestFit="1" customWidth="1"/>
    <col min="10783" max="10783" width="8.21875" style="1872" customWidth="1"/>
    <col min="10784" max="10784" width="7.88671875" style="1872" customWidth="1"/>
    <col min="10785" max="10785" width="7.6640625" style="1872" customWidth="1"/>
    <col min="10786" max="10786" width="8.5546875" style="1872" customWidth="1"/>
    <col min="10787" max="10787" width="8.21875" style="1872" customWidth="1"/>
    <col min="10788" max="10944" width="7.109375" style="1872"/>
    <col min="10945" max="10945" width="21.33203125" style="1872" bestFit="1" customWidth="1"/>
    <col min="10946" max="10946" width="7.109375" style="1872"/>
    <col min="10947" max="10947" width="7.109375" style="1872" customWidth="1"/>
    <col min="10948" max="10948" width="9.6640625" style="1872" customWidth="1"/>
    <col min="10949" max="10949" width="8.44140625" style="1872" customWidth="1"/>
    <col min="10950" max="10950" width="8.109375" style="1872" customWidth="1"/>
    <col min="10951" max="10951" width="8.77734375" style="1872" customWidth="1"/>
    <col min="10952" max="10952" width="8.6640625" style="1872" customWidth="1"/>
    <col min="10953" max="10953" width="9.21875" style="1872" customWidth="1"/>
    <col min="10954" max="10954" width="9.6640625" style="1872" bestFit="1" customWidth="1"/>
    <col min="10955" max="10955" width="8" style="1872" bestFit="1" customWidth="1"/>
    <col min="10956" max="10956" width="7.5546875" style="1872" bestFit="1" customWidth="1"/>
    <col min="10957" max="10957" width="7.6640625" style="1872" customWidth="1"/>
    <col min="10958" max="10958" width="8.109375" style="1872" customWidth="1"/>
    <col min="10959" max="10959" width="9.21875" style="1872" bestFit="1" customWidth="1"/>
    <col min="10960" max="10960" width="8.21875" style="1872" customWidth="1"/>
    <col min="10961" max="10961" width="7.88671875" style="1872" customWidth="1"/>
    <col min="10962" max="10962" width="7.6640625" style="1872" customWidth="1"/>
    <col min="10963" max="10963" width="8.5546875" style="1872" customWidth="1"/>
    <col min="10964" max="10964" width="8.21875" style="1872" customWidth="1"/>
    <col min="10965" max="10990" width="7.109375" style="1872"/>
    <col min="10991" max="10991" width="15.21875" style="1872" customWidth="1"/>
    <col min="10992" max="10992" width="2" style="1872" customWidth="1"/>
    <col min="10993" max="10993" width="3" style="1872" customWidth="1"/>
    <col min="10994" max="11016" width="8.77734375" style="1872" customWidth="1"/>
    <col min="11017" max="11027" width="9.6640625" style="1872" customWidth="1"/>
    <col min="11028" max="11028" width="8.44140625" style="1872" customWidth="1"/>
    <col min="11029" max="11029" width="8.109375" style="1872" customWidth="1"/>
    <col min="11030" max="11030" width="8.77734375" style="1872" customWidth="1"/>
    <col min="11031" max="11031" width="8.6640625" style="1872" customWidth="1"/>
    <col min="11032" max="11032" width="9.21875" style="1872" customWidth="1"/>
    <col min="11033" max="11033" width="9.6640625" style="1872" bestFit="1" customWidth="1"/>
    <col min="11034" max="11034" width="8" style="1872" bestFit="1" customWidth="1"/>
    <col min="11035" max="11035" width="7.5546875" style="1872" bestFit="1" customWidth="1"/>
    <col min="11036" max="11036" width="7.6640625" style="1872" customWidth="1"/>
    <col min="11037" max="11037" width="8.109375" style="1872" customWidth="1"/>
    <col min="11038" max="11038" width="9.21875" style="1872" bestFit="1" customWidth="1"/>
    <col min="11039" max="11039" width="8.21875" style="1872" customWidth="1"/>
    <col min="11040" max="11040" width="7.88671875" style="1872" customWidth="1"/>
    <col min="11041" max="11041" width="7.6640625" style="1872" customWidth="1"/>
    <col min="11042" max="11042" width="8.5546875" style="1872" customWidth="1"/>
    <col min="11043" max="11043" width="8.21875" style="1872" customWidth="1"/>
    <col min="11044" max="11200" width="7.109375" style="1872"/>
    <col min="11201" max="11201" width="21.33203125" style="1872" bestFit="1" customWidth="1"/>
    <col min="11202" max="11202" width="7.109375" style="1872"/>
    <col min="11203" max="11203" width="7.109375" style="1872" customWidth="1"/>
    <col min="11204" max="11204" width="9.6640625" style="1872" customWidth="1"/>
    <col min="11205" max="11205" width="8.44140625" style="1872" customWidth="1"/>
    <col min="11206" max="11206" width="8.109375" style="1872" customWidth="1"/>
    <col min="11207" max="11207" width="8.77734375" style="1872" customWidth="1"/>
    <col min="11208" max="11208" width="8.6640625" style="1872" customWidth="1"/>
    <col min="11209" max="11209" width="9.21875" style="1872" customWidth="1"/>
    <col min="11210" max="11210" width="9.6640625" style="1872" bestFit="1" customWidth="1"/>
    <col min="11211" max="11211" width="8" style="1872" bestFit="1" customWidth="1"/>
    <col min="11212" max="11212" width="7.5546875" style="1872" bestFit="1" customWidth="1"/>
    <col min="11213" max="11213" width="7.6640625" style="1872" customWidth="1"/>
    <col min="11214" max="11214" width="8.109375" style="1872" customWidth="1"/>
    <col min="11215" max="11215" width="9.21875" style="1872" bestFit="1" customWidth="1"/>
    <col min="11216" max="11216" width="8.21875" style="1872" customWidth="1"/>
    <col min="11217" max="11217" width="7.88671875" style="1872" customWidth="1"/>
    <col min="11218" max="11218" width="7.6640625" style="1872" customWidth="1"/>
    <col min="11219" max="11219" width="8.5546875" style="1872" customWidth="1"/>
    <col min="11220" max="11220" width="8.21875" style="1872" customWidth="1"/>
    <col min="11221" max="11246" width="7.109375" style="1872"/>
    <col min="11247" max="11247" width="15.21875" style="1872" customWidth="1"/>
    <col min="11248" max="11248" width="2" style="1872" customWidth="1"/>
    <col min="11249" max="11249" width="3" style="1872" customWidth="1"/>
    <col min="11250" max="11272" width="8.77734375" style="1872" customWidth="1"/>
    <col min="11273" max="11283" width="9.6640625" style="1872" customWidth="1"/>
    <col min="11284" max="11284" width="8.44140625" style="1872" customWidth="1"/>
    <col min="11285" max="11285" width="8.109375" style="1872" customWidth="1"/>
    <col min="11286" max="11286" width="8.77734375" style="1872" customWidth="1"/>
    <col min="11287" max="11287" width="8.6640625" style="1872" customWidth="1"/>
    <col min="11288" max="11288" width="9.21875" style="1872" customWidth="1"/>
    <col min="11289" max="11289" width="9.6640625" style="1872" bestFit="1" customWidth="1"/>
    <col min="11290" max="11290" width="8" style="1872" bestFit="1" customWidth="1"/>
    <col min="11291" max="11291" width="7.5546875" style="1872" bestFit="1" customWidth="1"/>
    <col min="11292" max="11292" width="7.6640625" style="1872" customWidth="1"/>
    <col min="11293" max="11293" width="8.109375" style="1872" customWidth="1"/>
    <col min="11294" max="11294" width="9.21875" style="1872" bestFit="1" customWidth="1"/>
    <col min="11295" max="11295" width="8.21875" style="1872" customWidth="1"/>
    <col min="11296" max="11296" width="7.88671875" style="1872" customWidth="1"/>
    <col min="11297" max="11297" width="7.6640625" style="1872" customWidth="1"/>
    <col min="11298" max="11298" width="8.5546875" style="1872" customWidth="1"/>
    <col min="11299" max="11299" width="8.21875" style="1872" customWidth="1"/>
    <col min="11300" max="11456" width="7.109375" style="1872"/>
    <col min="11457" max="11457" width="21.33203125" style="1872" bestFit="1" customWidth="1"/>
    <col min="11458" max="11458" width="7.109375" style="1872"/>
    <col min="11459" max="11459" width="7.109375" style="1872" customWidth="1"/>
    <col min="11460" max="11460" width="9.6640625" style="1872" customWidth="1"/>
    <col min="11461" max="11461" width="8.44140625" style="1872" customWidth="1"/>
    <col min="11462" max="11462" width="8.109375" style="1872" customWidth="1"/>
    <col min="11463" max="11463" width="8.77734375" style="1872" customWidth="1"/>
    <col min="11464" max="11464" width="8.6640625" style="1872" customWidth="1"/>
    <col min="11465" max="11465" width="9.21875" style="1872" customWidth="1"/>
    <col min="11466" max="11466" width="9.6640625" style="1872" bestFit="1" customWidth="1"/>
    <col min="11467" max="11467" width="8" style="1872" bestFit="1" customWidth="1"/>
    <col min="11468" max="11468" width="7.5546875" style="1872" bestFit="1" customWidth="1"/>
    <col min="11469" max="11469" width="7.6640625" style="1872" customWidth="1"/>
    <col min="11470" max="11470" width="8.109375" style="1872" customWidth="1"/>
    <col min="11471" max="11471" width="9.21875" style="1872" bestFit="1" customWidth="1"/>
    <col min="11472" max="11472" width="8.21875" style="1872" customWidth="1"/>
    <col min="11473" max="11473" width="7.88671875" style="1872" customWidth="1"/>
    <col min="11474" max="11474" width="7.6640625" style="1872" customWidth="1"/>
    <col min="11475" max="11475" width="8.5546875" style="1872" customWidth="1"/>
    <col min="11476" max="11476" width="8.21875" style="1872" customWidth="1"/>
    <col min="11477" max="11502" width="7.109375" style="1872"/>
    <col min="11503" max="11503" width="15.21875" style="1872" customWidth="1"/>
    <col min="11504" max="11504" width="2" style="1872" customWidth="1"/>
    <col min="11505" max="11505" width="3" style="1872" customWidth="1"/>
    <col min="11506" max="11528" width="8.77734375" style="1872" customWidth="1"/>
    <col min="11529" max="11539" width="9.6640625" style="1872" customWidth="1"/>
    <col min="11540" max="11540" width="8.44140625" style="1872" customWidth="1"/>
    <col min="11541" max="11541" width="8.109375" style="1872" customWidth="1"/>
    <col min="11542" max="11542" width="8.77734375" style="1872" customWidth="1"/>
    <col min="11543" max="11543" width="8.6640625" style="1872" customWidth="1"/>
    <col min="11544" max="11544" width="9.21875" style="1872" customWidth="1"/>
    <col min="11545" max="11545" width="9.6640625" style="1872" bestFit="1" customWidth="1"/>
    <col min="11546" max="11546" width="8" style="1872" bestFit="1" customWidth="1"/>
    <col min="11547" max="11547" width="7.5546875" style="1872" bestFit="1" customWidth="1"/>
    <col min="11548" max="11548" width="7.6640625" style="1872" customWidth="1"/>
    <col min="11549" max="11549" width="8.109375" style="1872" customWidth="1"/>
    <col min="11550" max="11550" width="9.21875" style="1872" bestFit="1" customWidth="1"/>
    <col min="11551" max="11551" width="8.21875" style="1872" customWidth="1"/>
    <col min="11552" max="11552" width="7.88671875" style="1872" customWidth="1"/>
    <col min="11553" max="11553" width="7.6640625" style="1872" customWidth="1"/>
    <col min="11554" max="11554" width="8.5546875" style="1872" customWidth="1"/>
    <col min="11555" max="11555" width="8.21875" style="1872" customWidth="1"/>
    <col min="11556" max="11712" width="7.109375" style="1872"/>
    <col min="11713" max="11713" width="21.33203125" style="1872" bestFit="1" customWidth="1"/>
    <col min="11714" max="11714" width="7.109375" style="1872"/>
    <col min="11715" max="11715" width="7.109375" style="1872" customWidth="1"/>
    <col min="11716" max="11716" width="9.6640625" style="1872" customWidth="1"/>
    <col min="11717" max="11717" width="8.44140625" style="1872" customWidth="1"/>
    <col min="11718" max="11718" width="8.109375" style="1872" customWidth="1"/>
    <col min="11719" max="11719" width="8.77734375" style="1872" customWidth="1"/>
    <col min="11720" max="11720" width="8.6640625" style="1872" customWidth="1"/>
    <col min="11721" max="11721" width="9.21875" style="1872" customWidth="1"/>
    <col min="11722" max="11722" width="9.6640625" style="1872" bestFit="1" customWidth="1"/>
    <col min="11723" max="11723" width="8" style="1872" bestFit="1" customWidth="1"/>
    <col min="11724" max="11724" width="7.5546875" style="1872" bestFit="1" customWidth="1"/>
    <col min="11725" max="11725" width="7.6640625" style="1872" customWidth="1"/>
    <col min="11726" max="11726" width="8.109375" style="1872" customWidth="1"/>
    <col min="11727" max="11727" width="9.21875" style="1872" bestFit="1" customWidth="1"/>
    <col min="11728" max="11728" width="8.21875" style="1872" customWidth="1"/>
    <col min="11729" max="11729" width="7.88671875" style="1872" customWidth="1"/>
    <col min="11730" max="11730" width="7.6640625" style="1872" customWidth="1"/>
    <col min="11731" max="11731" width="8.5546875" style="1872" customWidth="1"/>
    <col min="11732" max="11732" width="8.21875" style="1872" customWidth="1"/>
    <col min="11733" max="11758" width="7.109375" style="1872"/>
    <col min="11759" max="11759" width="15.21875" style="1872" customWidth="1"/>
    <col min="11760" max="11760" width="2" style="1872" customWidth="1"/>
    <col min="11761" max="11761" width="3" style="1872" customWidth="1"/>
    <col min="11762" max="11784" width="8.77734375" style="1872" customWidth="1"/>
    <col min="11785" max="11795" width="9.6640625" style="1872" customWidth="1"/>
    <col min="11796" max="11796" width="8.44140625" style="1872" customWidth="1"/>
    <col min="11797" max="11797" width="8.109375" style="1872" customWidth="1"/>
    <col min="11798" max="11798" width="8.77734375" style="1872" customWidth="1"/>
    <col min="11799" max="11799" width="8.6640625" style="1872" customWidth="1"/>
    <col min="11800" max="11800" width="9.21875" style="1872" customWidth="1"/>
    <col min="11801" max="11801" width="9.6640625" style="1872" bestFit="1" customWidth="1"/>
    <col min="11802" max="11802" width="8" style="1872" bestFit="1" customWidth="1"/>
    <col min="11803" max="11803" width="7.5546875" style="1872" bestFit="1" customWidth="1"/>
    <col min="11804" max="11804" width="7.6640625" style="1872" customWidth="1"/>
    <col min="11805" max="11805" width="8.109375" style="1872" customWidth="1"/>
    <col min="11806" max="11806" width="9.21875" style="1872" bestFit="1" customWidth="1"/>
    <col min="11807" max="11807" width="8.21875" style="1872" customWidth="1"/>
    <col min="11808" max="11808" width="7.88671875" style="1872" customWidth="1"/>
    <col min="11809" max="11809" width="7.6640625" style="1872" customWidth="1"/>
    <col min="11810" max="11810" width="8.5546875" style="1872" customWidth="1"/>
    <col min="11811" max="11811" width="8.21875" style="1872" customWidth="1"/>
    <col min="11812" max="11968" width="7.109375" style="1872"/>
    <col min="11969" max="11969" width="21.33203125" style="1872" bestFit="1" customWidth="1"/>
    <col min="11970" max="11970" width="7.109375" style="1872"/>
    <col min="11971" max="11971" width="7.109375" style="1872" customWidth="1"/>
    <col min="11972" max="11972" width="9.6640625" style="1872" customWidth="1"/>
    <col min="11973" max="11973" width="8.44140625" style="1872" customWidth="1"/>
    <col min="11974" max="11974" width="8.109375" style="1872" customWidth="1"/>
    <col min="11975" max="11975" width="8.77734375" style="1872" customWidth="1"/>
    <col min="11976" max="11976" width="8.6640625" style="1872" customWidth="1"/>
    <col min="11977" max="11977" width="9.21875" style="1872" customWidth="1"/>
    <col min="11978" max="11978" width="9.6640625" style="1872" bestFit="1" customWidth="1"/>
    <col min="11979" max="11979" width="8" style="1872" bestFit="1" customWidth="1"/>
    <col min="11980" max="11980" width="7.5546875" style="1872" bestFit="1" customWidth="1"/>
    <col min="11981" max="11981" width="7.6640625" style="1872" customWidth="1"/>
    <col min="11982" max="11982" width="8.109375" style="1872" customWidth="1"/>
    <col min="11983" max="11983" width="9.21875" style="1872" bestFit="1" customWidth="1"/>
    <col min="11984" max="11984" width="8.21875" style="1872" customWidth="1"/>
    <col min="11985" max="11985" width="7.88671875" style="1872" customWidth="1"/>
    <col min="11986" max="11986" width="7.6640625" style="1872" customWidth="1"/>
    <col min="11987" max="11987" width="8.5546875" style="1872" customWidth="1"/>
    <col min="11988" max="11988" width="8.21875" style="1872" customWidth="1"/>
    <col min="11989" max="12014" width="7.109375" style="1872"/>
    <col min="12015" max="12015" width="15.21875" style="1872" customWidth="1"/>
    <col min="12016" max="12016" width="2" style="1872" customWidth="1"/>
    <col min="12017" max="12017" width="3" style="1872" customWidth="1"/>
    <col min="12018" max="12040" width="8.77734375" style="1872" customWidth="1"/>
    <col min="12041" max="12051" width="9.6640625" style="1872" customWidth="1"/>
    <col min="12052" max="12052" width="8.44140625" style="1872" customWidth="1"/>
    <col min="12053" max="12053" width="8.109375" style="1872" customWidth="1"/>
    <col min="12054" max="12054" width="8.77734375" style="1872" customWidth="1"/>
    <col min="12055" max="12055" width="8.6640625" style="1872" customWidth="1"/>
    <col min="12056" max="12056" width="9.21875" style="1872" customWidth="1"/>
    <col min="12057" max="12057" width="9.6640625" style="1872" bestFit="1" customWidth="1"/>
    <col min="12058" max="12058" width="8" style="1872" bestFit="1" customWidth="1"/>
    <col min="12059" max="12059" width="7.5546875" style="1872" bestFit="1" customWidth="1"/>
    <col min="12060" max="12060" width="7.6640625" style="1872" customWidth="1"/>
    <col min="12061" max="12061" width="8.109375" style="1872" customWidth="1"/>
    <col min="12062" max="12062" width="9.21875" style="1872" bestFit="1" customWidth="1"/>
    <col min="12063" max="12063" width="8.21875" style="1872" customWidth="1"/>
    <col min="12064" max="12064" width="7.88671875" style="1872" customWidth="1"/>
    <col min="12065" max="12065" width="7.6640625" style="1872" customWidth="1"/>
    <col min="12066" max="12066" width="8.5546875" style="1872" customWidth="1"/>
    <col min="12067" max="12067" width="8.21875" style="1872" customWidth="1"/>
    <col min="12068" max="12224" width="7.109375" style="1872"/>
    <col min="12225" max="12225" width="21.33203125" style="1872" bestFit="1" customWidth="1"/>
    <col min="12226" max="12226" width="7.109375" style="1872"/>
    <col min="12227" max="12227" width="7.109375" style="1872" customWidth="1"/>
    <col min="12228" max="12228" width="9.6640625" style="1872" customWidth="1"/>
    <col min="12229" max="12229" width="8.44140625" style="1872" customWidth="1"/>
    <col min="12230" max="12230" width="8.109375" style="1872" customWidth="1"/>
    <col min="12231" max="12231" width="8.77734375" style="1872" customWidth="1"/>
    <col min="12232" max="12232" width="8.6640625" style="1872" customWidth="1"/>
    <col min="12233" max="12233" width="9.21875" style="1872" customWidth="1"/>
    <col min="12234" max="12234" width="9.6640625" style="1872" bestFit="1" customWidth="1"/>
    <col min="12235" max="12235" width="8" style="1872" bestFit="1" customWidth="1"/>
    <col min="12236" max="12236" width="7.5546875" style="1872" bestFit="1" customWidth="1"/>
    <col min="12237" max="12237" width="7.6640625" style="1872" customWidth="1"/>
    <col min="12238" max="12238" width="8.109375" style="1872" customWidth="1"/>
    <col min="12239" max="12239" width="9.21875" style="1872" bestFit="1" customWidth="1"/>
    <col min="12240" max="12240" width="8.21875" style="1872" customWidth="1"/>
    <col min="12241" max="12241" width="7.88671875" style="1872" customWidth="1"/>
    <col min="12242" max="12242" width="7.6640625" style="1872" customWidth="1"/>
    <col min="12243" max="12243" width="8.5546875" style="1872" customWidth="1"/>
    <col min="12244" max="12244" width="8.21875" style="1872" customWidth="1"/>
    <col min="12245" max="12270" width="7.109375" style="1872"/>
    <col min="12271" max="12271" width="15.21875" style="1872" customWidth="1"/>
    <col min="12272" max="12272" width="2" style="1872" customWidth="1"/>
    <col min="12273" max="12273" width="3" style="1872" customWidth="1"/>
    <col min="12274" max="12296" width="8.77734375" style="1872" customWidth="1"/>
    <col min="12297" max="12307" width="9.6640625" style="1872" customWidth="1"/>
    <col min="12308" max="12308" width="8.44140625" style="1872" customWidth="1"/>
    <col min="12309" max="12309" width="8.109375" style="1872" customWidth="1"/>
    <col min="12310" max="12310" width="8.77734375" style="1872" customWidth="1"/>
    <col min="12311" max="12311" width="8.6640625" style="1872" customWidth="1"/>
    <col min="12312" max="12312" width="9.21875" style="1872" customWidth="1"/>
    <col min="12313" max="12313" width="9.6640625" style="1872" bestFit="1" customWidth="1"/>
    <col min="12314" max="12314" width="8" style="1872" bestFit="1" customWidth="1"/>
    <col min="12315" max="12315" width="7.5546875" style="1872" bestFit="1" customWidth="1"/>
    <col min="12316" max="12316" width="7.6640625" style="1872" customWidth="1"/>
    <col min="12317" max="12317" width="8.109375" style="1872" customWidth="1"/>
    <col min="12318" max="12318" width="9.21875" style="1872" bestFit="1" customWidth="1"/>
    <col min="12319" max="12319" width="8.21875" style="1872" customWidth="1"/>
    <col min="12320" max="12320" width="7.88671875" style="1872" customWidth="1"/>
    <col min="12321" max="12321" width="7.6640625" style="1872" customWidth="1"/>
    <col min="12322" max="12322" width="8.5546875" style="1872" customWidth="1"/>
    <col min="12323" max="12323" width="8.21875" style="1872" customWidth="1"/>
    <col min="12324" max="12480" width="7.109375" style="1872"/>
    <col min="12481" max="12481" width="21.33203125" style="1872" bestFit="1" customWidth="1"/>
    <col min="12482" max="12482" width="7.109375" style="1872"/>
    <col min="12483" max="12483" width="7.109375" style="1872" customWidth="1"/>
    <col min="12484" max="12484" width="9.6640625" style="1872" customWidth="1"/>
    <col min="12485" max="12485" width="8.44140625" style="1872" customWidth="1"/>
    <col min="12486" max="12486" width="8.109375" style="1872" customWidth="1"/>
    <col min="12487" max="12487" width="8.77734375" style="1872" customWidth="1"/>
    <col min="12488" max="12488" width="8.6640625" style="1872" customWidth="1"/>
    <col min="12489" max="12489" width="9.21875" style="1872" customWidth="1"/>
    <col min="12490" max="12490" width="9.6640625" style="1872" bestFit="1" customWidth="1"/>
    <col min="12491" max="12491" width="8" style="1872" bestFit="1" customWidth="1"/>
    <col min="12492" max="12492" width="7.5546875" style="1872" bestFit="1" customWidth="1"/>
    <col min="12493" max="12493" width="7.6640625" style="1872" customWidth="1"/>
    <col min="12494" max="12494" width="8.109375" style="1872" customWidth="1"/>
    <col min="12495" max="12495" width="9.21875" style="1872" bestFit="1" customWidth="1"/>
    <col min="12496" max="12496" width="8.21875" style="1872" customWidth="1"/>
    <col min="12497" max="12497" width="7.88671875" style="1872" customWidth="1"/>
    <col min="12498" max="12498" width="7.6640625" style="1872" customWidth="1"/>
    <col min="12499" max="12499" width="8.5546875" style="1872" customWidth="1"/>
    <col min="12500" max="12500" width="8.21875" style="1872" customWidth="1"/>
    <col min="12501" max="12526" width="7.109375" style="1872"/>
    <col min="12527" max="12527" width="15.21875" style="1872" customWidth="1"/>
    <col min="12528" max="12528" width="2" style="1872" customWidth="1"/>
    <col min="12529" max="12529" width="3" style="1872" customWidth="1"/>
    <col min="12530" max="12552" width="8.77734375" style="1872" customWidth="1"/>
    <col min="12553" max="12563" width="9.6640625" style="1872" customWidth="1"/>
    <col min="12564" max="12564" width="8.44140625" style="1872" customWidth="1"/>
    <col min="12565" max="12565" width="8.109375" style="1872" customWidth="1"/>
    <col min="12566" max="12566" width="8.77734375" style="1872" customWidth="1"/>
    <col min="12567" max="12567" width="8.6640625" style="1872" customWidth="1"/>
    <col min="12568" max="12568" width="9.21875" style="1872" customWidth="1"/>
    <col min="12569" max="12569" width="9.6640625" style="1872" bestFit="1" customWidth="1"/>
    <col min="12570" max="12570" width="8" style="1872" bestFit="1" customWidth="1"/>
    <col min="12571" max="12571" width="7.5546875" style="1872" bestFit="1" customWidth="1"/>
    <col min="12572" max="12572" width="7.6640625" style="1872" customWidth="1"/>
    <col min="12573" max="12573" width="8.109375" style="1872" customWidth="1"/>
    <col min="12574" max="12574" width="9.21875" style="1872" bestFit="1" customWidth="1"/>
    <col min="12575" max="12575" width="8.21875" style="1872" customWidth="1"/>
    <col min="12576" max="12576" width="7.88671875" style="1872" customWidth="1"/>
    <col min="12577" max="12577" width="7.6640625" style="1872" customWidth="1"/>
    <col min="12578" max="12578" width="8.5546875" style="1872" customWidth="1"/>
    <col min="12579" max="12579" width="8.21875" style="1872" customWidth="1"/>
    <col min="12580" max="12736" width="7.109375" style="1872"/>
    <col min="12737" max="12737" width="21.33203125" style="1872" bestFit="1" customWidth="1"/>
    <col min="12738" max="12738" width="7.109375" style="1872"/>
    <col min="12739" max="12739" width="7.109375" style="1872" customWidth="1"/>
    <col min="12740" max="12740" width="9.6640625" style="1872" customWidth="1"/>
    <col min="12741" max="12741" width="8.44140625" style="1872" customWidth="1"/>
    <col min="12742" max="12742" width="8.109375" style="1872" customWidth="1"/>
    <col min="12743" max="12743" width="8.77734375" style="1872" customWidth="1"/>
    <col min="12744" max="12744" width="8.6640625" style="1872" customWidth="1"/>
    <col min="12745" max="12745" width="9.21875" style="1872" customWidth="1"/>
    <col min="12746" max="12746" width="9.6640625" style="1872" bestFit="1" customWidth="1"/>
    <col min="12747" max="12747" width="8" style="1872" bestFit="1" customWidth="1"/>
    <col min="12748" max="12748" width="7.5546875" style="1872" bestFit="1" customWidth="1"/>
    <col min="12749" max="12749" width="7.6640625" style="1872" customWidth="1"/>
    <col min="12750" max="12750" width="8.109375" style="1872" customWidth="1"/>
    <col min="12751" max="12751" width="9.21875" style="1872" bestFit="1" customWidth="1"/>
    <col min="12752" max="12752" width="8.21875" style="1872" customWidth="1"/>
    <col min="12753" max="12753" width="7.88671875" style="1872" customWidth="1"/>
    <col min="12754" max="12754" width="7.6640625" style="1872" customWidth="1"/>
    <col min="12755" max="12755" width="8.5546875" style="1872" customWidth="1"/>
    <col min="12756" max="12756" width="8.21875" style="1872" customWidth="1"/>
    <col min="12757" max="12782" width="7.109375" style="1872"/>
    <col min="12783" max="12783" width="15.21875" style="1872" customWidth="1"/>
    <col min="12784" max="12784" width="2" style="1872" customWidth="1"/>
    <col min="12785" max="12785" width="3" style="1872" customWidth="1"/>
    <col min="12786" max="12808" width="8.77734375" style="1872" customWidth="1"/>
    <col min="12809" max="12819" width="9.6640625" style="1872" customWidth="1"/>
    <col min="12820" max="12820" width="8.44140625" style="1872" customWidth="1"/>
    <col min="12821" max="12821" width="8.109375" style="1872" customWidth="1"/>
    <col min="12822" max="12822" width="8.77734375" style="1872" customWidth="1"/>
    <col min="12823" max="12823" width="8.6640625" style="1872" customWidth="1"/>
    <col min="12824" max="12824" width="9.21875" style="1872" customWidth="1"/>
    <col min="12825" max="12825" width="9.6640625" style="1872" bestFit="1" customWidth="1"/>
    <col min="12826" max="12826" width="8" style="1872" bestFit="1" customWidth="1"/>
    <col min="12827" max="12827" width="7.5546875" style="1872" bestFit="1" customWidth="1"/>
    <col min="12828" max="12828" width="7.6640625" style="1872" customWidth="1"/>
    <col min="12829" max="12829" width="8.109375" style="1872" customWidth="1"/>
    <col min="12830" max="12830" width="9.21875" style="1872" bestFit="1" customWidth="1"/>
    <col min="12831" max="12831" width="8.21875" style="1872" customWidth="1"/>
    <col min="12832" max="12832" width="7.88671875" style="1872" customWidth="1"/>
    <col min="12833" max="12833" width="7.6640625" style="1872" customWidth="1"/>
    <col min="12834" max="12834" width="8.5546875" style="1872" customWidth="1"/>
    <col min="12835" max="12835" width="8.21875" style="1872" customWidth="1"/>
    <col min="12836" max="12992" width="7.109375" style="1872"/>
    <col min="12993" max="12993" width="21.33203125" style="1872" bestFit="1" customWidth="1"/>
    <col min="12994" max="12994" width="7.109375" style="1872"/>
    <col min="12995" max="12995" width="7.109375" style="1872" customWidth="1"/>
    <col min="12996" max="12996" width="9.6640625" style="1872" customWidth="1"/>
    <col min="12997" max="12997" width="8.44140625" style="1872" customWidth="1"/>
    <col min="12998" max="12998" width="8.109375" style="1872" customWidth="1"/>
    <col min="12999" max="12999" width="8.77734375" style="1872" customWidth="1"/>
    <col min="13000" max="13000" width="8.6640625" style="1872" customWidth="1"/>
    <col min="13001" max="13001" width="9.21875" style="1872" customWidth="1"/>
    <col min="13002" max="13002" width="9.6640625" style="1872" bestFit="1" customWidth="1"/>
    <col min="13003" max="13003" width="8" style="1872" bestFit="1" customWidth="1"/>
    <col min="13004" max="13004" width="7.5546875" style="1872" bestFit="1" customWidth="1"/>
    <col min="13005" max="13005" width="7.6640625" style="1872" customWidth="1"/>
    <col min="13006" max="13006" width="8.109375" style="1872" customWidth="1"/>
    <col min="13007" max="13007" width="9.21875" style="1872" bestFit="1" customWidth="1"/>
    <col min="13008" max="13008" width="8.21875" style="1872" customWidth="1"/>
    <col min="13009" max="13009" width="7.88671875" style="1872" customWidth="1"/>
    <col min="13010" max="13010" width="7.6640625" style="1872" customWidth="1"/>
    <col min="13011" max="13011" width="8.5546875" style="1872" customWidth="1"/>
    <col min="13012" max="13012" width="8.21875" style="1872" customWidth="1"/>
    <col min="13013" max="13038" width="7.109375" style="1872"/>
    <col min="13039" max="13039" width="15.21875" style="1872" customWidth="1"/>
    <col min="13040" max="13040" width="2" style="1872" customWidth="1"/>
    <col min="13041" max="13041" width="3" style="1872" customWidth="1"/>
    <col min="13042" max="13064" width="8.77734375" style="1872" customWidth="1"/>
    <col min="13065" max="13075" width="9.6640625" style="1872" customWidth="1"/>
    <col min="13076" max="13076" width="8.44140625" style="1872" customWidth="1"/>
    <col min="13077" max="13077" width="8.109375" style="1872" customWidth="1"/>
    <col min="13078" max="13078" width="8.77734375" style="1872" customWidth="1"/>
    <col min="13079" max="13079" width="8.6640625" style="1872" customWidth="1"/>
    <col min="13080" max="13080" width="9.21875" style="1872" customWidth="1"/>
    <col min="13081" max="13081" width="9.6640625" style="1872" bestFit="1" customWidth="1"/>
    <col min="13082" max="13082" width="8" style="1872" bestFit="1" customWidth="1"/>
    <col min="13083" max="13083" width="7.5546875" style="1872" bestFit="1" customWidth="1"/>
    <col min="13084" max="13084" width="7.6640625" style="1872" customWidth="1"/>
    <col min="13085" max="13085" width="8.109375" style="1872" customWidth="1"/>
    <col min="13086" max="13086" width="9.21875" style="1872" bestFit="1" customWidth="1"/>
    <col min="13087" max="13087" width="8.21875" style="1872" customWidth="1"/>
    <col min="13088" max="13088" width="7.88671875" style="1872" customWidth="1"/>
    <col min="13089" max="13089" width="7.6640625" style="1872" customWidth="1"/>
    <col min="13090" max="13090" width="8.5546875" style="1872" customWidth="1"/>
    <col min="13091" max="13091" width="8.21875" style="1872" customWidth="1"/>
    <col min="13092" max="13248" width="7.109375" style="1872"/>
    <col min="13249" max="13249" width="21.33203125" style="1872" bestFit="1" customWidth="1"/>
    <col min="13250" max="13250" width="7.109375" style="1872"/>
    <col min="13251" max="13251" width="7.109375" style="1872" customWidth="1"/>
    <col min="13252" max="13252" width="9.6640625" style="1872" customWidth="1"/>
    <col min="13253" max="13253" width="8.44140625" style="1872" customWidth="1"/>
    <col min="13254" max="13254" width="8.109375" style="1872" customWidth="1"/>
    <col min="13255" max="13255" width="8.77734375" style="1872" customWidth="1"/>
    <col min="13256" max="13256" width="8.6640625" style="1872" customWidth="1"/>
    <col min="13257" max="13257" width="9.21875" style="1872" customWidth="1"/>
    <col min="13258" max="13258" width="9.6640625" style="1872" bestFit="1" customWidth="1"/>
    <col min="13259" max="13259" width="8" style="1872" bestFit="1" customWidth="1"/>
    <col min="13260" max="13260" width="7.5546875" style="1872" bestFit="1" customWidth="1"/>
    <col min="13261" max="13261" width="7.6640625" style="1872" customWidth="1"/>
    <col min="13262" max="13262" width="8.109375" style="1872" customWidth="1"/>
    <col min="13263" max="13263" width="9.21875" style="1872" bestFit="1" customWidth="1"/>
    <col min="13264" max="13264" width="8.21875" style="1872" customWidth="1"/>
    <col min="13265" max="13265" width="7.88671875" style="1872" customWidth="1"/>
    <col min="13266" max="13266" width="7.6640625" style="1872" customWidth="1"/>
    <col min="13267" max="13267" width="8.5546875" style="1872" customWidth="1"/>
    <col min="13268" max="13268" width="8.21875" style="1872" customWidth="1"/>
    <col min="13269" max="13294" width="7.109375" style="1872"/>
    <col min="13295" max="13295" width="15.21875" style="1872" customWidth="1"/>
    <col min="13296" max="13296" width="2" style="1872" customWidth="1"/>
    <col min="13297" max="13297" width="3" style="1872" customWidth="1"/>
    <col min="13298" max="13320" width="8.77734375" style="1872" customWidth="1"/>
    <col min="13321" max="13331" width="9.6640625" style="1872" customWidth="1"/>
    <col min="13332" max="13332" width="8.44140625" style="1872" customWidth="1"/>
    <col min="13333" max="13333" width="8.109375" style="1872" customWidth="1"/>
    <col min="13334" max="13334" width="8.77734375" style="1872" customWidth="1"/>
    <col min="13335" max="13335" width="8.6640625" style="1872" customWidth="1"/>
    <col min="13336" max="13336" width="9.21875" style="1872" customWidth="1"/>
    <col min="13337" max="13337" width="9.6640625" style="1872" bestFit="1" customWidth="1"/>
    <col min="13338" max="13338" width="8" style="1872" bestFit="1" customWidth="1"/>
    <col min="13339" max="13339" width="7.5546875" style="1872" bestFit="1" customWidth="1"/>
    <col min="13340" max="13340" width="7.6640625" style="1872" customWidth="1"/>
    <col min="13341" max="13341" width="8.109375" style="1872" customWidth="1"/>
    <col min="13342" max="13342" width="9.21875" style="1872" bestFit="1" customWidth="1"/>
    <col min="13343" max="13343" width="8.21875" style="1872" customWidth="1"/>
    <col min="13344" max="13344" width="7.88671875" style="1872" customWidth="1"/>
    <col min="13345" max="13345" width="7.6640625" style="1872" customWidth="1"/>
    <col min="13346" max="13346" width="8.5546875" style="1872" customWidth="1"/>
    <col min="13347" max="13347" width="8.21875" style="1872" customWidth="1"/>
    <col min="13348" max="13504" width="7.109375" style="1872"/>
    <col min="13505" max="13505" width="21.33203125" style="1872" bestFit="1" customWidth="1"/>
    <col min="13506" max="13506" width="7.109375" style="1872"/>
    <col min="13507" max="13507" width="7.109375" style="1872" customWidth="1"/>
    <col min="13508" max="13508" width="9.6640625" style="1872" customWidth="1"/>
    <col min="13509" max="13509" width="8.44140625" style="1872" customWidth="1"/>
    <col min="13510" max="13510" width="8.109375" style="1872" customWidth="1"/>
    <col min="13511" max="13511" width="8.77734375" style="1872" customWidth="1"/>
    <col min="13512" max="13512" width="8.6640625" style="1872" customWidth="1"/>
    <col min="13513" max="13513" width="9.21875" style="1872" customWidth="1"/>
    <col min="13514" max="13514" width="9.6640625" style="1872" bestFit="1" customWidth="1"/>
    <col min="13515" max="13515" width="8" style="1872" bestFit="1" customWidth="1"/>
    <col min="13516" max="13516" width="7.5546875" style="1872" bestFit="1" customWidth="1"/>
    <col min="13517" max="13517" width="7.6640625" style="1872" customWidth="1"/>
    <col min="13518" max="13518" width="8.109375" style="1872" customWidth="1"/>
    <col min="13519" max="13519" width="9.21875" style="1872" bestFit="1" customWidth="1"/>
    <col min="13520" max="13520" width="8.21875" style="1872" customWidth="1"/>
    <col min="13521" max="13521" width="7.88671875" style="1872" customWidth="1"/>
    <col min="13522" max="13522" width="7.6640625" style="1872" customWidth="1"/>
    <col min="13523" max="13523" width="8.5546875" style="1872" customWidth="1"/>
    <col min="13524" max="13524" width="8.21875" style="1872" customWidth="1"/>
    <col min="13525" max="13550" width="7.109375" style="1872"/>
    <col min="13551" max="13551" width="15.21875" style="1872" customWidth="1"/>
    <col min="13552" max="13552" width="2" style="1872" customWidth="1"/>
    <col min="13553" max="13553" width="3" style="1872" customWidth="1"/>
    <col min="13554" max="13576" width="8.77734375" style="1872" customWidth="1"/>
    <col min="13577" max="13587" width="9.6640625" style="1872" customWidth="1"/>
    <col min="13588" max="13588" width="8.44140625" style="1872" customWidth="1"/>
    <col min="13589" max="13589" width="8.109375" style="1872" customWidth="1"/>
    <col min="13590" max="13590" width="8.77734375" style="1872" customWidth="1"/>
    <col min="13591" max="13591" width="8.6640625" style="1872" customWidth="1"/>
    <col min="13592" max="13592" width="9.21875" style="1872" customWidth="1"/>
    <col min="13593" max="13593" width="9.6640625" style="1872" bestFit="1" customWidth="1"/>
    <col min="13594" max="13594" width="8" style="1872" bestFit="1" customWidth="1"/>
    <col min="13595" max="13595" width="7.5546875" style="1872" bestFit="1" customWidth="1"/>
    <col min="13596" max="13596" width="7.6640625" style="1872" customWidth="1"/>
    <col min="13597" max="13597" width="8.109375" style="1872" customWidth="1"/>
    <col min="13598" max="13598" width="9.21875" style="1872" bestFit="1" customWidth="1"/>
    <col min="13599" max="13599" width="8.21875" style="1872" customWidth="1"/>
    <col min="13600" max="13600" width="7.88671875" style="1872" customWidth="1"/>
    <col min="13601" max="13601" width="7.6640625" style="1872" customWidth="1"/>
    <col min="13602" max="13602" width="8.5546875" style="1872" customWidth="1"/>
    <col min="13603" max="13603" width="8.21875" style="1872" customWidth="1"/>
    <col min="13604" max="13760" width="7.109375" style="1872"/>
    <col min="13761" max="13761" width="21.33203125" style="1872" bestFit="1" customWidth="1"/>
    <col min="13762" max="13762" width="7.109375" style="1872"/>
    <col min="13763" max="13763" width="7.109375" style="1872" customWidth="1"/>
    <col min="13764" max="13764" width="9.6640625" style="1872" customWidth="1"/>
    <col min="13765" max="13765" width="8.44140625" style="1872" customWidth="1"/>
    <col min="13766" max="13766" width="8.109375" style="1872" customWidth="1"/>
    <col min="13767" max="13767" width="8.77734375" style="1872" customWidth="1"/>
    <col min="13768" max="13768" width="8.6640625" style="1872" customWidth="1"/>
    <col min="13769" max="13769" width="9.21875" style="1872" customWidth="1"/>
    <col min="13770" max="13770" width="9.6640625" style="1872" bestFit="1" customWidth="1"/>
    <col min="13771" max="13771" width="8" style="1872" bestFit="1" customWidth="1"/>
    <col min="13772" max="13772" width="7.5546875" style="1872" bestFit="1" customWidth="1"/>
    <col min="13773" max="13773" width="7.6640625" style="1872" customWidth="1"/>
    <col min="13774" max="13774" width="8.109375" style="1872" customWidth="1"/>
    <col min="13775" max="13775" width="9.21875" style="1872" bestFit="1" customWidth="1"/>
    <col min="13776" max="13776" width="8.21875" style="1872" customWidth="1"/>
    <col min="13777" max="13777" width="7.88671875" style="1872" customWidth="1"/>
    <col min="13778" max="13778" width="7.6640625" style="1872" customWidth="1"/>
    <col min="13779" max="13779" width="8.5546875" style="1872" customWidth="1"/>
    <col min="13780" max="13780" width="8.21875" style="1872" customWidth="1"/>
    <col min="13781" max="13806" width="7.109375" style="1872"/>
    <col min="13807" max="13807" width="15.21875" style="1872" customWidth="1"/>
    <col min="13808" max="13808" width="2" style="1872" customWidth="1"/>
    <col min="13809" max="13809" width="3" style="1872" customWidth="1"/>
    <col min="13810" max="13832" width="8.77734375" style="1872" customWidth="1"/>
    <col min="13833" max="13843" width="9.6640625" style="1872" customWidth="1"/>
    <col min="13844" max="13844" width="8.44140625" style="1872" customWidth="1"/>
    <col min="13845" max="13845" width="8.109375" style="1872" customWidth="1"/>
    <col min="13846" max="13846" width="8.77734375" style="1872" customWidth="1"/>
    <col min="13847" max="13847" width="8.6640625" style="1872" customWidth="1"/>
    <col min="13848" max="13848" width="9.21875" style="1872" customWidth="1"/>
    <col min="13849" max="13849" width="9.6640625" style="1872" bestFit="1" customWidth="1"/>
    <col min="13850" max="13850" width="8" style="1872" bestFit="1" customWidth="1"/>
    <col min="13851" max="13851" width="7.5546875" style="1872" bestFit="1" customWidth="1"/>
    <col min="13852" max="13852" width="7.6640625" style="1872" customWidth="1"/>
    <col min="13853" max="13853" width="8.109375" style="1872" customWidth="1"/>
    <col min="13854" max="13854" width="9.21875" style="1872" bestFit="1" customWidth="1"/>
    <col min="13855" max="13855" width="8.21875" style="1872" customWidth="1"/>
    <col min="13856" max="13856" width="7.88671875" style="1872" customWidth="1"/>
    <col min="13857" max="13857" width="7.6640625" style="1872" customWidth="1"/>
    <col min="13858" max="13858" width="8.5546875" style="1872" customWidth="1"/>
    <col min="13859" max="13859" width="8.21875" style="1872" customWidth="1"/>
    <col min="13860" max="14016" width="7.109375" style="1872"/>
    <col min="14017" max="14017" width="21.33203125" style="1872" bestFit="1" customWidth="1"/>
    <col min="14018" max="14018" width="7.109375" style="1872"/>
    <col min="14019" max="14019" width="7.109375" style="1872" customWidth="1"/>
    <col min="14020" max="14020" width="9.6640625" style="1872" customWidth="1"/>
    <col min="14021" max="14021" width="8.44140625" style="1872" customWidth="1"/>
    <col min="14022" max="14022" width="8.109375" style="1872" customWidth="1"/>
    <col min="14023" max="14023" width="8.77734375" style="1872" customWidth="1"/>
    <col min="14024" max="14024" width="8.6640625" style="1872" customWidth="1"/>
    <col min="14025" max="14025" width="9.21875" style="1872" customWidth="1"/>
    <col min="14026" max="14026" width="9.6640625" style="1872" bestFit="1" customWidth="1"/>
    <col min="14027" max="14027" width="8" style="1872" bestFit="1" customWidth="1"/>
    <col min="14028" max="14028" width="7.5546875" style="1872" bestFit="1" customWidth="1"/>
    <col min="14029" max="14029" width="7.6640625" style="1872" customWidth="1"/>
    <col min="14030" max="14030" width="8.109375" style="1872" customWidth="1"/>
    <col min="14031" max="14031" width="9.21875" style="1872" bestFit="1" customWidth="1"/>
    <col min="14032" max="14032" width="8.21875" style="1872" customWidth="1"/>
    <col min="14033" max="14033" width="7.88671875" style="1872" customWidth="1"/>
    <col min="14034" max="14034" width="7.6640625" style="1872" customWidth="1"/>
    <col min="14035" max="14035" width="8.5546875" style="1872" customWidth="1"/>
    <col min="14036" max="14036" width="8.21875" style="1872" customWidth="1"/>
    <col min="14037" max="14062" width="7.109375" style="1872"/>
    <col min="14063" max="14063" width="15.21875" style="1872" customWidth="1"/>
    <col min="14064" max="14064" width="2" style="1872" customWidth="1"/>
    <col min="14065" max="14065" width="3" style="1872" customWidth="1"/>
    <col min="14066" max="14088" width="8.77734375" style="1872" customWidth="1"/>
    <col min="14089" max="14099" width="9.6640625" style="1872" customWidth="1"/>
    <col min="14100" max="14100" width="8.44140625" style="1872" customWidth="1"/>
    <col min="14101" max="14101" width="8.109375" style="1872" customWidth="1"/>
    <col min="14102" max="14102" width="8.77734375" style="1872" customWidth="1"/>
    <col min="14103" max="14103" width="8.6640625" style="1872" customWidth="1"/>
    <col min="14104" max="14104" width="9.21875" style="1872" customWidth="1"/>
    <col min="14105" max="14105" width="9.6640625" style="1872" bestFit="1" customWidth="1"/>
    <col min="14106" max="14106" width="8" style="1872" bestFit="1" customWidth="1"/>
    <col min="14107" max="14107" width="7.5546875" style="1872" bestFit="1" customWidth="1"/>
    <col min="14108" max="14108" width="7.6640625" style="1872" customWidth="1"/>
    <col min="14109" max="14109" width="8.109375" style="1872" customWidth="1"/>
    <col min="14110" max="14110" width="9.21875" style="1872" bestFit="1" customWidth="1"/>
    <col min="14111" max="14111" width="8.21875" style="1872" customWidth="1"/>
    <col min="14112" max="14112" width="7.88671875" style="1872" customWidth="1"/>
    <col min="14113" max="14113" width="7.6640625" style="1872" customWidth="1"/>
    <col min="14114" max="14114" width="8.5546875" style="1872" customWidth="1"/>
    <col min="14115" max="14115" width="8.21875" style="1872" customWidth="1"/>
    <col min="14116" max="14272" width="7.109375" style="1872"/>
    <col min="14273" max="14273" width="21.33203125" style="1872" bestFit="1" customWidth="1"/>
    <col min="14274" max="14274" width="7.109375" style="1872"/>
    <col min="14275" max="14275" width="7.109375" style="1872" customWidth="1"/>
    <col min="14276" max="14276" width="9.6640625" style="1872" customWidth="1"/>
    <col min="14277" max="14277" width="8.44140625" style="1872" customWidth="1"/>
    <col min="14278" max="14278" width="8.109375" style="1872" customWidth="1"/>
    <col min="14279" max="14279" width="8.77734375" style="1872" customWidth="1"/>
    <col min="14280" max="14280" width="8.6640625" style="1872" customWidth="1"/>
    <col min="14281" max="14281" width="9.21875" style="1872" customWidth="1"/>
    <col min="14282" max="14282" width="9.6640625" style="1872" bestFit="1" customWidth="1"/>
    <col min="14283" max="14283" width="8" style="1872" bestFit="1" customWidth="1"/>
    <col min="14284" max="14284" width="7.5546875" style="1872" bestFit="1" customWidth="1"/>
    <col min="14285" max="14285" width="7.6640625" style="1872" customWidth="1"/>
    <col min="14286" max="14286" width="8.109375" style="1872" customWidth="1"/>
    <col min="14287" max="14287" width="9.21875" style="1872" bestFit="1" customWidth="1"/>
    <col min="14288" max="14288" width="8.21875" style="1872" customWidth="1"/>
    <col min="14289" max="14289" width="7.88671875" style="1872" customWidth="1"/>
    <col min="14290" max="14290" width="7.6640625" style="1872" customWidth="1"/>
    <col min="14291" max="14291" width="8.5546875" style="1872" customWidth="1"/>
    <col min="14292" max="14292" width="8.21875" style="1872" customWidth="1"/>
    <col min="14293" max="14318" width="7.109375" style="1872"/>
    <col min="14319" max="14319" width="15.21875" style="1872" customWidth="1"/>
    <col min="14320" max="14320" width="2" style="1872" customWidth="1"/>
    <col min="14321" max="14321" width="3" style="1872" customWidth="1"/>
    <col min="14322" max="14344" width="8.77734375" style="1872" customWidth="1"/>
    <col min="14345" max="14355" width="9.6640625" style="1872" customWidth="1"/>
    <col min="14356" max="14356" width="8.44140625" style="1872" customWidth="1"/>
    <col min="14357" max="14357" width="8.109375" style="1872" customWidth="1"/>
    <col min="14358" max="14358" width="8.77734375" style="1872" customWidth="1"/>
    <col min="14359" max="14359" width="8.6640625" style="1872" customWidth="1"/>
    <col min="14360" max="14360" width="9.21875" style="1872" customWidth="1"/>
    <col min="14361" max="14361" width="9.6640625" style="1872" bestFit="1" customWidth="1"/>
    <col min="14362" max="14362" width="8" style="1872" bestFit="1" customWidth="1"/>
    <col min="14363" max="14363" width="7.5546875" style="1872" bestFit="1" customWidth="1"/>
    <col min="14364" max="14364" width="7.6640625" style="1872" customWidth="1"/>
    <col min="14365" max="14365" width="8.109375" style="1872" customWidth="1"/>
    <col min="14366" max="14366" width="9.21875" style="1872" bestFit="1" customWidth="1"/>
    <col min="14367" max="14367" width="8.21875" style="1872" customWidth="1"/>
    <col min="14368" max="14368" width="7.88671875" style="1872" customWidth="1"/>
    <col min="14369" max="14369" width="7.6640625" style="1872" customWidth="1"/>
    <col min="14370" max="14370" width="8.5546875" style="1872" customWidth="1"/>
    <col min="14371" max="14371" width="8.21875" style="1872" customWidth="1"/>
    <col min="14372" max="14528" width="7.109375" style="1872"/>
    <col min="14529" max="14529" width="21.33203125" style="1872" bestFit="1" customWidth="1"/>
    <col min="14530" max="14530" width="7.109375" style="1872"/>
    <col min="14531" max="14531" width="7.109375" style="1872" customWidth="1"/>
    <col min="14532" max="14532" width="9.6640625" style="1872" customWidth="1"/>
    <col min="14533" max="14533" width="8.44140625" style="1872" customWidth="1"/>
    <col min="14534" max="14534" width="8.109375" style="1872" customWidth="1"/>
    <col min="14535" max="14535" width="8.77734375" style="1872" customWidth="1"/>
    <col min="14536" max="14536" width="8.6640625" style="1872" customWidth="1"/>
    <col min="14537" max="14537" width="9.21875" style="1872" customWidth="1"/>
    <col min="14538" max="14538" width="9.6640625" style="1872" bestFit="1" customWidth="1"/>
    <col min="14539" max="14539" width="8" style="1872" bestFit="1" customWidth="1"/>
    <col min="14540" max="14540" width="7.5546875" style="1872" bestFit="1" customWidth="1"/>
    <col min="14541" max="14541" width="7.6640625" style="1872" customWidth="1"/>
    <col min="14542" max="14542" width="8.109375" style="1872" customWidth="1"/>
    <col min="14543" max="14543" width="9.21875" style="1872" bestFit="1" customWidth="1"/>
    <col min="14544" max="14544" width="8.21875" style="1872" customWidth="1"/>
    <col min="14545" max="14545" width="7.88671875" style="1872" customWidth="1"/>
    <col min="14546" max="14546" width="7.6640625" style="1872" customWidth="1"/>
    <col min="14547" max="14547" width="8.5546875" style="1872" customWidth="1"/>
    <col min="14548" max="14548" width="8.21875" style="1872" customWidth="1"/>
    <col min="14549" max="14574" width="7.109375" style="1872"/>
    <col min="14575" max="14575" width="15.21875" style="1872" customWidth="1"/>
    <col min="14576" max="14576" width="2" style="1872" customWidth="1"/>
    <col min="14577" max="14577" width="3" style="1872" customWidth="1"/>
    <col min="14578" max="14600" width="8.77734375" style="1872" customWidth="1"/>
    <col min="14601" max="14611" width="9.6640625" style="1872" customWidth="1"/>
    <col min="14612" max="14612" width="8.44140625" style="1872" customWidth="1"/>
    <col min="14613" max="14613" width="8.109375" style="1872" customWidth="1"/>
    <col min="14614" max="14614" width="8.77734375" style="1872" customWidth="1"/>
    <col min="14615" max="14615" width="8.6640625" style="1872" customWidth="1"/>
    <col min="14616" max="14616" width="9.21875" style="1872" customWidth="1"/>
    <col min="14617" max="14617" width="9.6640625" style="1872" bestFit="1" customWidth="1"/>
    <col min="14618" max="14618" width="8" style="1872" bestFit="1" customWidth="1"/>
    <col min="14619" max="14619" width="7.5546875" style="1872" bestFit="1" customWidth="1"/>
    <col min="14620" max="14620" width="7.6640625" style="1872" customWidth="1"/>
    <col min="14621" max="14621" width="8.109375" style="1872" customWidth="1"/>
    <col min="14622" max="14622" width="9.21875" style="1872" bestFit="1" customWidth="1"/>
    <col min="14623" max="14623" width="8.21875" style="1872" customWidth="1"/>
    <col min="14624" max="14624" width="7.88671875" style="1872" customWidth="1"/>
    <col min="14625" max="14625" width="7.6640625" style="1872" customWidth="1"/>
    <col min="14626" max="14626" width="8.5546875" style="1872" customWidth="1"/>
    <col min="14627" max="14627" width="8.21875" style="1872" customWidth="1"/>
    <col min="14628" max="14784" width="7.109375" style="1872"/>
    <col min="14785" max="14785" width="21.33203125" style="1872" bestFit="1" customWidth="1"/>
    <col min="14786" max="14786" width="7.109375" style="1872"/>
    <col min="14787" max="14787" width="7.109375" style="1872" customWidth="1"/>
    <col min="14788" max="14788" width="9.6640625" style="1872" customWidth="1"/>
    <col min="14789" max="14789" width="8.44140625" style="1872" customWidth="1"/>
    <col min="14790" max="14790" width="8.109375" style="1872" customWidth="1"/>
    <col min="14791" max="14791" width="8.77734375" style="1872" customWidth="1"/>
    <col min="14792" max="14792" width="8.6640625" style="1872" customWidth="1"/>
    <col min="14793" max="14793" width="9.21875" style="1872" customWidth="1"/>
    <col min="14794" max="14794" width="9.6640625" style="1872" bestFit="1" customWidth="1"/>
    <col min="14795" max="14795" width="8" style="1872" bestFit="1" customWidth="1"/>
    <col min="14796" max="14796" width="7.5546875" style="1872" bestFit="1" customWidth="1"/>
    <col min="14797" max="14797" width="7.6640625" style="1872" customWidth="1"/>
    <col min="14798" max="14798" width="8.109375" style="1872" customWidth="1"/>
    <col min="14799" max="14799" width="9.21875" style="1872" bestFit="1" customWidth="1"/>
    <col min="14800" max="14800" width="8.21875" style="1872" customWidth="1"/>
    <col min="14801" max="14801" width="7.88671875" style="1872" customWidth="1"/>
    <col min="14802" max="14802" width="7.6640625" style="1872" customWidth="1"/>
    <col min="14803" max="14803" width="8.5546875" style="1872" customWidth="1"/>
    <col min="14804" max="14804" width="8.21875" style="1872" customWidth="1"/>
    <col min="14805" max="14830" width="7.109375" style="1872"/>
    <col min="14831" max="14831" width="15.21875" style="1872" customWidth="1"/>
    <col min="14832" max="14832" width="2" style="1872" customWidth="1"/>
    <col min="14833" max="14833" width="3" style="1872" customWidth="1"/>
    <col min="14834" max="14856" width="8.77734375" style="1872" customWidth="1"/>
    <col min="14857" max="14867" width="9.6640625" style="1872" customWidth="1"/>
    <col min="14868" max="14868" width="8.44140625" style="1872" customWidth="1"/>
    <col min="14869" max="14869" width="8.109375" style="1872" customWidth="1"/>
    <col min="14870" max="14870" width="8.77734375" style="1872" customWidth="1"/>
    <col min="14871" max="14871" width="8.6640625" style="1872" customWidth="1"/>
    <col min="14872" max="14872" width="9.21875" style="1872" customWidth="1"/>
    <col min="14873" max="14873" width="9.6640625" style="1872" bestFit="1" customWidth="1"/>
    <col min="14874" max="14874" width="8" style="1872" bestFit="1" customWidth="1"/>
    <col min="14875" max="14875" width="7.5546875" style="1872" bestFit="1" customWidth="1"/>
    <col min="14876" max="14876" width="7.6640625" style="1872" customWidth="1"/>
    <col min="14877" max="14877" width="8.109375" style="1872" customWidth="1"/>
    <col min="14878" max="14878" width="9.21875" style="1872" bestFit="1" customWidth="1"/>
    <col min="14879" max="14879" width="8.21875" style="1872" customWidth="1"/>
    <col min="14880" max="14880" width="7.88671875" style="1872" customWidth="1"/>
    <col min="14881" max="14881" width="7.6640625" style="1872" customWidth="1"/>
    <col min="14882" max="14882" width="8.5546875" style="1872" customWidth="1"/>
    <col min="14883" max="14883" width="8.21875" style="1872" customWidth="1"/>
    <col min="14884" max="15040" width="7.109375" style="1872"/>
    <col min="15041" max="15041" width="21.33203125" style="1872" bestFit="1" customWidth="1"/>
    <col min="15042" max="15042" width="7.109375" style="1872"/>
    <col min="15043" max="15043" width="7.109375" style="1872" customWidth="1"/>
    <col min="15044" max="15044" width="9.6640625" style="1872" customWidth="1"/>
    <col min="15045" max="15045" width="8.44140625" style="1872" customWidth="1"/>
    <col min="15046" max="15046" width="8.109375" style="1872" customWidth="1"/>
    <col min="15047" max="15047" width="8.77734375" style="1872" customWidth="1"/>
    <col min="15048" max="15048" width="8.6640625" style="1872" customWidth="1"/>
    <col min="15049" max="15049" width="9.21875" style="1872" customWidth="1"/>
    <col min="15050" max="15050" width="9.6640625" style="1872" bestFit="1" customWidth="1"/>
    <col min="15051" max="15051" width="8" style="1872" bestFit="1" customWidth="1"/>
    <col min="15052" max="15052" width="7.5546875" style="1872" bestFit="1" customWidth="1"/>
    <col min="15053" max="15053" width="7.6640625" style="1872" customWidth="1"/>
    <col min="15054" max="15054" width="8.109375" style="1872" customWidth="1"/>
    <col min="15055" max="15055" width="9.21875" style="1872" bestFit="1" customWidth="1"/>
    <col min="15056" max="15056" width="8.21875" style="1872" customWidth="1"/>
    <col min="15057" max="15057" width="7.88671875" style="1872" customWidth="1"/>
    <col min="15058" max="15058" width="7.6640625" style="1872" customWidth="1"/>
    <col min="15059" max="15059" width="8.5546875" style="1872" customWidth="1"/>
    <col min="15060" max="15060" width="8.21875" style="1872" customWidth="1"/>
    <col min="15061" max="15086" width="7.109375" style="1872"/>
    <col min="15087" max="15087" width="15.21875" style="1872" customWidth="1"/>
    <col min="15088" max="15088" width="2" style="1872" customWidth="1"/>
    <col min="15089" max="15089" width="3" style="1872" customWidth="1"/>
    <col min="15090" max="15112" width="8.77734375" style="1872" customWidth="1"/>
    <col min="15113" max="15123" width="9.6640625" style="1872" customWidth="1"/>
    <col min="15124" max="15124" width="8.44140625" style="1872" customWidth="1"/>
    <col min="15125" max="15125" width="8.109375" style="1872" customWidth="1"/>
    <col min="15126" max="15126" width="8.77734375" style="1872" customWidth="1"/>
    <col min="15127" max="15127" width="8.6640625" style="1872" customWidth="1"/>
    <col min="15128" max="15128" width="9.21875" style="1872" customWidth="1"/>
    <col min="15129" max="15129" width="9.6640625" style="1872" bestFit="1" customWidth="1"/>
    <col min="15130" max="15130" width="8" style="1872" bestFit="1" customWidth="1"/>
    <col min="15131" max="15131" width="7.5546875" style="1872" bestFit="1" customWidth="1"/>
    <col min="15132" max="15132" width="7.6640625" style="1872" customWidth="1"/>
    <col min="15133" max="15133" width="8.109375" style="1872" customWidth="1"/>
    <col min="15134" max="15134" width="9.21875" style="1872" bestFit="1" customWidth="1"/>
    <col min="15135" max="15135" width="8.21875" style="1872" customWidth="1"/>
    <col min="15136" max="15136" width="7.88671875" style="1872" customWidth="1"/>
    <col min="15137" max="15137" width="7.6640625" style="1872" customWidth="1"/>
    <col min="15138" max="15138" width="8.5546875" style="1872" customWidth="1"/>
    <col min="15139" max="15139" width="8.21875" style="1872" customWidth="1"/>
    <col min="15140" max="15296" width="7.109375" style="1872"/>
    <col min="15297" max="15297" width="21.33203125" style="1872" bestFit="1" customWidth="1"/>
    <col min="15298" max="15298" width="7.109375" style="1872"/>
    <col min="15299" max="15299" width="7.109375" style="1872" customWidth="1"/>
    <col min="15300" max="15300" width="9.6640625" style="1872" customWidth="1"/>
    <col min="15301" max="15301" width="8.44140625" style="1872" customWidth="1"/>
    <col min="15302" max="15302" width="8.109375" style="1872" customWidth="1"/>
    <col min="15303" max="15303" width="8.77734375" style="1872" customWidth="1"/>
    <col min="15304" max="15304" width="8.6640625" style="1872" customWidth="1"/>
    <col min="15305" max="15305" width="9.21875" style="1872" customWidth="1"/>
    <col min="15306" max="15306" width="9.6640625" style="1872" bestFit="1" customWidth="1"/>
    <col min="15307" max="15307" width="8" style="1872" bestFit="1" customWidth="1"/>
    <col min="15308" max="15308" width="7.5546875" style="1872" bestFit="1" customWidth="1"/>
    <col min="15309" max="15309" width="7.6640625" style="1872" customWidth="1"/>
    <col min="15310" max="15310" width="8.109375" style="1872" customWidth="1"/>
    <col min="15311" max="15311" width="9.21875" style="1872" bestFit="1" customWidth="1"/>
    <col min="15312" max="15312" width="8.21875" style="1872" customWidth="1"/>
    <col min="15313" max="15313" width="7.88671875" style="1872" customWidth="1"/>
    <col min="15314" max="15314" width="7.6640625" style="1872" customWidth="1"/>
    <col min="15315" max="15315" width="8.5546875" style="1872" customWidth="1"/>
    <col min="15316" max="15316" width="8.21875" style="1872" customWidth="1"/>
    <col min="15317" max="15342" width="7.109375" style="1872"/>
    <col min="15343" max="15343" width="15.21875" style="1872" customWidth="1"/>
    <col min="15344" max="15344" width="2" style="1872" customWidth="1"/>
    <col min="15345" max="15345" width="3" style="1872" customWidth="1"/>
    <col min="15346" max="15368" width="8.77734375" style="1872" customWidth="1"/>
    <col min="15369" max="15379" width="9.6640625" style="1872" customWidth="1"/>
    <col min="15380" max="15380" width="8.44140625" style="1872" customWidth="1"/>
    <col min="15381" max="15381" width="8.109375" style="1872" customWidth="1"/>
    <col min="15382" max="15382" width="8.77734375" style="1872" customWidth="1"/>
    <col min="15383" max="15383" width="8.6640625" style="1872" customWidth="1"/>
    <col min="15384" max="15384" width="9.21875" style="1872" customWidth="1"/>
    <col min="15385" max="15385" width="9.6640625" style="1872" bestFit="1" customWidth="1"/>
    <col min="15386" max="15386" width="8" style="1872" bestFit="1" customWidth="1"/>
    <col min="15387" max="15387" width="7.5546875" style="1872" bestFit="1" customWidth="1"/>
    <col min="15388" max="15388" width="7.6640625" style="1872" customWidth="1"/>
    <col min="15389" max="15389" width="8.109375" style="1872" customWidth="1"/>
    <col min="15390" max="15390" width="9.21875" style="1872" bestFit="1" customWidth="1"/>
    <col min="15391" max="15391" width="8.21875" style="1872" customWidth="1"/>
    <col min="15392" max="15392" width="7.88671875" style="1872" customWidth="1"/>
    <col min="15393" max="15393" width="7.6640625" style="1872" customWidth="1"/>
    <col min="15394" max="15394" width="8.5546875" style="1872" customWidth="1"/>
    <col min="15395" max="15395" width="8.21875" style="1872" customWidth="1"/>
    <col min="15396" max="15552" width="7.109375" style="1872"/>
    <col min="15553" max="15553" width="21.33203125" style="1872" bestFit="1" customWidth="1"/>
    <col min="15554" max="15554" width="7.109375" style="1872"/>
    <col min="15555" max="15555" width="7.109375" style="1872" customWidth="1"/>
    <col min="15556" max="15556" width="9.6640625" style="1872" customWidth="1"/>
    <col min="15557" max="15557" width="8.44140625" style="1872" customWidth="1"/>
    <col min="15558" max="15558" width="8.109375" style="1872" customWidth="1"/>
    <col min="15559" max="15559" width="8.77734375" style="1872" customWidth="1"/>
    <col min="15560" max="15560" width="8.6640625" style="1872" customWidth="1"/>
    <col min="15561" max="15561" width="9.21875" style="1872" customWidth="1"/>
    <col min="15562" max="15562" width="9.6640625" style="1872" bestFit="1" customWidth="1"/>
    <col min="15563" max="15563" width="8" style="1872" bestFit="1" customWidth="1"/>
    <col min="15564" max="15564" width="7.5546875" style="1872" bestFit="1" customWidth="1"/>
    <col min="15565" max="15565" width="7.6640625" style="1872" customWidth="1"/>
    <col min="15566" max="15566" width="8.109375" style="1872" customWidth="1"/>
    <col min="15567" max="15567" width="9.21875" style="1872" bestFit="1" customWidth="1"/>
    <col min="15568" max="15568" width="8.21875" style="1872" customWidth="1"/>
    <col min="15569" max="15569" width="7.88671875" style="1872" customWidth="1"/>
    <col min="15570" max="15570" width="7.6640625" style="1872" customWidth="1"/>
    <col min="15571" max="15571" width="8.5546875" style="1872" customWidth="1"/>
    <col min="15572" max="15572" width="8.21875" style="1872" customWidth="1"/>
    <col min="15573" max="15598" width="7.109375" style="1872"/>
    <col min="15599" max="15599" width="15.21875" style="1872" customWidth="1"/>
    <col min="15600" max="15600" width="2" style="1872" customWidth="1"/>
    <col min="15601" max="15601" width="3" style="1872" customWidth="1"/>
    <col min="15602" max="15624" width="8.77734375" style="1872" customWidth="1"/>
    <col min="15625" max="15635" width="9.6640625" style="1872" customWidth="1"/>
    <col min="15636" max="15636" width="8.44140625" style="1872" customWidth="1"/>
    <col min="15637" max="15637" width="8.109375" style="1872" customWidth="1"/>
    <col min="15638" max="15638" width="8.77734375" style="1872" customWidth="1"/>
    <col min="15639" max="15639" width="8.6640625" style="1872" customWidth="1"/>
    <col min="15640" max="15640" width="9.21875" style="1872" customWidth="1"/>
    <col min="15641" max="15641" width="9.6640625" style="1872" bestFit="1" customWidth="1"/>
    <col min="15642" max="15642" width="8" style="1872" bestFit="1" customWidth="1"/>
    <col min="15643" max="15643" width="7.5546875" style="1872" bestFit="1" customWidth="1"/>
    <col min="15644" max="15644" width="7.6640625" style="1872" customWidth="1"/>
    <col min="15645" max="15645" width="8.109375" style="1872" customWidth="1"/>
    <col min="15646" max="15646" width="9.21875" style="1872" bestFit="1" customWidth="1"/>
    <col min="15647" max="15647" width="8.21875" style="1872" customWidth="1"/>
    <col min="15648" max="15648" width="7.88671875" style="1872" customWidth="1"/>
    <col min="15649" max="15649" width="7.6640625" style="1872" customWidth="1"/>
    <col min="15650" max="15650" width="8.5546875" style="1872" customWidth="1"/>
    <col min="15651" max="15651" width="8.21875" style="1872" customWidth="1"/>
    <col min="15652" max="15808" width="7.109375" style="1872"/>
    <col min="15809" max="15809" width="21.33203125" style="1872" bestFit="1" customWidth="1"/>
    <col min="15810" max="15810" width="7.109375" style="1872"/>
    <col min="15811" max="15811" width="7.109375" style="1872" customWidth="1"/>
    <col min="15812" max="15812" width="9.6640625" style="1872" customWidth="1"/>
    <col min="15813" max="15813" width="8.44140625" style="1872" customWidth="1"/>
    <col min="15814" max="15814" width="8.109375" style="1872" customWidth="1"/>
    <col min="15815" max="15815" width="8.77734375" style="1872" customWidth="1"/>
    <col min="15816" max="15816" width="8.6640625" style="1872" customWidth="1"/>
    <col min="15817" max="15817" width="9.21875" style="1872" customWidth="1"/>
    <col min="15818" max="15818" width="9.6640625" style="1872" bestFit="1" customWidth="1"/>
    <col min="15819" max="15819" width="8" style="1872" bestFit="1" customWidth="1"/>
    <col min="15820" max="15820" width="7.5546875" style="1872" bestFit="1" customWidth="1"/>
    <col min="15821" max="15821" width="7.6640625" style="1872" customWidth="1"/>
    <col min="15822" max="15822" width="8.109375" style="1872" customWidth="1"/>
    <col min="15823" max="15823" width="9.21875" style="1872" bestFit="1" customWidth="1"/>
    <col min="15824" max="15824" width="8.21875" style="1872" customWidth="1"/>
    <col min="15825" max="15825" width="7.88671875" style="1872" customWidth="1"/>
    <col min="15826" max="15826" width="7.6640625" style="1872" customWidth="1"/>
    <col min="15827" max="15827" width="8.5546875" style="1872" customWidth="1"/>
    <col min="15828" max="15828" width="8.21875" style="1872" customWidth="1"/>
    <col min="15829" max="15854" width="7.109375" style="1872"/>
    <col min="15855" max="15855" width="15.21875" style="1872" customWidth="1"/>
    <col min="15856" max="15856" width="2" style="1872" customWidth="1"/>
    <col min="15857" max="15857" width="3" style="1872" customWidth="1"/>
    <col min="15858" max="15880" width="8.77734375" style="1872" customWidth="1"/>
    <col min="15881" max="15891" width="9.6640625" style="1872" customWidth="1"/>
    <col min="15892" max="15892" width="8.44140625" style="1872" customWidth="1"/>
    <col min="15893" max="15893" width="8.109375" style="1872" customWidth="1"/>
    <col min="15894" max="15894" width="8.77734375" style="1872" customWidth="1"/>
    <col min="15895" max="15895" width="8.6640625" style="1872" customWidth="1"/>
    <col min="15896" max="15896" width="9.21875" style="1872" customWidth="1"/>
    <col min="15897" max="15897" width="9.6640625" style="1872" bestFit="1" customWidth="1"/>
    <col min="15898" max="15898" width="8" style="1872" bestFit="1" customWidth="1"/>
    <col min="15899" max="15899" width="7.5546875" style="1872" bestFit="1" customWidth="1"/>
    <col min="15900" max="15900" width="7.6640625" style="1872" customWidth="1"/>
    <col min="15901" max="15901" width="8.109375" style="1872" customWidth="1"/>
    <col min="15902" max="15902" width="9.21875" style="1872" bestFit="1" customWidth="1"/>
    <col min="15903" max="15903" width="8.21875" style="1872" customWidth="1"/>
    <col min="15904" max="15904" width="7.88671875" style="1872" customWidth="1"/>
    <col min="15905" max="15905" width="7.6640625" style="1872" customWidth="1"/>
    <col min="15906" max="15906" width="8.5546875" style="1872" customWidth="1"/>
    <col min="15907" max="15907" width="8.21875" style="1872" customWidth="1"/>
    <col min="15908" max="16064" width="7.109375" style="1872"/>
    <col min="16065" max="16065" width="21.33203125" style="1872" bestFit="1" customWidth="1"/>
    <col min="16066" max="16066" width="7.109375" style="1872"/>
    <col min="16067" max="16067" width="7.109375" style="1872" customWidth="1"/>
    <col min="16068" max="16068" width="9.6640625" style="1872" customWidth="1"/>
    <col min="16069" max="16069" width="8.44140625" style="1872" customWidth="1"/>
    <col min="16070" max="16070" width="8.109375" style="1872" customWidth="1"/>
    <col min="16071" max="16071" width="8.77734375" style="1872" customWidth="1"/>
    <col min="16072" max="16072" width="8.6640625" style="1872" customWidth="1"/>
    <col min="16073" max="16073" width="9.21875" style="1872" customWidth="1"/>
    <col min="16074" max="16074" width="9.6640625" style="1872" bestFit="1" customWidth="1"/>
    <col min="16075" max="16075" width="8" style="1872" bestFit="1" customWidth="1"/>
    <col min="16076" max="16076" width="7.5546875" style="1872" bestFit="1" customWidth="1"/>
    <col min="16077" max="16077" width="7.6640625" style="1872" customWidth="1"/>
    <col min="16078" max="16078" width="8.109375" style="1872" customWidth="1"/>
    <col min="16079" max="16079" width="9.21875" style="1872" bestFit="1" customWidth="1"/>
    <col min="16080" max="16080" width="8.21875" style="1872" customWidth="1"/>
    <col min="16081" max="16081" width="7.88671875" style="1872" customWidth="1"/>
    <col min="16082" max="16082" width="7.6640625" style="1872" customWidth="1"/>
    <col min="16083" max="16083" width="8.5546875" style="1872" customWidth="1"/>
    <col min="16084" max="16084" width="8.21875" style="1872" customWidth="1"/>
    <col min="16085" max="16110" width="7.109375" style="1872"/>
    <col min="16111" max="16111" width="15.21875" style="1872" customWidth="1"/>
    <col min="16112" max="16112" width="2" style="1872" customWidth="1"/>
    <col min="16113" max="16113" width="3" style="1872" customWidth="1"/>
    <col min="16114" max="16136" width="8.77734375" style="1872" customWidth="1"/>
    <col min="16137" max="16147" width="9.6640625" style="1872" customWidth="1"/>
    <col min="16148" max="16148" width="8.44140625" style="1872" customWidth="1"/>
    <col min="16149" max="16149" width="8.109375" style="1872" customWidth="1"/>
    <col min="16150" max="16150" width="8.77734375" style="1872" customWidth="1"/>
    <col min="16151" max="16151" width="8.6640625" style="1872" customWidth="1"/>
    <col min="16152" max="16152" width="9.21875" style="1872" customWidth="1"/>
    <col min="16153" max="16153" width="9.6640625" style="1872" bestFit="1" customWidth="1"/>
    <col min="16154" max="16154" width="8" style="1872" bestFit="1" customWidth="1"/>
    <col min="16155" max="16155" width="7.5546875" style="1872" bestFit="1" customWidth="1"/>
    <col min="16156" max="16156" width="7.6640625" style="1872" customWidth="1"/>
    <col min="16157" max="16157" width="8.109375" style="1872" customWidth="1"/>
    <col min="16158" max="16158" width="9.21875" style="1872" bestFit="1" customWidth="1"/>
    <col min="16159" max="16159" width="8.21875" style="1872" customWidth="1"/>
    <col min="16160" max="16160" width="7.88671875" style="1872" customWidth="1"/>
    <col min="16161" max="16161" width="7.6640625" style="1872" customWidth="1"/>
    <col min="16162" max="16162" width="8.5546875" style="1872" customWidth="1"/>
    <col min="16163" max="16163" width="8.21875" style="1872" customWidth="1"/>
    <col min="16164" max="16320" width="7.109375" style="1872"/>
    <col min="16321" max="16321" width="21.33203125" style="1872" bestFit="1" customWidth="1"/>
    <col min="16322" max="16322" width="7.109375" style="1872"/>
    <col min="16323" max="16323" width="7.109375" style="1872" customWidth="1"/>
    <col min="16324" max="16324" width="9.6640625" style="1872" customWidth="1"/>
    <col min="16325" max="16325" width="8.44140625" style="1872" customWidth="1"/>
    <col min="16326" max="16326" width="8.109375" style="1872" customWidth="1"/>
    <col min="16327" max="16327" width="8.77734375" style="1872" customWidth="1"/>
    <col min="16328" max="16328" width="8.6640625" style="1872" customWidth="1"/>
    <col min="16329" max="16329" width="9.21875" style="1872" customWidth="1"/>
    <col min="16330" max="16330" width="9.6640625" style="1872" bestFit="1" customWidth="1"/>
    <col min="16331" max="16331" width="8" style="1872" bestFit="1" customWidth="1"/>
    <col min="16332" max="16332" width="7.5546875" style="1872" bestFit="1" customWidth="1"/>
    <col min="16333" max="16333" width="7.6640625" style="1872" customWidth="1"/>
    <col min="16334" max="16334" width="8.109375" style="1872" customWidth="1"/>
    <col min="16335" max="16335" width="9.21875" style="1872" bestFit="1" customWidth="1"/>
    <col min="16336" max="16336" width="8.21875" style="1872" customWidth="1"/>
    <col min="16337" max="16337" width="7.88671875" style="1872" customWidth="1"/>
    <col min="16338" max="16338" width="7.6640625" style="1872" customWidth="1"/>
    <col min="16339" max="16339" width="8.5546875" style="1872" customWidth="1"/>
    <col min="16340" max="16340" width="8.21875" style="1872" customWidth="1"/>
    <col min="16341" max="16384" width="7.109375" style="1872"/>
  </cols>
  <sheetData>
    <row r="1" spans="1:36" s="2943" customFormat="1" ht="33" customHeight="1">
      <c r="A1" s="4151" t="s">
        <v>1094</v>
      </c>
      <c r="B1" s="4151"/>
      <c r="C1" s="4151"/>
      <c r="D1" s="4151"/>
      <c r="E1" s="4151"/>
      <c r="F1" s="4151"/>
      <c r="G1" s="4151"/>
      <c r="H1" s="4151"/>
      <c r="I1" s="4151"/>
      <c r="J1" s="4151"/>
      <c r="K1" s="4151"/>
      <c r="L1" s="4151"/>
      <c r="M1" s="4151"/>
      <c r="N1" s="4151"/>
      <c r="O1" s="4151"/>
      <c r="P1" s="4151"/>
      <c r="Q1" s="4151"/>
      <c r="R1" s="4151"/>
      <c r="S1" s="4151"/>
      <c r="T1" s="4151"/>
      <c r="U1" s="2942"/>
      <c r="V1" s="2942"/>
      <c r="W1" s="2942"/>
      <c r="X1" s="2942"/>
      <c r="Y1" s="2942"/>
      <c r="Z1" s="2942"/>
      <c r="AA1" s="2942"/>
      <c r="AB1" s="2942"/>
      <c r="AC1" s="2942"/>
      <c r="AD1" s="2942"/>
      <c r="AE1" s="2942"/>
      <c r="AF1" s="2942"/>
      <c r="AG1" s="2942"/>
      <c r="AH1" s="2942"/>
      <c r="AI1" s="2942"/>
      <c r="AJ1" s="2942"/>
    </row>
    <row r="2" spans="1:36" ht="13.5" thickBot="1"/>
    <row r="3" spans="1:36" ht="15.75" customHeight="1" thickBot="1">
      <c r="D3" s="4146" t="s">
        <v>1435</v>
      </c>
      <c r="E3" s="4147"/>
      <c r="F3" s="4147"/>
      <c r="G3" s="4147"/>
      <c r="H3" s="4147"/>
      <c r="I3" s="4147"/>
      <c r="J3" s="4147"/>
      <c r="K3" s="4147"/>
      <c r="L3" s="4147"/>
      <c r="M3" s="4147"/>
      <c r="N3" s="4147"/>
      <c r="O3" s="4147"/>
      <c r="P3" s="4147"/>
      <c r="Q3" s="4147"/>
      <c r="R3" s="4147"/>
      <c r="S3" s="4147"/>
      <c r="T3" s="4148"/>
    </row>
    <row r="4" spans="1:36" ht="50.25" customHeight="1" thickBot="1">
      <c r="A4" s="4152" t="s">
        <v>1220</v>
      </c>
      <c r="B4" s="4153"/>
      <c r="C4" s="4154"/>
      <c r="D4" s="4155" t="s">
        <v>992</v>
      </c>
      <c r="E4" s="4156"/>
      <c r="F4" s="4156"/>
      <c r="G4" s="4156"/>
      <c r="H4" s="4156"/>
      <c r="I4" s="4156"/>
      <c r="J4" s="4156"/>
      <c r="K4" s="4157"/>
      <c r="L4" s="2924"/>
      <c r="M4" s="4149" t="s">
        <v>1391</v>
      </c>
      <c r="N4" s="4150"/>
      <c r="O4" s="2925"/>
      <c r="P4" s="4138" t="s">
        <v>1394</v>
      </c>
      <c r="Q4" s="4139"/>
      <c r="R4" s="2926"/>
      <c r="S4" s="4138" t="s">
        <v>1395</v>
      </c>
      <c r="T4" s="4139"/>
      <c r="U4" s="1873"/>
    </row>
    <row r="5" spans="1:36" ht="36" customHeight="1" thickBot="1">
      <c r="A5" s="1874"/>
      <c r="B5" s="1875"/>
      <c r="C5" s="1875"/>
      <c r="D5" s="4140" t="s">
        <v>993</v>
      </c>
      <c r="E5" s="4141"/>
      <c r="F5" s="4142" t="s">
        <v>994</v>
      </c>
      <c r="G5" s="4142"/>
      <c r="H5" s="4143" t="s">
        <v>995</v>
      </c>
      <c r="I5" s="4144"/>
      <c r="J5" s="4140" t="s">
        <v>5</v>
      </c>
      <c r="K5" s="4145"/>
      <c r="L5" s="2924"/>
      <c r="M5" s="2927" t="s">
        <v>1392</v>
      </c>
      <c r="N5" s="2928" t="s">
        <v>1393</v>
      </c>
      <c r="O5" s="2929"/>
      <c r="P5" s="2930"/>
      <c r="Q5" s="2931" t="s">
        <v>53</v>
      </c>
      <c r="R5" s="2932"/>
      <c r="S5" s="2930"/>
      <c r="T5" s="2931" t="s">
        <v>53</v>
      </c>
    </row>
    <row r="6" spans="1:36" ht="16.5" customHeight="1">
      <c r="A6" s="1876" t="s">
        <v>988</v>
      </c>
      <c r="B6" s="1877"/>
      <c r="C6" s="1877"/>
      <c r="D6" s="1878">
        <v>13627</v>
      </c>
      <c r="E6" s="1879">
        <v>0.21199999999999999</v>
      </c>
      <c r="F6" s="1880">
        <v>8730</v>
      </c>
      <c r="G6" s="1879">
        <v>0.13500000000000001</v>
      </c>
      <c r="H6" s="1881">
        <v>13215</v>
      </c>
      <c r="I6" s="1882">
        <v>0.20499999999999999</v>
      </c>
      <c r="J6" s="1883">
        <v>35572</v>
      </c>
      <c r="K6" s="1884">
        <v>0.55199999999999994</v>
      </c>
      <c r="M6" s="1885">
        <v>0.73</v>
      </c>
      <c r="N6" s="1886">
        <v>0.7</v>
      </c>
      <c r="O6" s="1887"/>
      <c r="P6" s="1892" t="s">
        <v>1118</v>
      </c>
      <c r="Q6" s="1888">
        <v>6.0999999999999999E-2</v>
      </c>
      <c r="R6" s="1889"/>
      <c r="S6" s="1890" t="s">
        <v>1124</v>
      </c>
      <c r="T6" s="1888">
        <v>0.20399999999999999</v>
      </c>
    </row>
    <row r="7" spans="1:36" ht="15">
      <c r="A7" s="1876" t="s">
        <v>260</v>
      </c>
      <c r="B7" s="1877"/>
      <c r="C7" s="1877"/>
      <c r="D7" s="1878">
        <v>8168</v>
      </c>
      <c r="E7" s="1879">
        <v>0.127</v>
      </c>
      <c r="F7" s="1880">
        <v>3854</v>
      </c>
      <c r="G7" s="1879">
        <v>0.06</v>
      </c>
      <c r="H7" s="1881">
        <v>4338</v>
      </c>
      <c r="I7" s="1882">
        <v>6.7000000000000004E-2</v>
      </c>
      <c r="J7" s="1883">
        <v>16360</v>
      </c>
      <c r="K7" s="1884">
        <v>0.254</v>
      </c>
      <c r="M7" s="1885">
        <v>0.68</v>
      </c>
      <c r="N7" s="1886">
        <v>0.61</v>
      </c>
      <c r="O7" s="1887"/>
      <c r="P7" s="1892" t="s">
        <v>1119</v>
      </c>
      <c r="Q7" s="1891">
        <v>0.315</v>
      </c>
      <c r="R7" s="1889"/>
      <c r="S7" s="1890" t="s">
        <v>1125</v>
      </c>
      <c r="T7" s="1891">
        <v>0.50600000000000001</v>
      </c>
    </row>
    <row r="8" spans="1:36" ht="15">
      <c r="A8" s="1876" t="s">
        <v>261</v>
      </c>
      <c r="B8" s="1877"/>
      <c r="C8" s="1877"/>
      <c r="D8" s="1878">
        <v>3450</v>
      </c>
      <c r="E8" s="1879">
        <v>5.2999999999999999E-2</v>
      </c>
      <c r="F8" s="1880">
        <v>743</v>
      </c>
      <c r="G8" s="1879">
        <v>1.2E-2</v>
      </c>
      <c r="H8" s="1881">
        <v>929</v>
      </c>
      <c r="I8" s="1882">
        <v>1.4E-2</v>
      </c>
      <c r="J8" s="1883">
        <v>5122</v>
      </c>
      <c r="K8" s="1884">
        <v>7.9000000000000001E-2</v>
      </c>
      <c r="M8" s="1885">
        <v>0.73</v>
      </c>
      <c r="N8" s="1886">
        <v>0.7</v>
      </c>
      <c r="O8" s="1887"/>
      <c r="P8" s="1892" t="s">
        <v>1120</v>
      </c>
      <c r="Q8" s="1891">
        <v>0.18099999999999999</v>
      </c>
      <c r="R8" s="1889"/>
      <c r="S8" s="1890" t="s">
        <v>1126</v>
      </c>
      <c r="T8" s="1891">
        <v>0.27300000000000002</v>
      </c>
    </row>
    <row r="9" spans="1:36" ht="15">
      <c r="A9" s="1876" t="s">
        <v>989</v>
      </c>
      <c r="B9" s="1877"/>
      <c r="C9" s="1877"/>
      <c r="D9" s="1878">
        <v>2459</v>
      </c>
      <c r="E9" s="1879">
        <v>3.7999999999999999E-2</v>
      </c>
      <c r="F9" s="1880">
        <v>803</v>
      </c>
      <c r="G9" s="1879">
        <v>1.2E-2</v>
      </c>
      <c r="H9" s="1881">
        <v>1107</v>
      </c>
      <c r="I9" s="1882">
        <v>1.7999999999999999E-2</v>
      </c>
      <c r="J9" s="1883">
        <v>4369</v>
      </c>
      <c r="K9" s="1884">
        <v>6.8000000000000005E-2</v>
      </c>
      <c r="M9" s="1885">
        <v>0.64</v>
      </c>
      <c r="N9" s="1886">
        <v>0.61</v>
      </c>
      <c r="O9" s="1887"/>
      <c r="P9" s="1892" t="s">
        <v>1121</v>
      </c>
      <c r="Q9" s="1891">
        <v>0.26700000000000002</v>
      </c>
      <c r="R9" s="1889"/>
      <c r="S9" s="1890" t="s">
        <v>1127</v>
      </c>
      <c r="T9" s="1891">
        <v>1.7000000000000001E-2</v>
      </c>
    </row>
    <row r="10" spans="1:36" ht="16.5" customHeight="1">
      <c r="A10" s="1876" t="s">
        <v>990</v>
      </c>
      <c r="B10" s="1877"/>
      <c r="C10" s="1877"/>
      <c r="D10" s="1878">
        <v>614</v>
      </c>
      <c r="E10" s="1879">
        <v>0.01</v>
      </c>
      <c r="F10" s="1880">
        <v>247</v>
      </c>
      <c r="G10" s="1879">
        <v>4.0000000000000001E-3</v>
      </c>
      <c r="H10" s="1881">
        <v>238</v>
      </c>
      <c r="I10" s="1882">
        <v>3.0000000000000001E-3</v>
      </c>
      <c r="J10" s="1883">
        <v>1099</v>
      </c>
      <c r="K10" s="1884">
        <v>1.7000000000000001E-2</v>
      </c>
      <c r="M10" s="1885">
        <v>0.73</v>
      </c>
      <c r="N10" s="1886">
        <v>0.7</v>
      </c>
      <c r="O10" s="1887"/>
      <c r="P10" s="1892" t="s">
        <v>1122</v>
      </c>
      <c r="Q10" s="1891">
        <v>9.5000000000000001E-2</v>
      </c>
      <c r="R10" s="1889"/>
      <c r="S10" s="1893" t="s">
        <v>1128</v>
      </c>
      <c r="T10" s="1894">
        <v>0</v>
      </c>
    </row>
    <row r="11" spans="1:36" ht="15.75" thickBot="1">
      <c r="A11" s="1876" t="s">
        <v>263</v>
      </c>
      <c r="B11" s="1877"/>
      <c r="C11" s="1877"/>
      <c r="D11" s="1878">
        <v>645</v>
      </c>
      <c r="E11" s="1879">
        <v>0.01</v>
      </c>
      <c r="F11" s="1880">
        <v>108</v>
      </c>
      <c r="G11" s="1895">
        <v>2E-3</v>
      </c>
      <c r="H11" s="1881">
        <v>175</v>
      </c>
      <c r="I11" s="1882">
        <v>2E-3</v>
      </c>
      <c r="J11" s="1883">
        <v>928</v>
      </c>
      <c r="K11" s="1884">
        <v>1.4E-2</v>
      </c>
      <c r="M11" s="1885">
        <v>0.75</v>
      </c>
      <c r="N11" s="1886">
        <v>0.73</v>
      </c>
      <c r="O11" s="1887"/>
      <c r="P11" s="1892" t="s">
        <v>1123</v>
      </c>
      <c r="Q11" s="1891">
        <v>0.04</v>
      </c>
      <c r="R11" s="1889"/>
      <c r="S11" s="1896" t="s">
        <v>5</v>
      </c>
      <c r="T11" s="2866">
        <v>1</v>
      </c>
    </row>
    <row r="12" spans="1:36" ht="15">
      <c r="A12" s="1876" t="s">
        <v>264</v>
      </c>
      <c r="B12" s="1877"/>
      <c r="C12" s="1877"/>
      <c r="D12" s="1878">
        <v>289</v>
      </c>
      <c r="E12" s="1879">
        <v>4.0000000000000001E-3</v>
      </c>
      <c r="F12" s="1880">
        <v>55</v>
      </c>
      <c r="G12" s="1895">
        <v>1E-3</v>
      </c>
      <c r="H12" s="1881">
        <v>134</v>
      </c>
      <c r="I12" s="1882">
        <v>2E-3</v>
      </c>
      <c r="J12" s="1883">
        <v>478</v>
      </c>
      <c r="K12" s="1884">
        <v>7.0000000000000001E-3</v>
      </c>
      <c r="M12" s="1885">
        <v>0.7</v>
      </c>
      <c r="N12" s="1886">
        <v>0.67</v>
      </c>
      <c r="O12" s="1887"/>
      <c r="P12" s="1913" t="s">
        <v>1157</v>
      </c>
      <c r="Q12" s="1894">
        <v>4.1000000000000002E-2</v>
      </c>
      <c r="R12" s="1889"/>
      <c r="S12" s="1911"/>
      <c r="T12" s="1912"/>
    </row>
    <row r="13" spans="1:36" ht="18" thickBot="1">
      <c r="A13" s="1899" t="s">
        <v>1396</v>
      </c>
      <c r="B13" s="1900"/>
      <c r="C13" s="1900"/>
      <c r="D13" s="1901">
        <v>403</v>
      </c>
      <c r="E13" s="1902">
        <v>6.0000000000000001E-3</v>
      </c>
      <c r="F13" s="1903">
        <v>90</v>
      </c>
      <c r="G13" s="1904">
        <v>1E-3</v>
      </c>
      <c r="H13" s="1905">
        <v>113</v>
      </c>
      <c r="I13" s="1906">
        <v>2E-3</v>
      </c>
      <c r="J13" s="1907">
        <v>606</v>
      </c>
      <c r="K13" s="1908">
        <v>9.0000000000000011E-3</v>
      </c>
      <c r="M13" s="1909">
        <v>0.78</v>
      </c>
      <c r="N13" s="1910">
        <v>0.67</v>
      </c>
      <c r="O13" s="1887"/>
      <c r="P13" s="1928" t="s">
        <v>5</v>
      </c>
      <c r="Q13" s="2866">
        <v>1</v>
      </c>
      <c r="R13" s="1889"/>
      <c r="S13" s="1911"/>
      <c r="T13" s="1912"/>
    </row>
    <row r="14" spans="1:36" ht="15.75" thickBot="1">
      <c r="A14" s="1914"/>
      <c r="B14" s="1915"/>
      <c r="C14" s="1915"/>
      <c r="D14" s="1916">
        <v>29655</v>
      </c>
      <c r="E14" s="1917">
        <v>0.45999999999999996</v>
      </c>
      <c r="F14" s="1918">
        <v>14630</v>
      </c>
      <c r="G14" s="1917">
        <v>0.22700000000000004</v>
      </c>
      <c r="H14" s="1919">
        <v>20249</v>
      </c>
      <c r="I14" s="1917">
        <v>0.31300000000000006</v>
      </c>
      <c r="J14" s="1920">
        <v>64534</v>
      </c>
      <c r="K14" s="1921">
        <v>1</v>
      </c>
      <c r="M14" s="1922">
        <v>0.7</v>
      </c>
      <c r="N14" s="1923">
        <v>0.66</v>
      </c>
      <c r="O14" s="1924"/>
      <c r="P14" s="2661"/>
      <c r="Q14" s="2662"/>
      <c r="R14" s="1927"/>
      <c r="S14" s="1925"/>
      <c r="T14" s="1926"/>
    </row>
    <row r="15" spans="1:36" ht="15">
      <c r="A15" s="1876" t="s">
        <v>1327</v>
      </c>
      <c r="B15" s="1877"/>
      <c r="C15" s="1877"/>
      <c r="D15" s="1878"/>
      <c r="E15" s="1879"/>
      <c r="F15" s="1880">
        <v>1371</v>
      </c>
      <c r="G15" s="1895"/>
      <c r="H15" s="1881"/>
      <c r="I15" s="1882"/>
      <c r="J15" s="1883">
        <v>1371</v>
      </c>
      <c r="K15" s="1884"/>
      <c r="M15" s="1937"/>
      <c r="N15" s="1937"/>
      <c r="O15" s="1924"/>
      <c r="P15" s="1925"/>
      <c r="Q15" s="1926"/>
      <c r="R15" s="1927"/>
      <c r="S15" s="1925"/>
      <c r="T15" s="1926"/>
    </row>
    <row r="16" spans="1:36" ht="17.25">
      <c r="A16" s="1929" t="s">
        <v>1397</v>
      </c>
      <c r="B16" s="1930"/>
      <c r="C16" s="1930"/>
      <c r="D16" s="1931">
        <v>1795</v>
      </c>
      <c r="E16" s="1932"/>
      <c r="F16" s="1933">
        <v>2825</v>
      </c>
      <c r="G16" s="1932"/>
      <c r="H16" s="1933"/>
      <c r="I16" s="1935"/>
      <c r="J16" s="1936">
        <v>4620</v>
      </c>
      <c r="K16" s="1935"/>
      <c r="L16" s="1937"/>
      <c r="M16" s="1875"/>
      <c r="N16" s="1875"/>
      <c r="O16" s="1939"/>
      <c r="P16" s="1940"/>
      <c r="Q16" s="1939"/>
      <c r="R16" s="1940"/>
      <c r="S16" s="1941"/>
      <c r="T16" s="1940"/>
    </row>
    <row r="17" spans="1:21" ht="15.75" thickBot="1">
      <c r="A17" s="1942" t="s">
        <v>5</v>
      </c>
      <c r="B17" s="1943"/>
      <c r="C17" s="1943"/>
      <c r="D17" s="1944">
        <v>31450</v>
      </c>
      <c r="E17" s="1945">
        <v>0.44600000000000001</v>
      </c>
      <c r="F17" s="1946">
        <v>18826</v>
      </c>
      <c r="G17" s="1945">
        <v>0.26700000000000002</v>
      </c>
      <c r="H17" s="1946">
        <v>20249</v>
      </c>
      <c r="I17" s="1947">
        <v>0.28699999999999998</v>
      </c>
      <c r="J17" s="1948">
        <v>70525</v>
      </c>
      <c r="K17" s="1947">
        <v>1</v>
      </c>
      <c r="L17" s="1937"/>
      <c r="O17" s="1924"/>
      <c r="Q17" s="1924"/>
      <c r="R17" s="1949"/>
      <c r="S17" s="1950"/>
      <c r="T17" s="1949"/>
    </row>
    <row r="18" spans="1:21" ht="13.5" thickBot="1"/>
    <row r="19" spans="1:21" ht="15.75" customHeight="1" thickBot="1">
      <c r="D19" s="4146" t="s">
        <v>1421</v>
      </c>
      <c r="E19" s="4147"/>
      <c r="F19" s="4147"/>
      <c r="G19" s="4147"/>
      <c r="H19" s="4147"/>
      <c r="I19" s="4147"/>
      <c r="J19" s="4147"/>
      <c r="K19" s="4147"/>
      <c r="L19" s="4147"/>
      <c r="M19" s="4147"/>
      <c r="N19" s="4147"/>
      <c r="O19" s="4147"/>
      <c r="P19" s="4147"/>
      <c r="Q19" s="4147"/>
      <c r="R19" s="4147"/>
      <c r="S19" s="4147"/>
      <c r="T19" s="4148"/>
    </row>
    <row r="20" spans="1:21" ht="49.5" customHeight="1" thickBot="1">
      <c r="A20" s="4158" t="s">
        <v>1220</v>
      </c>
      <c r="B20" s="4158"/>
      <c r="C20" s="4159"/>
      <c r="D20" s="4155" t="s">
        <v>1094</v>
      </c>
      <c r="E20" s="4156"/>
      <c r="F20" s="4156"/>
      <c r="G20" s="4156"/>
      <c r="H20" s="4156"/>
      <c r="I20" s="4156"/>
      <c r="J20" s="4156"/>
      <c r="K20" s="4157"/>
      <c r="L20" s="2924"/>
      <c r="M20" s="4149" t="s">
        <v>1391</v>
      </c>
      <c r="N20" s="4150"/>
      <c r="O20" s="2925"/>
      <c r="P20" s="4138" t="s">
        <v>1394</v>
      </c>
      <c r="Q20" s="4139"/>
      <c r="R20" s="2926"/>
      <c r="S20" s="4138" t="s">
        <v>1395</v>
      </c>
      <c r="T20" s="4139"/>
      <c r="U20" s="1873"/>
    </row>
    <row r="21" spans="1:21" ht="36" customHeight="1" thickBot="1">
      <c r="A21" s="1874"/>
      <c r="B21" s="1875"/>
      <c r="C21" s="1875"/>
      <c r="D21" s="4140" t="s">
        <v>993</v>
      </c>
      <c r="E21" s="4141"/>
      <c r="F21" s="4142" t="s">
        <v>994</v>
      </c>
      <c r="G21" s="4142"/>
      <c r="H21" s="4143" t="s">
        <v>995</v>
      </c>
      <c r="I21" s="4144"/>
      <c r="J21" s="4140" t="s">
        <v>5</v>
      </c>
      <c r="K21" s="4145"/>
      <c r="L21" s="2924"/>
      <c r="M21" s="2927" t="s">
        <v>1392</v>
      </c>
      <c r="N21" s="2928" t="s">
        <v>1393</v>
      </c>
      <c r="O21" s="2929"/>
      <c r="P21" s="2927"/>
      <c r="Q21" s="2933" t="s">
        <v>53</v>
      </c>
      <c r="R21" s="2932"/>
      <c r="S21" s="2927"/>
      <c r="T21" s="2933" t="s">
        <v>53</v>
      </c>
    </row>
    <row r="22" spans="1:21" ht="16.5" customHeight="1">
      <c r="A22" s="1876" t="s">
        <v>988</v>
      </c>
      <c r="B22" s="1877"/>
      <c r="C22" s="1877"/>
      <c r="D22" s="1878">
        <v>13778</v>
      </c>
      <c r="E22" s="1879">
        <v>0.218</v>
      </c>
      <c r="F22" s="1880">
        <v>8323</v>
      </c>
      <c r="G22" s="1879">
        <v>0.13200000000000001</v>
      </c>
      <c r="H22" s="1881">
        <v>13037</v>
      </c>
      <c r="I22" s="1882">
        <v>0.20499999999999999</v>
      </c>
      <c r="J22" s="1883">
        <v>35138</v>
      </c>
      <c r="K22" s="1884">
        <v>0.55499999999999994</v>
      </c>
      <c r="M22" s="1885">
        <v>0.71</v>
      </c>
      <c r="N22" s="1886">
        <v>0.69</v>
      </c>
      <c r="O22" s="1887"/>
      <c r="P22" s="1892" t="s">
        <v>1118</v>
      </c>
      <c r="Q22" s="1891">
        <v>5.2999999999999999E-2</v>
      </c>
      <c r="R22" s="1889"/>
      <c r="S22" s="1890" t="s">
        <v>1124</v>
      </c>
      <c r="T22" s="1891">
        <v>0.20499999999999999</v>
      </c>
    </row>
    <row r="23" spans="1:21" ht="15">
      <c r="A23" s="1876" t="s">
        <v>260</v>
      </c>
      <c r="B23" s="1877"/>
      <c r="C23" s="1877"/>
      <c r="D23" s="1878">
        <v>8329</v>
      </c>
      <c r="E23" s="1879">
        <v>0.13100000000000001</v>
      </c>
      <c r="F23" s="1880">
        <v>3485</v>
      </c>
      <c r="G23" s="1879">
        <v>5.5E-2</v>
      </c>
      <c r="H23" s="1881">
        <v>4171</v>
      </c>
      <c r="I23" s="1882">
        <v>6.6000000000000003E-2</v>
      </c>
      <c r="J23" s="1883">
        <v>15985</v>
      </c>
      <c r="K23" s="1884">
        <v>0.252</v>
      </c>
      <c r="M23" s="1885">
        <v>0.68</v>
      </c>
      <c r="N23" s="1886">
        <v>0.61</v>
      </c>
      <c r="O23" s="1887"/>
      <c r="P23" s="1892" t="s">
        <v>1119</v>
      </c>
      <c r="Q23" s="1891">
        <v>0.28699999999999998</v>
      </c>
      <c r="R23" s="1889"/>
      <c r="S23" s="1890" t="s">
        <v>1125</v>
      </c>
      <c r="T23" s="1891">
        <v>0.49399999999999999</v>
      </c>
    </row>
    <row r="24" spans="1:21" ht="15">
      <c r="A24" s="1876" t="s">
        <v>261</v>
      </c>
      <c r="B24" s="1877"/>
      <c r="C24" s="1877"/>
      <c r="D24" s="1878">
        <v>3372</v>
      </c>
      <c r="E24" s="1879">
        <v>5.2999999999999999E-2</v>
      </c>
      <c r="F24" s="1880">
        <v>740</v>
      </c>
      <c r="G24" s="1879">
        <v>1.2E-2</v>
      </c>
      <c r="H24" s="1881">
        <v>919</v>
      </c>
      <c r="I24" s="1882">
        <v>1.4E-2</v>
      </c>
      <c r="J24" s="1883">
        <v>5031</v>
      </c>
      <c r="K24" s="1884">
        <v>7.9000000000000001E-2</v>
      </c>
      <c r="M24" s="1885">
        <v>0.72</v>
      </c>
      <c r="N24" s="1886">
        <v>0.7</v>
      </c>
      <c r="O24" s="1887"/>
      <c r="P24" s="1892" t="s">
        <v>1120</v>
      </c>
      <c r="Q24" s="1891">
        <v>0.184</v>
      </c>
      <c r="R24" s="1889"/>
      <c r="S24" s="1890" t="s">
        <v>1126</v>
      </c>
      <c r="T24" s="1891">
        <v>0.28599999999999998</v>
      </c>
    </row>
    <row r="25" spans="1:21" ht="15">
      <c r="A25" s="1876" t="s">
        <v>989</v>
      </c>
      <c r="B25" s="1877"/>
      <c r="C25" s="1877"/>
      <c r="D25" s="1878">
        <v>2477</v>
      </c>
      <c r="E25" s="1879">
        <v>3.9E-2</v>
      </c>
      <c r="F25" s="1880">
        <v>753</v>
      </c>
      <c r="G25" s="1879">
        <v>1.2E-2</v>
      </c>
      <c r="H25" s="1881">
        <v>1038</v>
      </c>
      <c r="I25" s="1882">
        <v>1.6E-2</v>
      </c>
      <c r="J25" s="1883">
        <v>4268</v>
      </c>
      <c r="K25" s="1884">
        <v>6.7000000000000004E-2</v>
      </c>
      <c r="M25" s="1885">
        <v>0.63</v>
      </c>
      <c r="N25" s="1886">
        <v>0.56999999999999995</v>
      </c>
      <c r="O25" s="1887"/>
      <c r="P25" s="1892" t="s">
        <v>1121</v>
      </c>
      <c r="Q25" s="1891">
        <v>0.26100000000000001</v>
      </c>
      <c r="R25" s="1889"/>
      <c r="S25" s="1890" t="s">
        <v>1127</v>
      </c>
      <c r="T25" s="1891">
        <v>1.4999999999999999E-2</v>
      </c>
    </row>
    <row r="26" spans="1:21" ht="15.75" customHeight="1">
      <c r="A26" s="1876" t="s">
        <v>990</v>
      </c>
      <c r="B26" s="1877"/>
      <c r="C26" s="1877"/>
      <c r="D26" s="1878">
        <v>624</v>
      </c>
      <c r="E26" s="1879">
        <v>0.01</v>
      </c>
      <c r="F26" s="1880">
        <v>239</v>
      </c>
      <c r="G26" s="1879">
        <v>3.0000000000000001E-3</v>
      </c>
      <c r="H26" s="1881">
        <v>235</v>
      </c>
      <c r="I26" s="1882">
        <v>4.0000000000000001E-3</v>
      </c>
      <c r="J26" s="1883">
        <v>1098</v>
      </c>
      <c r="K26" s="1884">
        <v>1.7000000000000001E-2</v>
      </c>
      <c r="M26" s="1885">
        <v>0.74</v>
      </c>
      <c r="N26" s="1886">
        <v>0.71</v>
      </c>
      <c r="O26" s="1887"/>
      <c r="P26" s="1892" t="s">
        <v>1122</v>
      </c>
      <c r="Q26" s="1891">
        <v>0.124</v>
      </c>
      <c r="R26" s="1889"/>
      <c r="S26" s="1893" t="s">
        <v>1128</v>
      </c>
      <c r="T26" s="1894">
        <v>0</v>
      </c>
    </row>
    <row r="27" spans="1:21" ht="15.75" thickBot="1">
      <c r="A27" s="1876" t="s">
        <v>263</v>
      </c>
      <c r="B27" s="1877"/>
      <c r="C27" s="1877"/>
      <c r="D27" s="1878">
        <v>623</v>
      </c>
      <c r="E27" s="1879">
        <v>0.01</v>
      </c>
      <c r="F27" s="1880">
        <v>107</v>
      </c>
      <c r="G27" s="1895">
        <v>1E-3</v>
      </c>
      <c r="H27" s="1881">
        <v>171</v>
      </c>
      <c r="I27" s="1882">
        <v>3.0000000000000001E-3</v>
      </c>
      <c r="J27" s="1883">
        <v>901</v>
      </c>
      <c r="K27" s="1884">
        <v>1.3999999999999999E-2</v>
      </c>
      <c r="M27" s="1885">
        <v>0.72</v>
      </c>
      <c r="N27" s="1886">
        <v>0.71</v>
      </c>
      <c r="O27" s="1887"/>
      <c r="P27" s="1892" t="s">
        <v>1123</v>
      </c>
      <c r="Q27" s="1891">
        <v>4.1000000000000002E-2</v>
      </c>
      <c r="R27" s="1889"/>
      <c r="S27" s="1896" t="s">
        <v>5</v>
      </c>
      <c r="T27" s="2866">
        <v>0.99999999999999989</v>
      </c>
    </row>
    <row r="28" spans="1:21" ht="15">
      <c r="A28" s="1876" t="s">
        <v>264</v>
      </c>
      <c r="B28" s="1877"/>
      <c r="C28" s="1877"/>
      <c r="D28" s="1878">
        <v>274</v>
      </c>
      <c r="E28" s="1879">
        <v>4.0000000000000001E-3</v>
      </c>
      <c r="F28" s="1880">
        <v>52</v>
      </c>
      <c r="G28" s="1895">
        <v>1E-3</v>
      </c>
      <c r="H28" s="1881">
        <v>130</v>
      </c>
      <c r="I28" s="1882">
        <v>2E-3</v>
      </c>
      <c r="J28" s="1883">
        <v>456</v>
      </c>
      <c r="K28" s="1884">
        <v>7.0000000000000001E-3</v>
      </c>
      <c r="M28" s="1885">
        <v>0.67</v>
      </c>
      <c r="N28" s="1886">
        <v>0.67</v>
      </c>
      <c r="O28" s="1887"/>
      <c r="P28" s="1913" t="s">
        <v>1157</v>
      </c>
      <c r="Q28" s="1894">
        <v>0.05</v>
      </c>
      <c r="R28" s="1889"/>
      <c r="S28" s="1911"/>
      <c r="T28" s="1912"/>
    </row>
    <row r="29" spans="1:21" ht="20.25" customHeight="1" thickBot="1">
      <c r="A29" s="1899" t="s">
        <v>1396</v>
      </c>
      <c r="B29" s="1900"/>
      <c r="C29" s="1900"/>
      <c r="D29" s="1901">
        <v>392</v>
      </c>
      <c r="E29" s="1902">
        <v>6.0000000000000001E-3</v>
      </c>
      <c r="F29" s="1903">
        <v>88</v>
      </c>
      <c r="G29" s="1904">
        <v>1E-3</v>
      </c>
      <c r="H29" s="1905">
        <v>111</v>
      </c>
      <c r="I29" s="1906">
        <v>2E-3</v>
      </c>
      <c r="J29" s="1907">
        <v>591</v>
      </c>
      <c r="K29" s="1908">
        <v>9.0000000000000011E-3</v>
      </c>
      <c r="M29" s="1909">
        <v>0.73</v>
      </c>
      <c r="N29" s="1910">
        <v>0.67</v>
      </c>
      <c r="O29" s="1887"/>
      <c r="P29" s="1928" t="s">
        <v>5</v>
      </c>
      <c r="Q29" s="2866">
        <v>1</v>
      </c>
      <c r="R29" s="1889"/>
      <c r="S29" s="1911"/>
      <c r="T29" s="1912"/>
    </row>
    <row r="30" spans="1:21" ht="15.75" thickBot="1">
      <c r="A30" s="1914"/>
      <c r="B30" s="1915"/>
      <c r="C30" s="1915"/>
      <c r="D30" s="1916">
        <v>29869</v>
      </c>
      <c r="E30" s="1917">
        <v>0.47099999999999997</v>
      </c>
      <c r="F30" s="1918">
        <v>13787</v>
      </c>
      <c r="G30" s="1917">
        <v>0.21700000000000003</v>
      </c>
      <c r="H30" s="1919">
        <v>19812</v>
      </c>
      <c r="I30" s="1917">
        <v>0.31200000000000006</v>
      </c>
      <c r="J30" s="1920">
        <v>63468</v>
      </c>
      <c r="K30" s="1921">
        <v>1</v>
      </c>
      <c r="M30" s="1922">
        <v>0.7</v>
      </c>
      <c r="N30" s="1923">
        <v>0.66</v>
      </c>
      <c r="O30" s="1924"/>
      <c r="P30" s="2661"/>
      <c r="Q30" s="2662"/>
      <c r="R30" s="1927"/>
      <c r="S30" s="1925"/>
      <c r="T30" s="1926"/>
    </row>
    <row r="31" spans="1:21" ht="15">
      <c r="A31" s="1876" t="s">
        <v>1327</v>
      </c>
      <c r="B31" s="1877"/>
      <c r="C31" s="1877"/>
      <c r="D31" s="1878"/>
      <c r="E31" s="1879"/>
      <c r="F31" s="1880">
        <v>1330</v>
      </c>
      <c r="G31" s="1895"/>
      <c r="H31" s="1881"/>
      <c r="I31" s="1882"/>
      <c r="J31" s="1883">
        <v>1330</v>
      </c>
      <c r="K31" s="1884"/>
      <c r="M31" s="1937"/>
      <c r="N31" s="1937"/>
      <c r="O31" s="1924"/>
      <c r="P31" s="1925"/>
      <c r="Q31" s="1926"/>
      <c r="R31" s="1927"/>
      <c r="S31" s="1925"/>
      <c r="T31" s="1926"/>
    </row>
    <row r="32" spans="1:21" ht="20.25" customHeight="1">
      <c r="A32" s="1929" t="s">
        <v>1397</v>
      </c>
      <c r="B32" s="1930"/>
      <c r="C32" s="1930"/>
      <c r="D32" s="1931">
        <v>1840</v>
      </c>
      <c r="E32" s="1932"/>
      <c r="F32" s="1933">
        <v>2846</v>
      </c>
      <c r="G32" s="1932"/>
      <c r="H32" s="1934"/>
      <c r="I32" s="1935"/>
      <c r="J32" s="1936">
        <v>4686</v>
      </c>
      <c r="K32" s="1935"/>
      <c r="L32" s="1937"/>
      <c r="M32" s="1954"/>
      <c r="N32" s="1954"/>
      <c r="O32" s="1939"/>
      <c r="P32" s="1940"/>
      <c r="Q32" s="1939"/>
      <c r="R32" s="1940"/>
      <c r="S32" s="1941"/>
      <c r="T32" s="1940"/>
    </row>
    <row r="33" spans="1:21" ht="15.75" thickBot="1">
      <c r="A33" s="1942" t="s">
        <v>5</v>
      </c>
      <c r="B33" s="1943"/>
      <c r="C33" s="1943"/>
      <c r="D33" s="1944">
        <v>31709</v>
      </c>
      <c r="E33" s="1945">
        <v>0.45600000000000002</v>
      </c>
      <c r="F33" s="1946">
        <v>17963</v>
      </c>
      <c r="G33" s="1945">
        <v>0.25900000000000001</v>
      </c>
      <c r="H33" s="1946">
        <v>19812</v>
      </c>
      <c r="I33" s="1947">
        <v>0.28499999999999998</v>
      </c>
      <c r="J33" s="1948">
        <v>69484</v>
      </c>
      <c r="K33" s="1947">
        <v>1</v>
      </c>
      <c r="L33" s="1937"/>
      <c r="O33" s="1924"/>
      <c r="Q33" s="1924"/>
      <c r="R33" s="1949"/>
      <c r="S33" s="1950"/>
      <c r="T33" s="1949"/>
    </row>
    <row r="34" spans="1:21" ht="15.75" thickBot="1">
      <c r="A34" s="1953"/>
      <c r="B34" s="1953"/>
      <c r="C34" s="1953"/>
      <c r="D34" s="1924"/>
      <c r="E34" s="1927"/>
      <c r="F34" s="1924"/>
      <c r="G34" s="1927"/>
      <c r="H34" s="1924"/>
      <c r="I34" s="1927"/>
      <c r="J34" s="1951"/>
      <c r="K34" s="1952"/>
      <c r="M34" s="1924"/>
      <c r="N34" s="1927"/>
      <c r="O34" s="1924"/>
      <c r="P34" s="1927"/>
      <c r="Q34" s="1924"/>
      <c r="R34" s="1927"/>
      <c r="S34" s="1951"/>
      <c r="T34" s="1952"/>
    </row>
    <row r="35" spans="1:21" ht="15.75" customHeight="1" thickBot="1">
      <c r="D35" s="4146" t="s">
        <v>1363</v>
      </c>
      <c r="E35" s="4147"/>
      <c r="F35" s="4147"/>
      <c r="G35" s="4147"/>
      <c r="H35" s="4147"/>
      <c r="I35" s="4147"/>
      <c r="J35" s="4147"/>
      <c r="K35" s="4147"/>
      <c r="L35" s="4147"/>
      <c r="M35" s="4147"/>
      <c r="N35" s="4147"/>
      <c r="O35" s="4147"/>
      <c r="P35" s="4147"/>
      <c r="Q35" s="4147"/>
      <c r="R35" s="4147"/>
      <c r="S35" s="4147"/>
      <c r="T35" s="4148"/>
    </row>
    <row r="36" spans="1:21" ht="50.1" customHeight="1" thickBot="1">
      <c r="A36" s="4158" t="s">
        <v>1220</v>
      </c>
      <c r="B36" s="4158"/>
      <c r="C36" s="4159"/>
      <c r="D36" s="4155" t="s">
        <v>1094</v>
      </c>
      <c r="E36" s="4156"/>
      <c r="F36" s="4156"/>
      <c r="G36" s="4156"/>
      <c r="H36" s="4156"/>
      <c r="I36" s="4156"/>
      <c r="J36" s="4156"/>
      <c r="K36" s="4157"/>
      <c r="L36" s="2924"/>
      <c r="M36" s="4149" t="s">
        <v>1391</v>
      </c>
      <c r="N36" s="4150"/>
      <c r="O36" s="2925"/>
      <c r="P36" s="4138" t="s">
        <v>1394</v>
      </c>
      <c r="Q36" s="4139"/>
      <c r="R36" s="2926"/>
      <c r="S36" s="4138" t="s">
        <v>1395</v>
      </c>
      <c r="T36" s="4139"/>
      <c r="U36" s="1873"/>
    </row>
    <row r="37" spans="1:21" ht="36" customHeight="1" thickBot="1">
      <c r="A37" s="1874"/>
      <c r="B37" s="1875"/>
      <c r="C37" s="1875"/>
      <c r="D37" s="4140" t="s">
        <v>993</v>
      </c>
      <c r="E37" s="4141"/>
      <c r="F37" s="4142" t="s">
        <v>994</v>
      </c>
      <c r="G37" s="4142"/>
      <c r="H37" s="4143" t="s">
        <v>995</v>
      </c>
      <c r="I37" s="4144"/>
      <c r="J37" s="4140" t="s">
        <v>5</v>
      </c>
      <c r="K37" s="4145"/>
      <c r="L37" s="2924"/>
      <c r="M37" s="2927" t="s">
        <v>1392</v>
      </c>
      <c r="N37" s="2928" t="s">
        <v>1393</v>
      </c>
      <c r="O37" s="2929"/>
      <c r="P37" s="2927"/>
      <c r="Q37" s="2933" t="s">
        <v>53</v>
      </c>
      <c r="R37" s="2932"/>
      <c r="S37" s="2927"/>
      <c r="T37" s="2933" t="s">
        <v>53</v>
      </c>
    </row>
    <row r="38" spans="1:21" ht="16.5" customHeight="1">
      <c r="A38" s="1876" t="s">
        <v>988</v>
      </c>
      <c r="B38" s="1877"/>
      <c r="C38" s="1877"/>
      <c r="D38" s="1878">
        <v>13997</v>
      </c>
      <c r="E38" s="1879">
        <v>0.222</v>
      </c>
      <c r="F38" s="1880">
        <v>8097</v>
      </c>
      <c r="G38" s="1879">
        <v>0.128</v>
      </c>
      <c r="H38" s="1881">
        <v>12944</v>
      </c>
      <c r="I38" s="1882">
        <v>0.20399999999999999</v>
      </c>
      <c r="J38" s="1883">
        <v>35038</v>
      </c>
      <c r="K38" s="1884">
        <v>0.55399999999999994</v>
      </c>
      <c r="M38" s="1885">
        <v>0.71</v>
      </c>
      <c r="N38" s="1886">
        <v>0.69307873612110715</v>
      </c>
      <c r="O38" s="1887"/>
      <c r="P38" s="1892" t="s">
        <v>1118</v>
      </c>
      <c r="Q38" s="1891">
        <v>5.1999999999999998E-2</v>
      </c>
      <c r="R38" s="1889"/>
      <c r="S38" s="1890" t="s">
        <v>1124</v>
      </c>
      <c r="T38" s="1891">
        <v>0.2</v>
      </c>
    </row>
    <row r="39" spans="1:21" ht="15">
      <c r="A39" s="1876" t="s">
        <v>260</v>
      </c>
      <c r="B39" s="1877"/>
      <c r="C39" s="1877"/>
      <c r="D39" s="1878">
        <v>8554</v>
      </c>
      <c r="E39" s="1879">
        <v>0.13500000000000001</v>
      </c>
      <c r="F39" s="1880">
        <v>3300</v>
      </c>
      <c r="G39" s="1879">
        <v>5.1999999999999998E-2</v>
      </c>
      <c r="H39" s="1881">
        <v>4100</v>
      </c>
      <c r="I39" s="1882">
        <v>6.5000000000000002E-2</v>
      </c>
      <c r="J39" s="1883">
        <v>15954</v>
      </c>
      <c r="K39" s="1884">
        <v>0.252</v>
      </c>
      <c r="M39" s="1885">
        <v>0.67</v>
      </c>
      <c r="N39" s="1886">
        <v>0.61885364225905548</v>
      </c>
      <c r="O39" s="1887"/>
      <c r="P39" s="1892" t="s">
        <v>1119</v>
      </c>
      <c r="Q39" s="1891">
        <v>0.27700000000000002</v>
      </c>
      <c r="R39" s="1889"/>
      <c r="S39" s="1890" t="s">
        <v>1125</v>
      </c>
      <c r="T39" s="1891">
        <v>0.49099999999999999</v>
      </c>
    </row>
    <row r="40" spans="1:21" ht="15">
      <c r="A40" s="1876" t="s">
        <v>261</v>
      </c>
      <c r="B40" s="1877"/>
      <c r="C40" s="1877"/>
      <c r="D40" s="1878">
        <v>3377</v>
      </c>
      <c r="E40" s="1879">
        <v>5.2999999999999999E-2</v>
      </c>
      <c r="F40" s="1880">
        <v>747</v>
      </c>
      <c r="G40" s="1879">
        <v>1.2E-2</v>
      </c>
      <c r="H40" s="1881">
        <v>923</v>
      </c>
      <c r="I40" s="1882">
        <v>1.4999999999999999E-2</v>
      </c>
      <c r="J40" s="1883">
        <v>5047</v>
      </c>
      <c r="K40" s="1884">
        <v>0.08</v>
      </c>
      <c r="M40" s="1885">
        <v>0.73</v>
      </c>
      <c r="N40" s="1886">
        <v>0.69269545385508891</v>
      </c>
      <c r="O40" s="1887"/>
      <c r="P40" s="1892" t="s">
        <v>1120</v>
      </c>
      <c r="Q40" s="1891">
        <v>0.188</v>
      </c>
      <c r="R40" s="1889"/>
      <c r="S40" s="1890" t="s">
        <v>1126</v>
      </c>
      <c r="T40" s="1891">
        <v>0.29299999999999998</v>
      </c>
    </row>
    <row r="41" spans="1:21" ht="15">
      <c r="A41" s="1876" t="s">
        <v>989</v>
      </c>
      <c r="B41" s="1877"/>
      <c r="C41" s="1877"/>
      <c r="D41" s="1878">
        <v>2527</v>
      </c>
      <c r="E41" s="1879">
        <v>0.04</v>
      </c>
      <c r="F41" s="1880">
        <v>695</v>
      </c>
      <c r="G41" s="1879">
        <v>1.0999999999999999E-2</v>
      </c>
      <c r="H41" s="1881">
        <v>1022</v>
      </c>
      <c r="I41" s="1882">
        <v>1.6E-2</v>
      </c>
      <c r="J41" s="1883">
        <v>4244</v>
      </c>
      <c r="K41" s="1884">
        <v>6.7000000000000004E-2</v>
      </c>
      <c r="M41" s="1885">
        <v>0.64</v>
      </c>
      <c r="N41" s="1886">
        <v>0.56029833100847637</v>
      </c>
      <c r="O41" s="1887"/>
      <c r="P41" s="1892" t="s">
        <v>1121</v>
      </c>
      <c r="Q41" s="1891">
        <v>0.27300000000000002</v>
      </c>
      <c r="R41" s="1889"/>
      <c r="S41" s="1890" t="s">
        <v>1127</v>
      </c>
      <c r="T41" s="1891">
        <v>1.6E-2</v>
      </c>
    </row>
    <row r="42" spans="1:21" ht="15.75" customHeight="1">
      <c r="A42" s="1876" t="s">
        <v>990</v>
      </c>
      <c r="B42" s="1877"/>
      <c r="C42" s="1877"/>
      <c r="D42" s="1878">
        <v>635</v>
      </c>
      <c r="E42" s="1879">
        <v>0.01</v>
      </c>
      <c r="F42" s="1880">
        <v>234</v>
      </c>
      <c r="G42" s="1879">
        <v>3.0000000000000001E-3</v>
      </c>
      <c r="H42" s="1881">
        <v>234</v>
      </c>
      <c r="I42" s="1882">
        <v>4.0000000000000001E-3</v>
      </c>
      <c r="J42" s="1883">
        <v>1103</v>
      </c>
      <c r="K42" s="1884">
        <v>1.7000000000000001E-2</v>
      </c>
      <c r="M42" s="1885">
        <v>0.75</v>
      </c>
      <c r="N42" s="1886">
        <v>0.68974016291861617</v>
      </c>
      <c r="O42" s="1887"/>
      <c r="P42" s="1892" t="s">
        <v>1122</v>
      </c>
      <c r="Q42" s="1891">
        <v>0.11600000000000001</v>
      </c>
      <c r="R42" s="1889"/>
      <c r="S42" s="1893" t="s">
        <v>1128</v>
      </c>
      <c r="T42" s="1894">
        <v>0</v>
      </c>
    </row>
    <row r="43" spans="1:21" ht="15.75" thickBot="1">
      <c r="A43" s="1876" t="s">
        <v>263</v>
      </c>
      <c r="B43" s="1877"/>
      <c r="C43" s="1877"/>
      <c r="D43" s="1878">
        <v>615</v>
      </c>
      <c r="E43" s="1879">
        <v>0.01</v>
      </c>
      <c r="F43" s="1880">
        <v>103</v>
      </c>
      <c r="G43" s="1895">
        <v>2E-3</v>
      </c>
      <c r="H43" s="1881">
        <v>167</v>
      </c>
      <c r="I43" s="1882">
        <v>2E-3</v>
      </c>
      <c r="J43" s="1883">
        <v>885</v>
      </c>
      <c r="K43" s="1884">
        <v>1.4E-2</v>
      </c>
      <c r="M43" s="1885">
        <v>0.75</v>
      </c>
      <c r="N43" s="1886">
        <v>0.66419038860321999</v>
      </c>
      <c r="O43" s="1887"/>
      <c r="P43" s="1892" t="s">
        <v>1123</v>
      </c>
      <c r="Q43" s="1891">
        <v>4.2000000000000003E-2</v>
      </c>
      <c r="R43" s="1889"/>
      <c r="S43" s="1896" t="s">
        <v>5</v>
      </c>
      <c r="T43" s="2866">
        <v>1</v>
      </c>
    </row>
    <row r="44" spans="1:21" ht="15">
      <c r="A44" s="1876" t="s">
        <v>264</v>
      </c>
      <c r="B44" s="1877"/>
      <c r="C44" s="1877"/>
      <c r="D44" s="1878">
        <v>278</v>
      </c>
      <c r="E44" s="1879">
        <v>4.0000000000000001E-3</v>
      </c>
      <c r="F44" s="1880">
        <v>53</v>
      </c>
      <c r="G44" s="1895">
        <v>1E-3</v>
      </c>
      <c r="H44" s="1881">
        <v>127</v>
      </c>
      <c r="I44" s="1882">
        <v>2E-3</v>
      </c>
      <c r="J44" s="1883">
        <v>458</v>
      </c>
      <c r="K44" s="1884">
        <v>7.0000000000000001E-3</v>
      </c>
      <c r="M44" s="1885">
        <v>0.75</v>
      </c>
      <c r="N44" s="1886">
        <v>0.63264230300601854</v>
      </c>
      <c r="O44" s="1887"/>
      <c r="P44" s="1913" t="s">
        <v>1157</v>
      </c>
      <c r="Q44" s="1894">
        <v>5.1999999999999998E-2</v>
      </c>
      <c r="R44" s="1889"/>
      <c r="S44" s="1911"/>
      <c r="T44" s="1912"/>
    </row>
    <row r="45" spans="1:21" ht="20.25" customHeight="1" thickBot="1">
      <c r="A45" s="1899" t="s">
        <v>1396</v>
      </c>
      <c r="B45" s="1900"/>
      <c r="C45" s="1900"/>
      <c r="D45" s="1901">
        <v>394</v>
      </c>
      <c r="E45" s="1902">
        <v>6.0000000000000001E-3</v>
      </c>
      <c r="F45" s="1903">
        <v>86</v>
      </c>
      <c r="G45" s="1904">
        <v>1E-3</v>
      </c>
      <c r="H45" s="1905">
        <v>111</v>
      </c>
      <c r="I45" s="1906">
        <v>2E-3</v>
      </c>
      <c r="J45" s="1907">
        <v>591</v>
      </c>
      <c r="K45" s="1908">
        <v>9.0000000000000011E-3</v>
      </c>
      <c r="M45" s="1909">
        <v>0.76</v>
      </c>
      <c r="N45" s="1910">
        <v>0.68030949207458113</v>
      </c>
      <c r="O45" s="1887"/>
      <c r="P45" s="1928" t="s">
        <v>5</v>
      </c>
      <c r="Q45" s="2866">
        <v>1</v>
      </c>
      <c r="R45" s="1889"/>
      <c r="S45" s="1911"/>
      <c r="T45" s="1912"/>
    </row>
    <row r="46" spans="1:21" ht="15.75" thickBot="1">
      <c r="A46" s="1914"/>
      <c r="B46" s="1915"/>
      <c r="C46" s="1915"/>
      <c r="D46" s="1916">
        <v>30377</v>
      </c>
      <c r="E46" s="1917">
        <v>0.48</v>
      </c>
      <c r="F46" s="1918">
        <v>13315</v>
      </c>
      <c r="G46" s="1917">
        <v>0.21000000000000002</v>
      </c>
      <c r="H46" s="1919">
        <v>19628</v>
      </c>
      <c r="I46" s="1917">
        <v>0.31000000000000005</v>
      </c>
      <c r="J46" s="1920">
        <v>63320</v>
      </c>
      <c r="K46" s="1921">
        <v>1</v>
      </c>
      <c r="M46" s="1922">
        <v>0.69</v>
      </c>
      <c r="N46" s="1923">
        <v>0.6508228821130656</v>
      </c>
      <c r="O46" s="1924"/>
      <c r="P46" s="2661"/>
      <c r="Q46" s="2662"/>
      <c r="R46" s="1927"/>
      <c r="S46" s="1925"/>
      <c r="T46" s="1926"/>
    </row>
    <row r="47" spans="1:21" ht="15">
      <c r="A47" s="3722" t="s">
        <v>1364</v>
      </c>
      <c r="B47" s="1953"/>
      <c r="C47" s="1953"/>
      <c r="D47" s="3723"/>
      <c r="E47" s="3724"/>
      <c r="F47" s="3725">
        <v>1076</v>
      </c>
      <c r="G47" s="3724"/>
      <c r="H47" s="3725"/>
      <c r="I47" s="3726"/>
      <c r="J47" s="3727">
        <v>1076</v>
      </c>
      <c r="K47" s="3728"/>
      <c r="M47" s="1937"/>
      <c r="N47" s="1937"/>
      <c r="O47" s="1924"/>
      <c r="P47" s="1925"/>
      <c r="Q47" s="1926"/>
      <c r="R47" s="1927"/>
      <c r="S47" s="1925"/>
      <c r="T47" s="1926"/>
    </row>
    <row r="48" spans="1:21" ht="20.25" customHeight="1">
      <c r="A48" s="1929" t="s">
        <v>1397</v>
      </c>
      <c r="B48" s="1930"/>
      <c r="C48" s="1930"/>
      <c r="D48" s="1931">
        <v>1849</v>
      </c>
      <c r="E48" s="1932"/>
      <c r="F48" s="1933">
        <v>2903</v>
      </c>
      <c r="G48" s="1932"/>
      <c r="H48" s="1934"/>
      <c r="I48" s="1935"/>
      <c r="J48" s="1936">
        <v>4752</v>
      </c>
      <c r="K48" s="1935"/>
      <c r="L48" s="1937"/>
      <c r="M48" s="1954"/>
      <c r="N48" s="1954"/>
      <c r="O48" s="1939"/>
      <c r="P48" s="1940"/>
      <c r="Q48" s="1939"/>
      <c r="R48" s="1940"/>
      <c r="S48" s="1941"/>
      <c r="T48" s="1940"/>
    </row>
    <row r="49" spans="1:23" ht="15.75" thickBot="1">
      <c r="A49" s="1942" t="s">
        <v>5</v>
      </c>
      <c r="B49" s="1943"/>
      <c r="C49" s="1943"/>
      <c r="D49" s="1944">
        <v>32226</v>
      </c>
      <c r="E49" s="1945">
        <v>0.46600000000000003</v>
      </c>
      <c r="F49" s="1946">
        <v>17294</v>
      </c>
      <c r="G49" s="1945">
        <v>0.25</v>
      </c>
      <c r="H49" s="1946">
        <v>19628</v>
      </c>
      <c r="I49" s="1947">
        <v>0.28399999999999997</v>
      </c>
      <c r="J49" s="1948">
        <v>69148</v>
      </c>
      <c r="K49" s="1947">
        <v>1</v>
      </c>
      <c r="L49" s="1937"/>
      <c r="O49" s="1924"/>
      <c r="Q49" s="1924"/>
      <c r="R49" s="1949"/>
      <c r="S49" s="1950"/>
      <c r="T49" s="1949"/>
      <c r="V49" s="1954"/>
      <c r="W49" s="1954"/>
    </row>
    <row r="50" spans="1:23" ht="15.75" thickBot="1">
      <c r="A50" s="1953"/>
      <c r="B50" s="1953"/>
      <c r="C50" s="1953"/>
      <c r="D50" s="1924"/>
      <c r="E50" s="1927"/>
      <c r="F50" s="1924"/>
      <c r="G50" s="1927"/>
      <c r="H50" s="1924"/>
      <c r="I50" s="1927"/>
      <c r="J50" s="1951"/>
      <c r="K50" s="1952"/>
      <c r="M50" s="1924"/>
      <c r="N50" s="1927"/>
      <c r="O50" s="1924"/>
      <c r="P50" s="1927"/>
      <c r="Q50" s="1924"/>
      <c r="R50" s="1927"/>
      <c r="S50" s="1951"/>
      <c r="T50" s="1952"/>
      <c r="V50" s="1954"/>
      <c r="W50" s="1954"/>
    </row>
    <row r="51" spans="1:23" ht="18" customHeight="1" thickBot="1">
      <c r="D51" s="4146" t="s">
        <v>1248</v>
      </c>
      <c r="E51" s="4147"/>
      <c r="F51" s="4147"/>
      <c r="G51" s="4147"/>
      <c r="H51" s="4147"/>
      <c r="I51" s="4147"/>
      <c r="J51" s="4147"/>
      <c r="K51" s="4147"/>
      <c r="L51" s="4147"/>
      <c r="M51" s="4147"/>
      <c r="N51" s="4147"/>
      <c r="O51" s="4147"/>
      <c r="P51" s="4147"/>
      <c r="Q51" s="4147"/>
      <c r="R51" s="4147"/>
      <c r="S51" s="4147"/>
      <c r="T51" s="4148"/>
      <c r="V51" s="4137"/>
      <c r="W51" s="4137"/>
    </row>
    <row r="52" spans="1:23" ht="50.1" customHeight="1" thickBot="1">
      <c r="A52" s="4158" t="s">
        <v>1220</v>
      </c>
      <c r="B52" s="4158"/>
      <c r="C52" s="4159"/>
      <c r="D52" s="4155" t="s">
        <v>1094</v>
      </c>
      <c r="E52" s="4156"/>
      <c r="F52" s="4156"/>
      <c r="G52" s="4156"/>
      <c r="H52" s="4156"/>
      <c r="I52" s="4156"/>
      <c r="J52" s="4156"/>
      <c r="K52" s="4157"/>
      <c r="L52" s="2924"/>
      <c r="M52" s="4149" t="s">
        <v>1391</v>
      </c>
      <c r="N52" s="4150"/>
      <c r="O52" s="2925"/>
      <c r="P52" s="4138" t="s">
        <v>1394</v>
      </c>
      <c r="Q52" s="4139"/>
      <c r="R52" s="2926"/>
      <c r="S52" s="4138" t="s">
        <v>1395</v>
      </c>
      <c r="T52" s="4139"/>
      <c r="U52" s="1873"/>
      <c r="V52" s="1955"/>
      <c r="W52" s="1956"/>
    </row>
    <row r="53" spans="1:23" ht="36" customHeight="1" thickBot="1">
      <c r="A53" s="1874"/>
      <c r="B53" s="1875"/>
      <c r="C53" s="1875"/>
      <c r="D53" s="4160" t="s">
        <v>993</v>
      </c>
      <c r="E53" s="4161"/>
      <c r="F53" s="4162" t="s">
        <v>994</v>
      </c>
      <c r="G53" s="4162"/>
      <c r="H53" s="4163" t="s">
        <v>995</v>
      </c>
      <c r="I53" s="4164"/>
      <c r="J53" s="4160" t="s">
        <v>5</v>
      </c>
      <c r="K53" s="4165"/>
      <c r="L53" s="2924"/>
      <c r="M53" s="2927" t="s">
        <v>1392</v>
      </c>
      <c r="N53" s="2928" t="s">
        <v>1393</v>
      </c>
      <c r="O53" s="2929"/>
      <c r="P53" s="2927"/>
      <c r="Q53" s="2933" t="s">
        <v>53</v>
      </c>
      <c r="R53" s="2932"/>
      <c r="S53" s="2927"/>
      <c r="T53" s="2933" t="s">
        <v>53</v>
      </c>
      <c r="V53" s="1957"/>
      <c r="W53" s="1912"/>
    </row>
    <row r="54" spans="1:23" ht="16.5" customHeight="1">
      <c r="A54" s="1876" t="s">
        <v>988</v>
      </c>
      <c r="B54" s="1877"/>
      <c r="C54" s="1877"/>
      <c r="D54" s="3916">
        <v>13966</v>
      </c>
      <c r="E54" s="3906">
        <v>0.24399999999999999</v>
      </c>
      <c r="F54" s="3921">
        <v>8034</v>
      </c>
      <c r="G54" s="3906">
        <v>0.14000000000000001</v>
      </c>
      <c r="H54" s="3922">
        <v>12881</v>
      </c>
      <c r="I54" s="3929">
        <v>0.22500000000000001</v>
      </c>
      <c r="J54" s="3939">
        <v>34881</v>
      </c>
      <c r="K54" s="3933">
        <v>0.60899999999999999</v>
      </c>
      <c r="M54" s="1885">
        <v>0.71</v>
      </c>
      <c r="N54" s="1886">
        <v>0.70219693131203487</v>
      </c>
      <c r="O54" s="1887"/>
      <c r="P54" s="1892" t="s">
        <v>1118</v>
      </c>
      <c r="Q54" s="1891">
        <v>5.7000000000000002E-2</v>
      </c>
      <c r="R54" s="1889"/>
      <c r="S54" s="1890" t="s">
        <v>1124</v>
      </c>
      <c r="T54" s="1891">
        <v>0.20399999999999999</v>
      </c>
      <c r="V54" s="1957"/>
      <c r="W54" s="1912"/>
    </row>
    <row r="55" spans="1:23" ht="15">
      <c r="A55" s="1876" t="s">
        <v>260</v>
      </c>
      <c r="B55" s="1877"/>
      <c r="C55" s="1877"/>
      <c r="D55" s="3917">
        <v>6051</v>
      </c>
      <c r="E55" s="3907">
        <v>0.106</v>
      </c>
      <c r="F55" s="1887">
        <v>3199</v>
      </c>
      <c r="G55" s="3907">
        <v>5.5E-2</v>
      </c>
      <c r="H55" s="3923">
        <v>4052</v>
      </c>
      <c r="I55" s="3930">
        <v>7.0999999999999994E-2</v>
      </c>
      <c r="J55" s="1883">
        <v>13302</v>
      </c>
      <c r="K55" s="3934">
        <v>0.23199999999999998</v>
      </c>
      <c r="M55" s="1885">
        <v>0.68</v>
      </c>
      <c r="N55" s="1886">
        <v>0.62075388845071922</v>
      </c>
      <c r="O55" s="1887"/>
      <c r="P55" s="1892" t="s">
        <v>1119</v>
      </c>
      <c r="Q55" s="1891">
        <v>0.28699999999999998</v>
      </c>
      <c r="R55" s="1889"/>
      <c r="S55" s="1890" t="s">
        <v>1125</v>
      </c>
      <c r="T55" s="1891">
        <v>0.45800000000000002</v>
      </c>
      <c r="V55" s="1957"/>
      <c r="W55" s="1912"/>
    </row>
    <row r="56" spans="1:23" ht="15">
      <c r="A56" s="1876" t="s">
        <v>261</v>
      </c>
      <c r="B56" s="1877"/>
      <c r="C56" s="1877"/>
      <c r="D56" s="3917">
        <v>1853</v>
      </c>
      <c r="E56" s="3907">
        <v>3.2000000000000001E-2</v>
      </c>
      <c r="F56" s="1887">
        <v>755</v>
      </c>
      <c r="G56" s="3907">
        <v>1.4E-2</v>
      </c>
      <c r="H56" s="3923">
        <v>925</v>
      </c>
      <c r="I56" s="3930">
        <v>1.6E-2</v>
      </c>
      <c r="J56" s="1883">
        <v>3533</v>
      </c>
      <c r="K56" s="3934">
        <v>6.2E-2</v>
      </c>
      <c r="M56" s="1885">
        <v>0.73</v>
      </c>
      <c r="N56" s="1886">
        <v>0.67470137676680109</v>
      </c>
      <c r="O56" s="1887"/>
      <c r="P56" s="1892" t="s">
        <v>1120</v>
      </c>
      <c r="Q56" s="1891">
        <v>0.19600000000000001</v>
      </c>
      <c r="R56" s="1889"/>
      <c r="S56" s="1890" t="s">
        <v>1126</v>
      </c>
      <c r="T56" s="1891">
        <v>0.315</v>
      </c>
      <c r="V56" s="1957"/>
      <c r="W56" s="1912"/>
    </row>
    <row r="57" spans="1:23" ht="15">
      <c r="A57" s="1876" t="s">
        <v>989</v>
      </c>
      <c r="B57" s="1877"/>
      <c r="C57" s="1877"/>
      <c r="D57" s="3917">
        <v>1524</v>
      </c>
      <c r="E57" s="3907">
        <v>2.7E-2</v>
      </c>
      <c r="F57" s="1887">
        <v>656</v>
      </c>
      <c r="G57" s="3907">
        <v>1.0999999999999999E-2</v>
      </c>
      <c r="H57" s="3923">
        <v>1000</v>
      </c>
      <c r="I57" s="3930">
        <v>1.7000000000000001E-2</v>
      </c>
      <c r="J57" s="1883">
        <v>3180</v>
      </c>
      <c r="K57" s="3934">
        <v>5.5E-2</v>
      </c>
      <c r="M57" s="1885">
        <v>0.63</v>
      </c>
      <c r="N57" s="1886">
        <v>0.5417121443544527</v>
      </c>
      <c r="O57" s="1887"/>
      <c r="P57" s="1892" t="s">
        <v>1121</v>
      </c>
      <c r="Q57" s="1891">
        <v>0.27800000000000002</v>
      </c>
      <c r="R57" s="1889"/>
      <c r="S57" s="1890" t="s">
        <v>1127</v>
      </c>
      <c r="T57" s="1891">
        <v>2.3E-2</v>
      </c>
      <c r="V57" s="1957"/>
      <c r="W57" s="1912"/>
    </row>
    <row r="58" spans="1:23" ht="15.75" customHeight="1">
      <c r="A58" s="1876" t="s">
        <v>990</v>
      </c>
      <c r="B58" s="1877"/>
      <c r="C58" s="1877"/>
      <c r="D58" s="3917">
        <v>576</v>
      </c>
      <c r="E58" s="3907">
        <v>0.01</v>
      </c>
      <c r="F58" s="1887">
        <v>231</v>
      </c>
      <c r="G58" s="3907">
        <v>4.0000000000000001E-3</v>
      </c>
      <c r="H58" s="3923">
        <v>233</v>
      </c>
      <c r="I58" s="3930">
        <v>4.0000000000000001E-3</v>
      </c>
      <c r="J58" s="1883">
        <v>1040</v>
      </c>
      <c r="K58" s="3934">
        <v>1.8000000000000002E-2</v>
      </c>
      <c r="M58" s="1885">
        <v>0.74</v>
      </c>
      <c r="N58" s="1886">
        <v>0.64830086174306656</v>
      </c>
      <c r="O58" s="1887"/>
      <c r="P58" s="1892" t="s">
        <v>1122</v>
      </c>
      <c r="Q58" s="1891">
        <v>0.106</v>
      </c>
      <c r="R58" s="1889"/>
      <c r="S58" s="1893" t="s">
        <v>1128</v>
      </c>
      <c r="T58" s="1894">
        <v>0</v>
      </c>
      <c r="V58" s="1957"/>
      <c r="W58" s="1926"/>
    </row>
    <row r="59" spans="1:23" ht="15.75" thickBot="1">
      <c r="A59" s="1876" t="s">
        <v>263</v>
      </c>
      <c r="B59" s="1877"/>
      <c r="C59" s="1877"/>
      <c r="D59" s="3917">
        <v>314</v>
      </c>
      <c r="E59" s="3907">
        <v>5.0000000000000001E-3</v>
      </c>
      <c r="F59" s="1887">
        <v>103</v>
      </c>
      <c r="G59" s="3908">
        <v>2E-3</v>
      </c>
      <c r="H59" s="3923">
        <v>172</v>
      </c>
      <c r="I59" s="3930">
        <v>3.0000000000000001E-3</v>
      </c>
      <c r="J59" s="1883">
        <v>589</v>
      </c>
      <c r="K59" s="3934">
        <v>0.01</v>
      </c>
      <c r="M59" s="1885">
        <v>0.74</v>
      </c>
      <c r="N59" s="1886">
        <v>0.70044615276621947</v>
      </c>
      <c r="O59" s="1887"/>
      <c r="P59" s="1892" t="s">
        <v>1123</v>
      </c>
      <c r="Q59" s="1891">
        <v>3.9E-2</v>
      </c>
      <c r="R59" s="1889"/>
      <c r="S59" s="1896" t="s">
        <v>5</v>
      </c>
      <c r="T59" s="2866">
        <v>1</v>
      </c>
    </row>
    <row r="60" spans="1:23" ht="15">
      <c r="A60" s="1876" t="s">
        <v>264</v>
      </c>
      <c r="B60" s="1877"/>
      <c r="C60" s="1877"/>
      <c r="D60" s="3917">
        <v>144</v>
      </c>
      <c r="E60" s="3907">
        <v>3.0000000000000001E-3</v>
      </c>
      <c r="F60" s="1887">
        <v>53</v>
      </c>
      <c r="G60" s="3908">
        <v>1E-3</v>
      </c>
      <c r="H60" s="3923">
        <v>126</v>
      </c>
      <c r="I60" s="3930">
        <v>2E-3</v>
      </c>
      <c r="J60" s="1883">
        <v>323</v>
      </c>
      <c r="K60" s="3934">
        <v>6.0000000000000001E-3</v>
      </c>
      <c r="M60" s="1885">
        <v>0.74</v>
      </c>
      <c r="N60" s="1886">
        <v>0.65036870467638297</v>
      </c>
      <c r="O60" s="1887"/>
      <c r="P60" s="1913" t="s">
        <v>1157</v>
      </c>
      <c r="Q60" s="1894">
        <v>3.6999999999999998E-2</v>
      </c>
      <c r="R60" s="1889"/>
      <c r="S60" s="1911"/>
      <c r="T60" s="1912"/>
    </row>
    <row r="61" spans="1:23" ht="20.25" customHeight="1" thickBot="1">
      <c r="A61" s="1899" t="s">
        <v>1398</v>
      </c>
      <c r="B61" s="1900"/>
      <c r="C61" s="1900"/>
      <c r="D61" s="3918">
        <v>254</v>
      </c>
      <c r="E61" s="1902">
        <v>4.0000000000000001E-3</v>
      </c>
      <c r="F61" s="1887">
        <v>83</v>
      </c>
      <c r="G61" s="1904">
        <v>2E-3</v>
      </c>
      <c r="H61" s="3924">
        <v>108</v>
      </c>
      <c r="I61" s="1906">
        <v>2E-3</v>
      </c>
      <c r="J61" s="1907">
        <v>445</v>
      </c>
      <c r="K61" s="3935">
        <v>8.0000000000000002E-3</v>
      </c>
      <c r="M61" s="1909">
        <v>0.77</v>
      </c>
      <c r="N61" s="1910">
        <v>0.68210122587872879</v>
      </c>
      <c r="O61" s="1887"/>
      <c r="P61" s="1928" t="s">
        <v>5</v>
      </c>
      <c r="Q61" s="2866">
        <v>1</v>
      </c>
      <c r="R61" s="1889"/>
      <c r="S61" s="1911"/>
      <c r="T61" s="1912"/>
    </row>
    <row r="62" spans="1:23" ht="15.75" thickBot="1">
      <c r="A62" s="1914"/>
      <c r="B62" s="1915"/>
      <c r="C62" s="1915"/>
      <c r="D62" s="1916">
        <v>24682</v>
      </c>
      <c r="E62" s="3931">
        <v>0.43100000000000005</v>
      </c>
      <c r="F62" s="3942">
        <v>13114</v>
      </c>
      <c r="G62" s="1917">
        <v>0.22900000000000004</v>
      </c>
      <c r="H62" s="1919">
        <v>19497</v>
      </c>
      <c r="I62" s="3931">
        <v>0.34</v>
      </c>
      <c r="J62" s="1920">
        <v>57293</v>
      </c>
      <c r="K62" s="3936">
        <v>1.0000000000000002</v>
      </c>
      <c r="M62" s="1922">
        <v>0.69</v>
      </c>
      <c r="N62" s="1923">
        <v>0.65543633007978641</v>
      </c>
      <c r="O62" s="1924"/>
      <c r="P62" s="2661"/>
      <c r="Q62" s="2662"/>
      <c r="R62" s="1927"/>
      <c r="S62" s="1925"/>
      <c r="T62" s="1926"/>
    </row>
    <row r="63" spans="1:23" ht="15">
      <c r="A63" s="3722" t="s">
        <v>1364</v>
      </c>
      <c r="B63" s="1953"/>
      <c r="C63" s="1953"/>
      <c r="D63" s="3909"/>
      <c r="E63" s="3927"/>
      <c r="F63" s="3937">
        <v>972</v>
      </c>
      <c r="G63" s="3919"/>
      <c r="H63" s="1924"/>
      <c r="I63" s="3927"/>
      <c r="J63" s="3940">
        <v>972</v>
      </c>
      <c r="K63" s="3928"/>
      <c r="M63" s="1937"/>
      <c r="N63" s="1937"/>
      <c r="O63" s="1924"/>
      <c r="P63" s="1925"/>
      <c r="Q63" s="1926"/>
      <c r="R63" s="1927"/>
      <c r="S63" s="1925"/>
      <c r="T63" s="1926"/>
    </row>
    <row r="64" spans="1:23" ht="20.25" customHeight="1">
      <c r="A64" s="1929" t="s">
        <v>1397</v>
      </c>
      <c r="B64" s="1930"/>
      <c r="C64" s="1930"/>
      <c r="D64" s="3910">
        <v>7336</v>
      </c>
      <c r="E64" s="3932"/>
      <c r="F64" s="3943">
        <v>2764</v>
      </c>
      <c r="G64" s="3920"/>
      <c r="H64" s="3925"/>
      <c r="I64" s="3932"/>
      <c r="J64" s="3941">
        <v>10100</v>
      </c>
      <c r="K64" s="3911"/>
      <c r="L64" s="1937"/>
      <c r="M64" s="1954"/>
      <c r="N64" s="1954"/>
      <c r="O64" s="1939"/>
      <c r="P64" s="1940"/>
      <c r="Q64" s="1939"/>
      <c r="R64" s="1940"/>
      <c r="S64" s="1941"/>
      <c r="T64" s="1940"/>
    </row>
    <row r="65" spans="1:20" ht="15.75" thickBot="1">
      <c r="A65" s="1942" t="s">
        <v>5</v>
      </c>
      <c r="B65" s="1943"/>
      <c r="C65" s="1943"/>
      <c r="D65" s="3912">
        <v>32018</v>
      </c>
      <c r="E65" s="3913">
        <v>0.46800000000000003</v>
      </c>
      <c r="F65" s="3914">
        <v>16850</v>
      </c>
      <c r="G65" s="3913">
        <v>0.247</v>
      </c>
      <c r="H65" s="3914">
        <v>19497</v>
      </c>
      <c r="I65" s="3938">
        <v>0.28499999999999998</v>
      </c>
      <c r="J65" s="3926">
        <v>68365</v>
      </c>
      <c r="K65" s="3915">
        <v>1.0000000000000002</v>
      </c>
      <c r="L65" s="1937"/>
      <c r="O65" s="1924"/>
      <c r="Q65" s="1924"/>
      <c r="R65" s="1949"/>
      <c r="S65" s="1950"/>
      <c r="T65" s="1949"/>
    </row>
    <row r="66" spans="1:20" ht="9.9499999999999993" customHeight="1">
      <c r="A66" s="1953"/>
      <c r="B66" s="1953"/>
      <c r="C66" s="1953"/>
      <c r="D66" s="1924"/>
      <c r="E66" s="1927"/>
      <c r="F66" s="1924"/>
      <c r="G66" s="1927"/>
      <c r="H66" s="1924"/>
      <c r="I66" s="1927"/>
      <c r="J66" s="1951"/>
      <c r="K66" s="1952"/>
      <c r="M66" s="1924"/>
      <c r="N66" s="1927"/>
      <c r="O66" s="1924"/>
      <c r="P66" s="1927"/>
      <c r="Q66" s="1924"/>
      <c r="R66" s="1927"/>
      <c r="S66" s="1951"/>
      <c r="T66" s="1952"/>
    </row>
    <row r="67" spans="1:20" ht="18" customHeight="1">
      <c r="A67" s="2934" t="s">
        <v>1399</v>
      </c>
      <c r="B67" s="1953"/>
      <c r="C67" s="1953"/>
      <c r="D67" s="1924"/>
      <c r="E67" s="1927"/>
      <c r="F67" s="1924"/>
      <c r="G67" s="1927"/>
      <c r="H67" s="1924"/>
      <c r="I67" s="1927"/>
      <c r="J67" s="1951"/>
      <c r="K67" s="1952"/>
      <c r="M67" s="1924"/>
      <c r="N67" s="1927"/>
      <c r="O67" s="1924"/>
      <c r="P67" s="1927"/>
      <c r="Q67" s="1924"/>
      <c r="R67" s="1927"/>
      <c r="S67" s="1951"/>
      <c r="T67" s="1952"/>
    </row>
    <row r="68" spans="1:20" ht="18" customHeight="1">
      <c r="A68" s="2934" t="s">
        <v>996</v>
      </c>
      <c r="B68" s="1953"/>
      <c r="C68" s="1953"/>
      <c r="D68" s="1924"/>
      <c r="E68" s="1927"/>
      <c r="F68" s="1924"/>
      <c r="G68" s="1927"/>
      <c r="H68" s="1924"/>
      <c r="I68" s="1927"/>
      <c r="J68" s="1951"/>
      <c r="K68" s="1952"/>
      <c r="M68" s="1924"/>
      <c r="N68" s="1927"/>
      <c r="O68" s="1924"/>
      <c r="P68" s="1927"/>
      <c r="Q68" s="1924"/>
      <c r="R68" s="1927"/>
      <c r="S68" s="1951"/>
      <c r="T68" s="1952"/>
    </row>
    <row r="69" spans="1:20" ht="18" customHeight="1">
      <c r="A69" s="2934" t="s">
        <v>1440</v>
      </c>
      <c r="B69" s="1953"/>
      <c r="C69" s="1953"/>
      <c r="D69" s="1924"/>
      <c r="E69" s="1927"/>
      <c r="F69" s="1924"/>
      <c r="G69" s="1927"/>
      <c r="H69" s="1924"/>
      <c r="I69" s="1927"/>
      <c r="J69" s="1951"/>
      <c r="K69" s="1952"/>
      <c r="M69" s="1924"/>
      <c r="N69" s="1927"/>
      <c r="O69" s="1924"/>
      <c r="P69" s="1927"/>
      <c r="Q69" s="1924"/>
      <c r="R69" s="1927"/>
      <c r="S69" s="1951"/>
      <c r="T69" s="1952"/>
    </row>
    <row r="70" spans="1:20" ht="18" customHeight="1">
      <c r="A70" s="2934" t="s">
        <v>1441</v>
      </c>
      <c r="B70" s="1953"/>
      <c r="C70" s="1953"/>
      <c r="D70" s="1924"/>
      <c r="E70" s="1927"/>
      <c r="F70" s="1924"/>
      <c r="G70" s="1927"/>
      <c r="H70" s="1924"/>
      <c r="I70" s="1927"/>
      <c r="J70" s="1951"/>
      <c r="K70" s="1952"/>
      <c r="M70" s="1924"/>
      <c r="N70" s="1927"/>
      <c r="O70" s="1924"/>
      <c r="P70" s="1927"/>
      <c r="Q70" s="1924"/>
      <c r="R70" s="1927"/>
      <c r="S70" s="1951"/>
      <c r="T70" s="1952"/>
    </row>
    <row r="71" spans="1:20" ht="18" customHeight="1">
      <c r="A71" s="2934" t="s">
        <v>1400</v>
      </c>
      <c r="B71" s="1953"/>
      <c r="C71" s="1953"/>
      <c r="D71" s="1924"/>
      <c r="E71" s="1927"/>
      <c r="F71" s="1924"/>
      <c r="G71" s="1927"/>
      <c r="H71" s="1924"/>
      <c r="I71" s="1927"/>
      <c r="J71" s="1951"/>
      <c r="K71" s="1952"/>
      <c r="M71" s="1924"/>
      <c r="N71" s="1927"/>
      <c r="O71" s="1924"/>
      <c r="P71" s="1927"/>
      <c r="Q71" s="1924"/>
      <c r="R71" s="1927"/>
      <c r="S71" s="1951"/>
      <c r="T71" s="1952"/>
    </row>
    <row r="72" spans="1:20" ht="18" customHeight="1">
      <c r="A72" s="2934" t="s">
        <v>1401</v>
      </c>
      <c r="B72" s="1953"/>
      <c r="C72" s="1953"/>
      <c r="D72" s="1924"/>
      <c r="E72" s="1927"/>
      <c r="F72" s="1924"/>
      <c r="G72" s="1927"/>
      <c r="H72" s="1924"/>
      <c r="I72" s="1927"/>
      <c r="J72" s="1951"/>
      <c r="K72" s="1952"/>
      <c r="M72" s="1924"/>
      <c r="N72" s="1927"/>
      <c r="O72" s="1924"/>
      <c r="P72" s="1927"/>
      <c r="Q72" s="1924"/>
      <c r="R72" s="1927"/>
      <c r="S72" s="1951"/>
      <c r="T72" s="1952"/>
    </row>
    <row r="73" spans="1:20" ht="18" customHeight="1">
      <c r="A73" s="2935" t="s">
        <v>1402</v>
      </c>
      <c r="B73" s="1953"/>
      <c r="C73" s="1953"/>
      <c r="D73" s="1924"/>
      <c r="E73" s="1927"/>
      <c r="F73" s="1924"/>
      <c r="G73" s="1927"/>
      <c r="H73" s="1924"/>
      <c r="I73" s="1927"/>
      <c r="J73" s="1951"/>
      <c r="K73" s="1952"/>
      <c r="M73" s="1924"/>
      <c r="N73" s="1927"/>
      <c r="O73" s="1924"/>
      <c r="P73" s="1927"/>
      <c r="Q73" s="1924"/>
      <c r="R73" s="1927"/>
      <c r="S73" s="1951"/>
      <c r="T73" s="1952"/>
    </row>
    <row r="74" spans="1:20" ht="18" customHeight="1">
      <c r="A74" s="2934" t="s">
        <v>1403</v>
      </c>
      <c r="B74" s="1953"/>
      <c r="C74" s="1953"/>
      <c r="D74" s="1924"/>
      <c r="E74" s="1927"/>
      <c r="F74" s="1924"/>
      <c r="G74" s="1927"/>
      <c r="H74" s="1924"/>
      <c r="I74" s="1927"/>
      <c r="J74" s="1951"/>
      <c r="K74" s="1952"/>
      <c r="M74" s="1924"/>
      <c r="N74" s="1927"/>
      <c r="O74" s="1924"/>
      <c r="P74" s="1927"/>
      <c r="Q74" s="1924"/>
      <c r="R74" s="1927"/>
      <c r="S74" s="1951"/>
      <c r="T74" s="1952"/>
    </row>
    <row r="75" spans="1:20" ht="15">
      <c r="A75" s="2934" t="s">
        <v>1404</v>
      </c>
      <c r="B75" s="1958"/>
      <c r="C75" s="1958"/>
      <c r="D75" s="1959"/>
      <c r="E75" s="1960"/>
      <c r="F75" s="1959"/>
      <c r="G75" s="1960"/>
      <c r="H75" s="1959"/>
      <c r="I75" s="1960"/>
      <c r="J75" s="1961"/>
      <c r="K75" s="1962"/>
      <c r="M75" s="1959"/>
      <c r="N75" s="1960"/>
      <c r="O75" s="1959"/>
      <c r="P75" s="1927"/>
      <c r="Q75" s="1924"/>
      <c r="R75" s="1927"/>
      <c r="S75" s="1951"/>
      <c r="T75" s="1952"/>
    </row>
    <row r="76" spans="1:20" ht="15">
      <c r="A76" s="2934"/>
      <c r="B76" s="1958"/>
      <c r="C76" s="1958"/>
      <c r="D76" s="1959"/>
      <c r="E76" s="1960"/>
      <c r="F76" s="1959"/>
      <c r="G76" s="1960"/>
      <c r="H76" s="1959"/>
      <c r="I76" s="1960"/>
      <c r="J76" s="1961"/>
      <c r="K76" s="1962"/>
      <c r="M76" s="1959"/>
      <c r="N76" s="1960"/>
      <c r="O76" s="1959"/>
      <c r="P76" s="1927"/>
      <c r="Q76" s="1924"/>
      <c r="R76" s="1927"/>
      <c r="S76" s="1951"/>
      <c r="T76" s="1952"/>
    </row>
    <row r="77" spans="1:20" ht="15">
      <c r="A77" s="2934"/>
      <c r="B77" s="1958"/>
      <c r="C77" s="1958"/>
      <c r="D77" s="1959"/>
      <c r="E77" s="1960"/>
      <c r="F77" s="1959"/>
      <c r="G77" s="1960"/>
      <c r="H77" s="1959"/>
      <c r="I77" s="1960"/>
      <c r="J77" s="1961"/>
      <c r="K77" s="1962"/>
      <c r="M77" s="1959"/>
      <c r="N77" s="1960"/>
      <c r="O77" s="1959"/>
      <c r="P77" s="1927"/>
      <c r="Q77" s="1924"/>
      <c r="R77" s="1927"/>
      <c r="S77" s="1951"/>
      <c r="T77" s="1952"/>
    </row>
    <row r="78" spans="1:20" ht="15">
      <c r="A78" s="2934"/>
      <c r="B78" s="1958"/>
      <c r="C78" s="1958"/>
      <c r="D78" s="1959"/>
      <c r="E78" s="1960"/>
      <c r="F78" s="1959"/>
      <c r="G78" s="1960"/>
      <c r="H78" s="1959"/>
      <c r="I78" s="1960"/>
      <c r="J78" s="1961"/>
      <c r="K78" s="1962"/>
      <c r="M78" s="1959"/>
      <c r="N78" s="1960"/>
      <c r="O78" s="1959"/>
      <c r="P78" s="1927"/>
      <c r="Q78" s="1924"/>
      <c r="R78" s="1927"/>
      <c r="S78" s="1951"/>
      <c r="T78" s="1952"/>
    </row>
    <row r="79" spans="1:20" ht="15">
      <c r="A79" s="2934"/>
      <c r="B79" s="1958"/>
      <c r="C79" s="1958"/>
      <c r="D79" s="1959"/>
      <c r="E79" s="1960"/>
      <c r="F79" s="1959"/>
      <c r="G79" s="1960"/>
      <c r="H79" s="1959"/>
      <c r="I79" s="1960"/>
      <c r="J79" s="1961"/>
      <c r="K79" s="1962"/>
      <c r="M79" s="1959"/>
      <c r="N79" s="1960"/>
      <c r="O79" s="1959"/>
      <c r="P79" s="1927"/>
      <c r="Q79" s="1924"/>
      <c r="R79" s="1927"/>
      <c r="S79" s="1951"/>
      <c r="T79" s="1952"/>
    </row>
    <row r="80" spans="1:20" ht="15">
      <c r="A80" s="2935"/>
      <c r="B80" s="1958"/>
      <c r="C80" s="1958"/>
      <c r="D80" s="1959"/>
      <c r="E80" s="1960"/>
      <c r="F80" s="1959"/>
      <c r="G80" s="1960"/>
      <c r="H80" s="1959"/>
      <c r="I80" s="1960"/>
      <c r="J80" s="1961"/>
      <c r="K80" s="1962"/>
      <c r="M80" s="1959"/>
      <c r="N80" s="1960"/>
      <c r="O80" s="1959"/>
      <c r="P80" s="1927"/>
      <c r="Q80" s="1924"/>
      <c r="R80" s="1927"/>
      <c r="S80" s="1951"/>
      <c r="T80" s="1952"/>
    </row>
    <row r="81" spans="1:20" ht="15">
      <c r="A81" s="2934"/>
      <c r="B81" s="1958"/>
      <c r="C81" s="1958"/>
      <c r="D81" s="1959"/>
      <c r="E81" s="1960"/>
      <c r="F81" s="1959"/>
      <c r="G81" s="1960"/>
      <c r="H81" s="1959"/>
      <c r="I81" s="1960"/>
      <c r="J81" s="1961"/>
      <c r="K81" s="1962"/>
      <c r="M81" s="1959"/>
      <c r="N81" s="1960"/>
      <c r="O81" s="1959"/>
      <c r="P81" s="1927"/>
      <c r="Q81" s="1924"/>
      <c r="R81" s="1927"/>
      <c r="S81" s="1951"/>
      <c r="T81" s="1952"/>
    </row>
    <row r="82" spans="1:20" ht="14.25">
      <c r="A82" s="2934"/>
    </row>
    <row r="85" spans="1:20" ht="14.25">
      <c r="A85" s="2934"/>
    </row>
    <row r="86" spans="1:20" ht="14.25">
      <c r="A86" s="2934"/>
    </row>
    <row r="87" spans="1:20" ht="14.25">
      <c r="A87" s="2934"/>
    </row>
    <row r="88" spans="1:20" ht="14.25">
      <c r="A88" s="2934"/>
    </row>
    <row r="89" spans="1:20" ht="14.25">
      <c r="A89" s="2934"/>
    </row>
    <row r="90" spans="1:20" ht="14.25">
      <c r="A90" s="2935"/>
    </row>
    <row r="91" spans="1:20" ht="14.25">
      <c r="A91" s="2934"/>
    </row>
    <row r="92" spans="1:20" ht="14.25">
      <c r="A92" s="2934"/>
    </row>
  </sheetData>
  <mergeCells count="42">
    <mergeCell ref="D53:E53"/>
    <mergeCell ref="F53:G53"/>
    <mergeCell ref="H53:I53"/>
    <mergeCell ref="J53:K53"/>
    <mergeCell ref="A52:C52"/>
    <mergeCell ref="D52:K52"/>
    <mergeCell ref="A36:C36"/>
    <mergeCell ref="D36:K36"/>
    <mergeCell ref="M36:N36"/>
    <mergeCell ref="P36:Q36"/>
    <mergeCell ref="D37:E37"/>
    <mergeCell ref="F37:G37"/>
    <mergeCell ref="H37:I37"/>
    <mergeCell ref="J37:K37"/>
    <mergeCell ref="A20:C20"/>
    <mergeCell ref="D20:K20"/>
    <mergeCell ref="M20:N20"/>
    <mergeCell ref="P20:Q20"/>
    <mergeCell ref="D19:T19"/>
    <mergeCell ref="S20:T20"/>
    <mergeCell ref="A1:T1"/>
    <mergeCell ref="D3:T3"/>
    <mergeCell ref="A4:C4"/>
    <mergeCell ref="D4:K4"/>
    <mergeCell ref="M4:N4"/>
    <mergeCell ref="P4:Q4"/>
    <mergeCell ref="S4:T4"/>
    <mergeCell ref="V51:W51"/>
    <mergeCell ref="S36:T36"/>
    <mergeCell ref="S52:T52"/>
    <mergeCell ref="D5:E5"/>
    <mergeCell ref="F5:G5"/>
    <mergeCell ref="H5:I5"/>
    <mergeCell ref="J5:K5"/>
    <mergeCell ref="D21:E21"/>
    <mergeCell ref="F21:G21"/>
    <mergeCell ref="H21:I21"/>
    <mergeCell ref="J21:K21"/>
    <mergeCell ref="D35:T35"/>
    <mergeCell ref="M52:N52"/>
    <mergeCell ref="P52:Q52"/>
    <mergeCell ref="D51:T51"/>
  </mergeCells>
  <printOptions horizontalCentered="1"/>
  <pageMargins left="0.31496062992125984" right="0.31496062992125984" top="0.25" bottom="0.32" header="0.19685039370078741" footer="0.16"/>
  <pageSetup scale="40" orientation="landscape" r:id="rId1"/>
  <headerFooter scaleWithDoc="0" alignWithMargins="0">
    <oddFooter>&amp;L&amp;"MetaBookLF-Roman,Italique"&amp;8Banque Nationale du Canada - Informations financières complémentaires&amp;R&amp;"MetaBookLF-Roman,Italique"&amp;8page &amp;P</oddFooter>
  </headerFooter>
  <colBreaks count="1" manualBreakCount="1">
    <brk id="36" max="1048575" man="1"/>
  </colBreaks>
  <drawing r:id="rId2"/>
  <legacyDrawing r:id="rId3"/>
  <oleObjects>
    <mc:AlternateContent xmlns:mc="http://schemas.openxmlformats.org/markup-compatibility/2006">
      <mc:Choice Requires="x14">
        <oleObject progId="Word.Document.8" shapeId="377858" r:id="rId4">
          <objectPr defaultSize="0" autoPict="0" r:id="rId5">
            <anchor moveWithCells="1">
              <from>
                <xdr:col>0</xdr:col>
                <xdr:colOff>104775</xdr:colOff>
                <xdr:row>0</xdr:row>
                <xdr:rowOff>85725</xdr:rowOff>
              </from>
              <to>
                <xdr:col>0</xdr:col>
                <xdr:colOff>400050</xdr:colOff>
                <xdr:row>2</xdr:row>
                <xdr:rowOff>104775</xdr:rowOff>
              </to>
            </anchor>
          </objectPr>
        </oleObject>
      </mc:Choice>
      <mc:Fallback>
        <oleObject progId="Word.Document.8" shapeId="377858"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8">
    <tabColor rgb="FFCCFFCC"/>
    <pageSetUpPr fitToPage="1"/>
  </sheetPr>
  <dimension ref="A1:AG83"/>
  <sheetViews>
    <sheetView view="pageBreakPreview" topLeftCell="A37" zoomScale="85" zoomScaleNormal="75" zoomScaleSheetLayoutView="85" workbookViewId="0">
      <selection activeCell="A4" sqref="A4:C4"/>
    </sheetView>
  </sheetViews>
  <sheetFormatPr defaultColWidth="7.109375" defaultRowHeight="12.75"/>
  <cols>
    <col min="1" max="3" width="10.77734375" style="1872" customWidth="1"/>
    <col min="4" max="11" width="8.77734375" style="1872" customWidth="1"/>
    <col min="12" max="12" width="1.6640625" style="1872" customWidth="1"/>
    <col min="13" max="14" width="23" style="1872" customWidth="1"/>
    <col min="15" max="15" width="1.6640625" style="1872" customWidth="1"/>
    <col min="16" max="17" width="17.77734375" style="1872" customWidth="1"/>
    <col min="18" max="18" width="1.6640625" style="1872" customWidth="1"/>
    <col min="19" max="20" width="27.44140625" style="1872" customWidth="1"/>
    <col min="21" max="21" width="1.77734375" style="1872" customWidth="1"/>
    <col min="22" max="22" width="9.6640625" style="1872" bestFit="1" customWidth="1"/>
    <col min="23" max="23" width="8" style="1872" bestFit="1" customWidth="1"/>
    <col min="24" max="24" width="7.5546875" style="1872" bestFit="1" customWidth="1"/>
    <col min="25" max="25" width="7.6640625" style="1872" customWidth="1"/>
    <col min="26" max="26" width="8.109375" style="1872" customWidth="1"/>
    <col min="27" max="27" width="9.21875" style="1872" bestFit="1" customWidth="1"/>
    <col min="28" max="28" width="8.21875" style="1872" customWidth="1"/>
    <col min="29" max="29" width="7.88671875" style="1872" customWidth="1"/>
    <col min="30" max="30" width="7.6640625" style="1872" customWidth="1"/>
    <col min="31" max="31" width="8.5546875" style="1872" customWidth="1"/>
    <col min="32" max="32" width="8.21875" style="1872" customWidth="1"/>
    <col min="33" max="189" width="7.109375" style="1872"/>
    <col min="190" max="190" width="21.33203125" style="1872" bestFit="1" customWidth="1"/>
    <col min="191" max="191" width="7.109375" style="1872"/>
    <col min="192" max="192" width="7.109375" style="1872" customWidth="1"/>
    <col min="193" max="193" width="9.6640625" style="1872" customWidth="1"/>
    <col min="194" max="194" width="8.44140625" style="1872" customWidth="1"/>
    <col min="195" max="195" width="8.109375" style="1872" customWidth="1"/>
    <col min="196" max="196" width="8.77734375" style="1872" customWidth="1"/>
    <col min="197" max="197" width="8.6640625" style="1872" customWidth="1"/>
    <col min="198" max="198" width="9.21875" style="1872" customWidth="1"/>
    <col min="199" max="199" width="9.6640625" style="1872" bestFit="1" customWidth="1"/>
    <col min="200" max="200" width="8" style="1872" bestFit="1" customWidth="1"/>
    <col min="201" max="201" width="7.5546875" style="1872" bestFit="1" customWidth="1"/>
    <col min="202" max="202" width="7.6640625" style="1872" customWidth="1"/>
    <col min="203" max="203" width="8.109375" style="1872" customWidth="1"/>
    <col min="204" max="204" width="9.21875" style="1872" bestFit="1" customWidth="1"/>
    <col min="205" max="205" width="8.21875" style="1872" customWidth="1"/>
    <col min="206" max="206" width="7.88671875" style="1872" customWidth="1"/>
    <col min="207" max="207" width="7.6640625" style="1872" customWidth="1"/>
    <col min="208" max="208" width="8.5546875" style="1872" customWidth="1"/>
    <col min="209" max="209" width="8.21875" style="1872" customWidth="1"/>
    <col min="210" max="235" width="7.109375" style="1872"/>
    <col min="236" max="236" width="15.21875" style="1872" customWidth="1"/>
    <col min="237" max="237" width="2" style="1872" customWidth="1"/>
    <col min="238" max="238" width="3" style="1872" customWidth="1"/>
    <col min="239" max="261" width="8.77734375" style="1872" customWidth="1"/>
    <col min="262" max="272" width="9.6640625" style="1872" customWidth="1"/>
    <col min="273" max="273" width="8.44140625" style="1872" customWidth="1"/>
    <col min="274" max="274" width="8.109375" style="1872" customWidth="1"/>
    <col min="275" max="275" width="8.77734375" style="1872" customWidth="1"/>
    <col min="276" max="276" width="8.6640625" style="1872" customWidth="1"/>
    <col min="277" max="277" width="9.21875" style="1872" customWidth="1"/>
    <col min="278" max="278" width="9.6640625" style="1872" bestFit="1" customWidth="1"/>
    <col min="279" max="279" width="8" style="1872" bestFit="1" customWidth="1"/>
    <col min="280" max="280" width="7.5546875" style="1872" bestFit="1" customWidth="1"/>
    <col min="281" max="281" width="7.6640625" style="1872" customWidth="1"/>
    <col min="282" max="282" width="8.109375" style="1872" customWidth="1"/>
    <col min="283" max="283" width="9.21875" style="1872" bestFit="1" customWidth="1"/>
    <col min="284" max="284" width="8.21875" style="1872" customWidth="1"/>
    <col min="285" max="285" width="7.88671875" style="1872" customWidth="1"/>
    <col min="286" max="286" width="7.6640625" style="1872" customWidth="1"/>
    <col min="287" max="287" width="8.5546875" style="1872" customWidth="1"/>
    <col min="288" max="288" width="8.21875" style="1872" customWidth="1"/>
    <col min="289" max="445" width="7.109375" style="1872"/>
    <col min="446" max="446" width="21.33203125" style="1872" bestFit="1" customWidth="1"/>
    <col min="447" max="447" width="7.109375" style="1872"/>
    <col min="448" max="448" width="7.109375" style="1872" customWidth="1"/>
    <col min="449" max="449" width="9.6640625" style="1872" customWidth="1"/>
    <col min="450" max="450" width="8.44140625" style="1872" customWidth="1"/>
    <col min="451" max="451" width="8.109375" style="1872" customWidth="1"/>
    <col min="452" max="452" width="8.77734375" style="1872" customWidth="1"/>
    <col min="453" max="453" width="8.6640625" style="1872" customWidth="1"/>
    <col min="454" max="454" width="9.21875" style="1872" customWidth="1"/>
    <col min="455" max="455" width="9.6640625" style="1872" bestFit="1" customWidth="1"/>
    <col min="456" max="456" width="8" style="1872" bestFit="1" customWidth="1"/>
    <col min="457" max="457" width="7.5546875" style="1872" bestFit="1" customWidth="1"/>
    <col min="458" max="458" width="7.6640625" style="1872" customWidth="1"/>
    <col min="459" max="459" width="8.109375" style="1872" customWidth="1"/>
    <col min="460" max="460" width="9.21875" style="1872" bestFit="1" customWidth="1"/>
    <col min="461" max="461" width="8.21875" style="1872" customWidth="1"/>
    <col min="462" max="462" width="7.88671875" style="1872" customWidth="1"/>
    <col min="463" max="463" width="7.6640625" style="1872" customWidth="1"/>
    <col min="464" max="464" width="8.5546875" style="1872" customWidth="1"/>
    <col min="465" max="465" width="8.21875" style="1872" customWidth="1"/>
    <col min="466" max="491" width="7.109375" style="1872"/>
    <col min="492" max="492" width="15.21875" style="1872" customWidth="1"/>
    <col min="493" max="493" width="2" style="1872" customWidth="1"/>
    <col min="494" max="494" width="3" style="1872" customWidth="1"/>
    <col min="495" max="517" width="8.77734375" style="1872" customWidth="1"/>
    <col min="518" max="528" width="9.6640625" style="1872" customWidth="1"/>
    <col min="529" max="529" width="8.44140625" style="1872" customWidth="1"/>
    <col min="530" max="530" width="8.109375" style="1872" customWidth="1"/>
    <col min="531" max="531" width="8.77734375" style="1872" customWidth="1"/>
    <col min="532" max="532" width="8.6640625" style="1872" customWidth="1"/>
    <col min="533" max="533" width="9.21875" style="1872" customWidth="1"/>
    <col min="534" max="534" width="9.6640625" style="1872" bestFit="1" customWidth="1"/>
    <col min="535" max="535" width="8" style="1872" bestFit="1" customWidth="1"/>
    <col min="536" max="536" width="7.5546875" style="1872" bestFit="1" customWidth="1"/>
    <col min="537" max="537" width="7.6640625" style="1872" customWidth="1"/>
    <col min="538" max="538" width="8.109375" style="1872" customWidth="1"/>
    <col min="539" max="539" width="9.21875" style="1872" bestFit="1" customWidth="1"/>
    <col min="540" max="540" width="8.21875" style="1872" customWidth="1"/>
    <col min="541" max="541" width="7.88671875" style="1872" customWidth="1"/>
    <col min="542" max="542" width="7.6640625" style="1872" customWidth="1"/>
    <col min="543" max="543" width="8.5546875" style="1872" customWidth="1"/>
    <col min="544" max="544" width="8.21875" style="1872" customWidth="1"/>
    <col min="545" max="701" width="7.109375" style="1872"/>
    <col min="702" max="702" width="21.33203125" style="1872" bestFit="1" customWidth="1"/>
    <col min="703" max="703" width="7.109375" style="1872"/>
    <col min="704" max="704" width="7.109375" style="1872" customWidth="1"/>
    <col min="705" max="705" width="9.6640625" style="1872" customWidth="1"/>
    <col min="706" max="706" width="8.44140625" style="1872" customWidth="1"/>
    <col min="707" max="707" width="8.109375" style="1872" customWidth="1"/>
    <col min="708" max="708" width="8.77734375" style="1872" customWidth="1"/>
    <col min="709" max="709" width="8.6640625" style="1872" customWidth="1"/>
    <col min="710" max="710" width="9.21875" style="1872" customWidth="1"/>
    <col min="711" max="711" width="9.6640625" style="1872" bestFit="1" customWidth="1"/>
    <col min="712" max="712" width="8" style="1872" bestFit="1" customWidth="1"/>
    <col min="713" max="713" width="7.5546875" style="1872" bestFit="1" customWidth="1"/>
    <col min="714" max="714" width="7.6640625" style="1872" customWidth="1"/>
    <col min="715" max="715" width="8.109375" style="1872" customWidth="1"/>
    <col min="716" max="716" width="9.21875" style="1872" bestFit="1" customWidth="1"/>
    <col min="717" max="717" width="8.21875" style="1872" customWidth="1"/>
    <col min="718" max="718" width="7.88671875" style="1872" customWidth="1"/>
    <col min="719" max="719" width="7.6640625" style="1872" customWidth="1"/>
    <col min="720" max="720" width="8.5546875" style="1872" customWidth="1"/>
    <col min="721" max="721" width="8.21875" style="1872" customWidth="1"/>
    <col min="722" max="747" width="7.109375" style="1872"/>
    <col min="748" max="748" width="15.21875" style="1872" customWidth="1"/>
    <col min="749" max="749" width="2" style="1872" customWidth="1"/>
    <col min="750" max="750" width="3" style="1872" customWidth="1"/>
    <col min="751" max="773" width="8.77734375" style="1872" customWidth="1"/>
    <col min="774" max="784" width="9.6640625" style="1872" customWidth="1"/>
    <col min="785" max="785" width="8.44140625" style="1872" customWidth="1"/>
    <col min="786" max="786" width="8.109375" style="1872" customWidth="1"/>
    <col min="787" max="787" width="8.77734375" style="1872" customWidth="1"/>
    <col min="788" max="788" width="8.6640625" style="1872" customWidth="1"/>
    <col min="789" max="789" width="9.21875" style="1872" customWidth="1"/>
    <col min="790" max="790" width="9.6640625" style="1872" bestFit="1" customWidth="1"/>
    <col min="791" max="791" width="8" style="1872" bestFit="1" customWidth="1"/>
    <col min="792" max="792" width="7.5546875" style="1872" bestFit="1" customWidth="1"/>
    <col min="793" max="793" width="7.6640625" style="1872" customWidth="1"/>
    <col min="794" max="794" width="8.109375" style="1872" customWidth="1"/>
    <col min="795" max="795" width="9.21875" style="1872" bestFit="1" customWidth="1"/>
    <col min="796" max="796" width="8.21875" style="1872" customWidth="1"/>
    <col min="797" max="797" width="7.88671875" style="1872" customWidth="1"/>
    <col min="798" max="798" width="7.6640625" style="1872" customWidth="1"/>
    <col min="799" max="799" width="8.5546875" style="1872" customWidth="1"/>
    <col min="800" max="800" width="8.21875" style="1872" customWidth="1"/>
    <col min="801" max="957" width="7.109375" style="1872"/>
    <col min="958" max="958" width="21.33203125" style="1872" bestFit="1" customWidth="1"/>
    <col min="959" max="959" width="7.109375" style="1872"/>
    <col min="960" max="960" width="7.109375" style="1872" customWidth="1"/>
    <col min="961" max="961" width="9.6640625" style="1872" customWidth="1"/>
    <col min="962" max="962" width="8.44140625" style="1872" customWidth="1"/>
    <col min="963" max="963" width="8.109375" style="1872" customWidth="1"/>
    <col min="964" max="964" width="8.77734375" style="1872" customWidth="1"/>
    <col min="965" max="965" width="8.6640625" style="1872" customWidth="1"/>
    <col min="966" max="966" width="9.21875" style="1872" customWidth="1"/>
    <col min="967" max="967" width="9.6640625" style="1872" bestFit="1" customWidth="1"/>
    <col min="968" max="968" width="8" style="1872" bestFit="1" customWidth="1"/>
    <col min="969" max="969" width="7.5546875" style="1872" bestFit="1" customWidth="1"/>
    <col min="970" max="970" width="7.6640625" style="1872" customWidth="1"/>
    <col min="971" max="971" width="8.109375" style="1872" customWidth="1"/>
    <col min="972" max="972" width="9.21875" style="1872" bestFit="1" customWidth="1"/>
    <col min="973" max="973" width="8.21875" style="1872" customWidth="1"/>
    <col min="974" max="974" width="7.88671875" style="1872" customWidth="1"/>
    <col min="975" max="975" width="7.6640625" style="1872" customWidth="1"/>
    <col min="976" max="976" width="8.5546875" style="1872" customWidth="1"/>
    <col min="977" max="977" width="8.21875" style="1872" customWidth="1"/>
    <col min="978" max="1003" width="7.109375" style="1872"/>
    <col min="1004" max="1004" width="15.21875" style="1872" customWidth="1"/>
    <col min="1005" max="1005" width="2" style="1872" customWidth="1"/>
    <col min="1006" max="1006" width="3" style="1872" customWidth="1"/>
    <col min="1007" max="1029" width="8.77734375" style="1872" customWidth="1"/>
    <col min="1030" max="1040" width="9.6640625" style="1872" customWidth="1"/>
    <col min="1041" max="1041" width="8.44140625" style="1872" customWidth="1"/>
    <col min="1042" max="1042" width="8.109375" style="1872" customWidth="1"/>
    <col min="1043" max="1043" width="8.77734375" style="1872" customWidth="1"/>
    <col min="1044" max="1044" width="8.6640625" style="1872" customWidth="1"/>
    <col min="1045" max="1045" width="9.21875" style="1872" customWidth="1"/>
    <col min="1046" max="1046" width="9.6640625" style="1872" bestFit="1" customWidth="1"/>
    <col min="1047" max="1047" width="8" style="1872" bestFit="1" customWidth="1"/>
    <col min="1048" max="1048" width="7.5546875" style="1872" bestFit="1" customWidth="1"/>
    <col min="1049" max="1049" width="7.6640625" style="1872" customWidth="1"/>
    <col min="1050" max="1050" width="8.109375" style="1872" customWidth="1"/>
    <col min="1051" max="1051" width="9.21875" style="1872" bestFit="1" customWidth="1"/>
    <col min="1052" max="1052" width="8.21875" style="1872" customWidth="1"/>
    <col min="1053" max="1053" width="7.88671875" style="1872" customWidth="1"/>
    <col min="1054" max="1054" width="7.6640625" style="1872" customWidth="1"/>
    <col min="1055" max="1055" width="8.5546875" style="1872" customWidth="1"/>
    <col min="1056" max="1056" width="8.21875" style="1872" customWidth="1"/>
    <col min="1057" max="1213" width="7.109375" style="1872"/>
    <col min="1214" max="1214" width="21.33203125" style="1872" bestFit="1" customWidth="1"/>
    <col min="1215" max="1215" width="7.109375" style="1872"/>
    <col min="1216" max="1216" width="7.109375" style="1872" customWidth="1"/>
    <col min="1217" max="1217" width="9.6640625" style="1872" customWidth="1"/>
    <col min="1218" max="1218" width="8.44140625" style="1872" customWidth="1"/>
    <col min="1219" max="1219" width="8.109375" style="1872" customWidth="1"/>
    <col min="1220" max="1220" width="8.77734375" style="1872" customWidth="1"/>
    <col min="1221" max="1221" width="8.6640625" style="1872" customWidth="1"/>
    <col min="1222" max="1222" width="9.21875" style="1872" customWidth="1"/>
    <col min="1223" max="1223" width="9.6640625" style="1872" bestFit="1" customWidth="1"/>
    <col min="1224" max="1224" width="8" style="1872" bestFit="1" customWidth="1"/>
    <col min="1225" max="1225" width="7.5546875" style="1872" bestFit="1" customWidth="1"/>
    <col min="1226" max="1226" width="7.6640625" style="1872" customWidth="1"/>
    <col min="1227" max="1227" width="8.109375" style="1872" customWidth="1"/>
    <col min="1228" max="1228" width="9.21875" style="1872" bestFit="1" customWidth="1"/>
    <col min="1229" max="1229" width="8.21875" style="1872" customWidth="1"/>
    <col min="1230" max="1230" width="7.88671875" style="1872" customWidth="1"/>
    <col min="1231" max="1231" width="7.6640625" style="1872" customWidth="1"/>
    <col min="1232" max="1232" width="8.5546875" style="1872" customWidth="1"/>
    <col min="1233" max="1233" width="8.21875" style="1872" customWidth="1"/>
    <col min="1234" max="1259" width="7.109375" style="1872"/>
    <col min="1260" max="1260" width="15.21875" style="1872" customWidth="1"/>
    <col min="1261" max="1261" width="2" style="1872" customWidth="1"/>
    <col min="1262" max="1262" width="3" style="1872" customWidth="1"/>
    <col min="1263" max="1285" width="8.77734375" style="1872" customWidth="1"/>
    <col min="1286" max="1296" width="9.6640625" style="1872" customWidth="1"/>
    <col min="1297" max="1297" width="8.44140625" style="1872" customWidth="1"/>
    <col min="1298" max="1298" width="8.109375" style="1872" customWidth="1"/>
    <col min="1299" max="1299" width="8.77734375" style="1872" customWidth="1"/>
    <col min="1300" max="1300" width="8.6640625" style="1872" customWidth="1"/>
    <col min="1301" max="1301" width="9.21875" style="1872" customWidth="1"/>
    <col min="1302" max="1302" width="9.6640625" style="1872" bestFit="1" customWidth="1"/>
    <col min="1303" max="1303" width="8" style="1872" bestFit="1" customWidth="1"/>
    <col min="1304" max="1304" width="7.5546875" style="1872" bestFit="1" customWidth="1"/>
    <col min="1305" max="1305" width="7.6640625" style="1872" customWidth="1"/>
    <col min="1306" max="1306" width="8.109375" style="1872" customWidth="1"/>
    <col min="1307" max="1307" width="9.21875" style="1872" bestFit="1" customWidth="1"/>
    <col min="1308" max="1308" width="8.21875" style="1872" customWidth="1"/>
    <col min="1309" max="1309" width="7.88671875" style="1872" customWidth="1"/>
    <col min="1310" max="1310" width="7.6640625" style="1872" customWidth="1"/>
    <col min="1311" max="1311" width="8.5546875" style="1872" customWidth="1"/>
    <col min="1312" max="1312" width="8.21875" style="1872" customWidth="1"/>
    <col min="1313" max="1469" width="7.109375" style="1872"/>
    <col min="1470" max="1470" width="21.33203125" style="1872" bestFit="1" customWidth="1"/>
    <col min="1471" max="1471" width="7.109375" style="1872"/>
    <col min="1472" max="1472" width="7.109375" style="1872" customWidth="1"/>
    <col min="1473" max="1473" width="9.6640625" style="1872" customWidth="1"/>
    <col min="1474" max="1474" width="8.44140625" style="1872" customWidth="1"/>
    <col min="1475" max="1475" width="8.109375" style="1872" customWidth="1"/>
    <col min="1476" max="1476" width="8.77734375" style="1872" customWidth="1"/>
    <col min="1477" max="1477" width="8.6640625" style="1872" customWidth="1"/>
    <col min="1478" max="1478" width="9.21875" style="1872" customWidth="1"/>
    <col min="1479" max="1479" width="9.6640625" style="1872" bestFit="1" customWidth="1"/>
    <col min="1480" max="1480" width="8" style="1872" bestFit="1" customWidth="1"/>
    <col min="1481" max="1481" width="7.5546875" style="1872" bestFit="1" customWidth="1"/>
    <col min="1482" max="1482" width="7.6640625" style="1872" customWidth="1"/>
    <col min="1483" max="1483" width="8.109375" style="1872" customWidth="1"/>
    <col min="1484" max="1484" width="9.21875" style="1872" bestFit="1" customWidth="1"/>
    <col min="1485" max="1485" width="8.21875" style="1872" customWidth="1"/>
    <col min="1486" max="1486" width="7.88671875" style="1872" customWidth="1"/>
    <col min="1487" max="1487" width="7.6640625" style="1872" customWidth="1"/>
    <col min="1488" max="1488" width="8.5546875" style="1872" customWidth="1"/>
    <col min="1489" max="1489" width="8.21875" style="1872" customWidth="1"/>
    <col min="1490" max="1515" width="7.109375" style="1872"/>
    <col min="1516" max="1516" width="15.21875" style="1872" customWidth="1"/>
    <col min="1517" max="1517" width="2" style="1872" customWidth="1"/>
    <col min="1518" max="1518" width="3" style="1872" customWidth="1"/>
    <col min="1519" max="1541" width="8.77734375" style="1872" customWidth="1"/>
    <col min="1542" max="1552" width="9.6640625" style="1872" customWidth="1"/>
    <col min="1553" max="1553" width="8.44140625" style="1872" customWidth="1"/>
    <col min="1554" max="1554" width="8.109375" style="1872" customWidth="1"/>
    <col min="1555" max="1555" width="8.77734375" style="1872" customWidth="1"/>
    <col min="1556" max="1556" width="8.6640625" style="1872" customWidth="1"/>
    <col min="1557" max="1557" width="9.21875" style="1872" customWidth="1"/>
    <col min="1558" max="1558" width="9.6640625" style="1872" bestFit="1" customWidth="1"/>
    <col min="1559" max="1559" width="8" style="1872" bestFit="1" customWidth="1"/>
    <col min="1560" max="1560" width="7.5546875" style="1872" bestFit="1" customWidth="1"/>
    <col min="1561" max="1561" width="7.6640625" style="1872" customWidth="1"/>
    <col min="1562" max="1562" width="8.109375" style="1872" customWidth="1"/>
    <col min="1563" max="1563" width="9.21875" style="1872" bestFit="1" customWidth="1"/>
    <col min="1564" max="1564" width="8.21875" style="1872" customWidth="1"/>
    <col min="1565" max="1565" width="7.88671875" style="1872" customWidth="1"/>
    <col min="1566" max="1566" width="7.6640625" style="1872" customWidth="1"/>
    <col min="1567" max="1567" width="8.5546875" style="1872" customWidth="1"/>
    <col min="1568" max="1568" width="8.21875" style="1872" customWidth="1"/>
    <col min="1569" max="1725" width="7.109375" style="1872"/>
    <col min="1726" max="1726" width="21.33203125" style="1872" bestFit="1" customWidth="1"/>
    <col min="1727" max="1727" width="7.109375" style="1872"/>
    <col min="1728" max="1728" width="7.109375" style="1872" customWidth="1"/>
    <col min="1729" max="1729" width="9.6640625" style="1872" customWidth="1"/>
    <col min="1730" max="1730" width="8.44140625" style="1872" customWidth="1"/>
    <col min="1731" max="1731" width="8.109375" style="1872" customWidth="1"/>
    <col min="1732" max="1732" width="8.77734375" style="1872" customWidth="1"/>
    <col min="1733" max="1733" width="8.6640625" style="1872" customWidth="1"/>
    <col min="1734" max="1734" width="9.21875" style="1872" customWidth="1"/>
    <col min="1735" max="1735" width="9.6640625" style="1872" bestFit="1" customWidth="1"/>
    <col min="1736" max="1736" width="8" style="1872" bestFit="1" customWidth="1"/>
    <col min="1737" max="1737" width="7.5546875" style="1872" bestFit="1" customWidth="1"/>
    <col min="1738" max="1738" width="7.6640625" style="1872" customWidth="1"/>
    <col min="1739" max="1739" width="8.109375" style="1872" customWidth="1"/>
    <col min="1740" max="1740" width="9.21875" style="1872" bestFit="1" customWidth="1"/>
    <col min="1741" max="1741" width="8.21875" style="1872" customWidth="1"/>
    <col min="1742" max="1742" width="7.88671875" style="1872" customWidth="1"/>
    <col min="1743" max="1743" width="7.6640625" style="1872" customWidth="1"/>
    <col min="1744" max="1744" width="8.5546875" style="1872" customWidth="1"/>
    <col min="1745" max="1745" width="8.21875" style="1872" customWidth="1"/>
    <col min="1746" max="1771" width="7.109375" style="1872"/>
    <col min="1772" max="1772" width="15.21875" style="1872" customWidth="1"/>
    <col min="1773" max="1773" width="2" style="1872" customWidth="1"/>
    <col min="1774" max="1774" width="3" style="1872" customWidth="1"/>
    <col min="1775" max="1797" width="8.77734375" style="1872" customWidth="1"/>
    <col min="1798" max="1808" width="9.6640625" style="1872" customWidth="1"/>
    <col min="1809" max="1809" width="8.44140625" style="1872" customWidth="1"/>
    <col min="1810" max="1810" width="8.109375" style="1872" customWidth="1"/>
    <col min="1811" max="1811" width="8.77734375" style="1872" customWidth="1"/>
    <col min="1812" max="1812" width="8.6640625" style="1872" customWidth="1"/>
    <col min="1813" max="1813" width="9.21875" style="1872" customWidth="1"/>
    <col min="1814" max="1814" width="9.6640625" style="1872" bestFit="1" customWidth="1"/>
    <col min="1815" max="1815" width="8" style="1872" bestFit="1" customWidth="1"/>
    <col min="1816" max="1816" width="7.5546875" style="1872" bestFit="1" customWidth="1"/>
    <col min="1817" max="1817" width="7.6640625" style="1872" customWidth="1"/>
    <col min="1818" max="1818" width="8.109375" style="1872" customWidth="1"/>
    <col min="1819" max="1819" width="9.21875" style="1872" bestFit="1" customWidth="1"/>
    <col min="1820" max="1820" width="8.21875" style="1872" customWidth="1"/>
    <col min="1821" max="1821" width="7.88671875" style="1872" customWidth="1"/>
    <col min="1822" max="1822" width="7.6640625" style="1872" customWidth="1"/>
    <col min="1823" max="1823" width="8.5546875" style="1872" customWidth="1"/>
    <col min="1824" max="1824" width="8.21875" style="1872" customWidth="1"/>
    <col min="1825" max="1981" width="7.109375" style="1872"/>
    <col min="1982" max="1982" width="21.33203125" style="1872" bestFit="1" customWidth="1"/>
    <col min="1983" max="1983" width="7.109375" style="1872"/>
    <col min="1984" max="1984" width="7.109375" style="1872" customWidth="1"/>
    <col min="1985" max="1985" width="9.6640625" style="1872" customWidth="1"/>
    <col min="1986" max="1986" width="8.44140625" style="1872" customWidth="1"/>
    <col min="1987" max="1987" width="8.109375" style="1872" customWidth="1"/>
    <col min="1988" max="1988" width="8.77734375" style="1872" customWidth="1"/>
    <col min="1989" max="1989" width="8.6640625" style="1872" customWidth="1"/>
    <col min="1990" max="1990" width="9.21875" style="1872" customWidth="1"/>
    <col min="1991" max="1991" width="9.6640625" style="1872" bestFit="1" customWidth="1"/>
    <col min="1992" max="1992" width="8" style="1872" bestFit="1" customWidth="1"/>
    <col min="1993" max="1993" width="7.5546875" style="1872" bestFit="1" customWidth="1"/>
    <col min="1994" max="1994" width="7.6640625" style="1872" customWidth="1"/>
    <col min="1995" max="1995" width="8.109375" style="1872" customWidth="1"/>
    <col min="1996" max="1996" width="9.21875" style="1872" bestFit="1" customWidth="1"/>
    <col min="1997" max="1997" width="8.21875" style="1872" customWidth="1"/>
    <col min="1998" max="1998" width="7.88671875" style="1872" customWidth="1"/>
    <col min="1999" max="1999" width="7.6640625" style="1872" customWidth="1"/>
    <col min="2000" max="2000" width="8.5546875" style="1872" customWidth="1"/>
    <col min="2001" max="2001" width="8.21875" style="1872" customWidth="1"/>
    <col min="2002" max="2027" width="7.109375" style="1872"/>
    <col min="2028" max="2028" width="15.21875" style="1872" customWidth="1"/>
    <col min="2029" max="2029" width="2" style="1872" customWidth="1"/>
    <col min="2030" max="2030" width="3" style="1872" customWidth="1"/>
    <col min="2031" max="2053" width="8.77734375" style="1872" customWidth="1"/>
    <col min="2054" max="2064" width="9.6640625" style="1872" customWidth="1"/>
    <col min="2065" max="2065" width="8.44140625" style="1872" customWidth="1"/>
    <col min="2066" max="2066" width="8.109375" style="1872" customWidth="1"/>
    <col min="2067" max="2067" width="8.77734375" style="1872" customWidth="1"/>
    <col min="2068" max="2068" width="8.6640625" style="1872" customWidth="1"/>
    <col min="2069" max="2069" width="9.21875" style="1872" customWidth="1"/>
    <col min="2070" max="2070" width="9.6640625" style="1872" bestFit="1" customWidth="1"/>
    <col min="2071" max="2071" width="8" style="1872" bestFit="1" customWidth="1"/>
    <col min="2072" max="2072" width="7.5546875" style="1872" bestFit="1" customWidth="1"/>
    <col min="2073" max="2073" width="7.6640625" style="1872" customWidth="1"/>
    <col min="2074" max="2074" width="8.109375" style="1872" customWidth="1"/>
    <col min="2075" max="2075" width="9.21875" style="1872" bestFit="1" customWidth="1"/>
    <col min="2076" max="2076" width="8.21875" style="1872" customWidth="1"/>
    <col min="2077" max="2077" width="7.88671875" style="1872" customWidth="1"/>
    <col min="2078" max="2078" width="7.6640625" style="1872" customWidth="1"/>
    <col min="2079" max="2079" width="8.5546875" style="1872" customWidth="1"/>
    <col min="2080" max="2080" width="8.21875" style="1872" customWidth="1"/>
    <col min="2081" max="2237" width="7.109375" style="1872"/>
    <col min="2238" max="2238" width="21.33203125" style="1872" bestFit="1" customWidth="1"/>
    <col min="2239" max="2239" width="7.109375" style="1872"/>
    <col min="2240" max="2240" width="7.109375" style="1872" customWidth="1"/>
    <col min="2241" max="2241" width="9.6640625" style="1872" customWidth="1"/>
    <col min="2242" max="2242" width="8.44140625" style="1872" customWidth="1"/>
    <col min="2243" max="2243" width="8.109375" style="1872" customWidth="1"/>
    <col min="2244" max="2244" width="8.77734375" style="1872" customWidth="1"/>
    <col min="2245" max="2245" width="8.6640625" style="1872" customWidth="1"/>
    <col min="2246" max="2246" width="9.21875" style="1872" customWidth="1"/>
    <col min="2247" max="2247" width="9.6640625" style="1872" bestFit="1" customWidth="1"/>
    <col min="2248" max="2248" width="8" style="1872" bestFit="1" customWidth="1"/>
    <col min="2249" max="2249" width="7.5546875" style="1872" bestFit="1" customWidth="1"/>
    <col min="2250" max="2250" width="7.6640625" style="1872" customWidth="1"/>
    <col min="2251" max="2251" width="8.109375" style="1872" customWidth="1"/>
    <col min="2252" max="2252" width="9.21875" style="1872" bestFit="1" customWidth="1"/>
    <col min="2253" max="2253" width="8.21875" style="1872" customWidth="1"/>
    <col min="2254" max="2254" width="7.88671875" style="1872" customWidth="1"/>
    <col min="2255" max="2255" width="7.6640625" style="1872" customWidth="1"/>
    <col min="2256" max="2256" width="8.5546875" style="1872" customWidth="1"/>
    <col min="2257" max="2257" width="8.21875" style="1872" customWidth="1"/>
    <col min="2258" max="2283" width="7.109375" style="1872"/>
    <col min="2284" max="2284" width="15.21875" style="1872" customWidth="1"/>
    <col min="2285" max="2285" width="2" style="1872" customWidth="1"/>
    <col min="2286" max="2286" width="3" style="1872" customWidth="1"/>
    <col min="2287" max="2309" width="8.77734375" style="1872" customWidth="1"/>
    <col min="2310" max="2320" width="9.6640625" style="1872" customWidth="1"/>
    <col min="2321" max="2321" width="8.44140625" style="1872" customWidth="1"/>
    <col min="2322" max="2322" width="8.109375" style="1872" customWidth="1"/>
    <col min="2323" max="2323" width="8.77734375" style="1872" customWidth="1"/>
    <col min="2324" max="2324" width="8.6640625" style="1872" customWidth="1"/>
    <col min="2325" max="2325" width="9.21875" style="1872" customWidth="1"/>
    <col min="2326" max="2326" width="9.6640625" style="1872" bestFit="1" customWidth="1"/>
    <col min="2327" max="2327" width="8" style="1872" bestFit="1" customWidth="1"/>
    <col min="2328" max="2328" width="7.5546875" style="1872" bestFit="1" customWidth="1"/>
    <col min="2329" max="2329" width="7.6640625" style="1872" customWidth="1"/>
    <col min="2330" max="2330" width="8.109375" style="1872" customWidth="1"/>
    <col min="2331" max="2331" width="9.21875" style="1872" bestFit="1" customWidth="1"/>
    <col min="2332" max="2332" width="8.21875" style="1872" customWidth="1"/>
    <col min="2333" max="2333" width="7.88671875" style="1872" customWidth="1"/>
    <col min="2334" max="2334" width="7.6640625" style="1872" customWidth="1"/>
    <col min="2335" max="2335" width="8.5546875" style="1872" customWidth="1"/>
    <col min="2336" max="2336" width="8.21875" style="1872" customWidth="1"/>
    <col min="2337" max="2493" width="7.109375" style="1872"/>
    <col min="2494" max="2494" width="21.33203125" style="1872" bestFit="1" customWidth="1"/>
    <col min="2495" max="2495" width="7.109375" style="1872"/>
    <col min="2496" max="2496" width="7.109375" style="1872" customWidth="1"/>
    <col min="2497" max="2497" width="9.6640625" style="1872" customWidth="1"/>
    <col min="2498" max="2498" width="8.44140625" style="1872" customWidth="1"/>
    <col min="2499" max="2499" width="8.109375" style="1872" customWidth="1"/>
    <col min="2500" max="2500" width="8.77734375" style="1872" customWidth="1"/>
    <col min="2501" max="2501" width="8.6640625" style="1872" customWidth="1"/>
    <col min="2502" max="2502" width="9.21875" style="1872" customWidth="1"/>
    <col min="2503" max="2503" width="9.6640625" style="1872" bestFit="1" customWidth="1"/>
    <col min="2504" max="2504" width="8" style="1872" bestFit="1" customWidth="1"/>
    <col min="2505" max="2505" width="7.5546875" style="1872" bestFit="1" customWidth="1"/>
    <col min="2506" max="2506" width="7.6640625" style="1872" customWidth="1"/>
    <col min="2507" max="2507" width="8.109375" style="1872" customWidth="1"/>
    <col min="2508" max="2508" width="9.21875" style="1872" bestFit="1" customWidth="1"/>
    <col min="2509" max="2509" width="8.21875" style="1872" customWidth="1"/>
    <col min="2510" max="2510" width="7.88671875" style="1872" customWidth="1"/>
    <col min="2511" max="2511" width="7.6640625" style="1872" customWidth="1"/>
    <col min="2512" max="2512" width="8.5546875" style="1872" customWidth="1"/>
    <col min="2513" max="2513" width="8.21875" style="1872" customWidth="1"/>
    <col min="2514" max="2539" width="7.109375" style="1872"/>
    <col min="2540" max="2540" width="15.21875" style="1872" customWidth="1"/>
    <col min="2541" max="2541" width="2" style="1872" customWidth="1"/>
    <col min="2542" max="2542" width="3" style="1872" customWidth="1"/>
    <col min="2543" max="2565" width="8.77734375" style="1872" customWidth="1"/>
    <col min="2566" max="2576" width="9.6640625" style="1872" customWidth="1"/>
    <col min="2577" max="2577" width="8.44140625" style="1872" customWidth="1"/>
    <col min="2578" max="2578" width="8.109375" style="1872" customWidth="1"/>
    <col min="2579" max="2579" width="8.77734375" style="1872" customWidth="1"/>
    <col min="2580" max="2580" width="8.6640625" style="1872" customWidth="1"/>
    <col min="2581" max="2581" width="9.21875" style="1872" customWidth="1"/>
    <col min="2582" max="2582" width="9.6640625" style="1872" bestFit="1" customWidth="1"/>
    <col min="2583" max="2583" width="8" style="1872" bestFit="1" customWidth="1"/>
    <col min="2584" max="2584" width="7.5546875" style="1872" bestFit="1" customWidth="1"/>
    <col min="2585" max="2585" width="7.6640625" style="1872" customWidth="1"/>
    <col min="2586" max="2586" width="8.109375" style="1872" customWidth="1"/>
    <col min="2587" max="2587" width="9.21875" style="1872" bestFit="1" customWidth="1"/>
    <col min="2588" max="2588" width="8.21875" style="1872" customWidth="1"/>
    <col min="2589" max="2589" width="7.88671875" style="1872" customWidth="1"/>
    <col min="2590" max="2590" width="7.6640625" style="1872" customWidth="1"/>
    <col min="2591" max="2591" width="8.5546875" style="1872" customWidth="1"/>
    <col min="2592" max="2592" width="8.21875" style="1872" customWidth="1"/>
    <col min="2593" max="2749" width="7.109375" style="1872"/>
    <col min="2750" max="2750" width="21.33203125" style="1872" bestFit="1" customWidth="1"/>
    <col min="2751" max="2751" width="7.109375" style="1872"/>
    <col min="2752" max="2752" width="7.109375" style="1872" customWidth="1"/>
    <col min="2753" max="2753" width="9.6640625" style="1872" customWidth="1"/>
    <col min="2754" max="2754" width="8.44140625" style="1872" customWidth="1"/>
    <col min="2755" max="2755" width="8.109375" style="1872" customWidth="1"/>
    <col min="2756" max="2756" width="8.77734375" style="1872" customWidth="1"/>
    <col min="2757" max="2757" width="8.6640625" style="1872" customWidth="1"/>
    <col min="2758" max="2758" width="9.21875" style="1872" customWidth="1"/>
    <col min="2759" max="2759" width="9.6640625" style="1872" bestFit="1" customWidth="1"/>
    <col min="2760" max="2760" width="8" style="1872" bestFit="1" customWidth="1"/>
    <col min="2761" max="2761" width="7.5546875" style="1872" bestFit="1" customWidth="1"/>
    <col min="2762" max="2762" width="7.6640625" style="1872" customWidth="1"/>
    <col min="2763" max="2763" width="8.109375" style="1872" customWidth="1"/>
    <col min="2764" max="2764" width="9.21875" style="1872" bestFit="1" customWidth="1"/>
    <col min="2765" max="2765" width="8.21875" style="1872" customWidth="1"/>
    <col min="2766" max="2766" width="7.88671875" style="1872" customWidth="1"/>
    <col min="2767" max="2767" width="7.6640625" style="1872" customWidth="1"/>
    <col min="2768" max="2768" width="8.5546875" style="1872" customWidth="1"/>
    <col min="2769" max="2769" width="8.21875" style="1872" customWidth="1"/>
    <col min="2770" max="2795" width="7.109375" style="1872"/>
    <col min="2796" max="2796" width="15.21875" style="1872" customWidth="1"/>
    <col min="2797" max="2797" width="2" style="1872" customWidth="1"/>
    <col min="2798" max="2798" width="3" style="1872" customWidth="1"/>
    <col min="2799" max="2821" width="8.77734375" style="1872" customWidth="1"/>
    <col min="2822" max="2832" width="9.6640625" style="1872" customWidth="1"/>
    <col min="2833" max="2833" width="8.44140625" style="1872" customWidth="1"/>
    <col min="2834" max="2834" width="8.109375" style="1872" customWidth="1"/>
    <col min="2835" max="2835" width="8.77734375" style="1872" customWidth="1"/>
    <col min="2836" max="2836" width="8.6640625" style="1872" customWidth="1"/>
    <col min="2837" max="2837" width="9.21875" style="1872" customWidth="1"/>
    <col min="2838" max="2838" width="9.6640625" style="1872" bestFit="1" customWidth="1"/>
    <col min="2839" max="2839" width="8" style="1872" bestFit="1" customWidth="1"/>
    <col min="2840" max="2840" width="7.5546875" style="1872" bestFit="1" customWidth="1"/>
    <col min="2841" max="2841" width="7.6640625" style="1872" customWidth="1"/>
    <col min="2842" max="2842" width="8.109375" style="1872" customWidth="1"/>
    <col min="2843" max="2843" width="9.21875" style="1872" bestFit="1" customWidth="1"/>
    <col min="2844" max="2844" width="8.21875" style="1872" customWidth="1"/>
    <col min="2845" max="2845" width="7.88671875" style="1872" customWidth="1"/>
    <col min="2846" max="2846" width="7.6640625" style="1872" customWidth="1"/>
    <col min="2847" max="2847" width="8.5546875" style="1872" customWidth="1"/>
    <col min="2848" max="2848" width="8.21875" style="1872" customWidth="1"/>
    <col min="2849" max="3005" width="7.109375" style="1872"/>
    <col min="3006" max="3006" width="21.33203125" style="1872" bestFit="1" customWidth="1"/>
    <col min="3007" max="3007" width="7.109375" style="1872"/>
    <col min="3008" max="3008" width="7.109375" style="1872" customWidth="1"/>
    <col min="3009" max="3009" width="9.6640625" style="1872" customWidth="1"/>
    <col min="3010" max="3010" width="8.44140625" style="1872" customWidth="1"/>
    <col min="3011" max="3011" width="8.109375" style="1872" customWidth="1"/>
    <col min="3012" max="3012" width="8.77734375" style="1872" customWidth="1"/>
    <col min="3013" max="3013" width="8.6640625" style="1872" customWidth="1"/>
    <col min="3014" max="3014" width="9.21875" style="1872" customWidth="1"/>
    <col min="3015" max="3015" width="9.6640625" style="1872" bestFit="1" customWidth="1"/>
    <col min="3016" max="3016" width="8" style="1872" bestFit="1" customWidth="1"/>
    <col min="3017" max="3017" width="7.5546875" style="1872" bestFit="1" customWidth="1"/>
    <col min="3018" max="3018" width="7.6640625" style="1872" customWidth="1"/>
    <col min="3019" max="3019" width="8.109375" style="1872" customWidth="1"/>
    <col min="3020" max="3020" width="9.21875" style="1872" bestFit="1" customWidth="1"/>
    <col min="3021" max="3021" width="8.21875" style="1872" customWidth="1"/>
    <col min="3022" max="3022" width="7.88671875" style="1872" customWidth="1"/>
    <col min="3023" max="3023" width="7.6640625" style="1872" customWidth="1"/>
    <col min="3024" max="3024" width="8.5546875" style="1872" customWidth="1"/>
    <col min="3025" max="3025" width="8.21875" style="1872" customWidth="1"/>
    <col min="3026" max="3051" width="7.109375" style="1872"/>
    <col min="3052" max="3052" width="15.21875" style="1872" customWidth="1"/>
    <col min="3053" max="3053" width="2" style="1872" customWidth="1"/>
    <col min="3054" max="3054" width="3" style="1872" customWidth="1"/>
    <col min="3055" max="3077" width="8.77734375" style="1872" customWidth="1"/>
    <col min="3078" max="3088" width="9.6640625" style="1872" customWidth="1"/>
    <col min="3089" max="3089" width="8.44140625" style="1872" customWidth="1"/>
    <col min="3090" max="3090" width="8.109375" style="1872" customWidth="1"/>
    <col min="3091" max="3091" width="8.77734375" style="1872" customWidth="1"/>
    <col min="3092" max="3092" width="8.6640625" style="1872" customWidth="1"/>
    <col min="3093" max="3093" width="9.21875" style="1872" customWidth="1"/>
    <col min="3094" max="3094" width="9.6640625" style="1872" bestFit="1" customWidth="1"/>
    <col min="3095" max="3095" width="8" style="1872" bestFit="1" customWidth="1"/>
    <col min="3096" max="3096" width="7.5546875" style="1872" bestFit="1" customWidth="1"/>
    <col min="3097" max="3097" width="7.6640625" style="1872" customWidth="1"/>
    <col min="3098" max="3098" width="8.109375" style="1872" customWidth="1"/>
    <col min="3099" max="3099" width="9.21875" style="1872" bestFit="1" customWidth="1"/>
    <col min="3100" max="3100" width="8.21875" style="1872" customWidth="1"/>
    <col min="3101" max="3101" width="7.88671875" style="1872" customWidth="1"/>
    <col min="3102" max="3102" width="7.6640625" style="1872" customWidth="1"/>
    <col min="3103" max="3103" width="8.5546875" style="1872" customWidth="1"/>
    <col min="3104" max="3104" width="8.21875" style="1872" customWidth="1"/>
    <col min="3105" max="3261" width="7.109375" style="1872"/>
    <col min="3262" max="3262" width="21.33203125" style="1872" bestFit="1" customWidth="1"/>
    <col min="3263" max="3263" width="7.109375" style="1872"/>
    <col min="3264" max="3264" width="7.109375" style="1872" customWidth="1"/>
    <col min="3265" max="3265" width="9.6640625" style="1872" customWidth="1"/>
    <col min="3266" max="3266" width="8.44140625" style="1872" customWidth="1"/>
    <col min="3267" max="3267" width="8.109375" style="1872" customWidth="1"/>
    <col min="3268" max="3268" width="8.77734375" style="1872" customWidth="1"/>
    <col min="3269" max="3269" width="8.6640625" style="1872" customWidth="1"/>
    <col min="3270" max="3270" width="9.21875" style="1872" customWidth="1"/>
    <col min="3271" max="3271" width="9.6640625" style="1872" bestFit="1" customWidth="1"/>
    <col min="3272" max="3272" width="8" style="1872" bestFit="1" customWidth="1"/>
    <col min="3273" max="3273" width="7.5546875" style="1872" bestFit="1" customWidth="1"/>
    <col min="3274" max="3274" width="7.6640625" style="1872" customWidth="1"/>
    <col min="3275" max="3275" width="8.109375" style="1872" customWidth="1"/>
    <col min="3276" max="3276" width="9.21875" style="1872" bestFit="1" customWidth="1"/>
    <col min="3277" max="3277" width="8.21875" style="1872" customWidth="1"/>
    <col min="3278" max="3278" width="7.88671875" style="1872" customWidth="1"/>
    <col min="3279" max="3279" width="7.6640625" style="1872" customWidth="1"/>
    <col min="3280" max="3280" width="8.5546875" style="1872" customWidth="1"/>
    <col min="3281" max="3281" width="8.21875" style="1872" customWidth="1"/>
    <col min="3282" max="3307" width="7.109375" style="1872"/>
    <col min="3308" max="3308" width="15.21875" style="1872" customWidth="1"/>
    <col min="3309" max="3309" width="2" style="1872" customWidth="1"/>
    <col min="3310" max="3310" width="3" style="1872" customWidth="1"/>
    <col min="3311" max="3333" width="8.77734375" style="1872" customWidth="1"/>
    <col min="3334" max="3344" width="9.6640625" style="1872" customWidth="1"/>
    <col min="3345" max="3345" width="8.44140625" style="1872" customWidth="1"/>
    <col min="3346" max="3346" width="8.109375" style="1872" customWidth="1"/>
    <col min="3347" max="3347" width="8.77734375" style="1872" customWidth="1"/>
    <col min="3348" max="3348" width="8.6640625" style="1872" customWidth="1"/>
    <col min="3349" max="3349" width="9.21875" style="1872" customWidth="1"/>
    <col min="3350" max="3350" width="9.6640625" style="1872" bestFit="1" customWidth="1"/>
    <col min="3351" max="3351" width="8" style="1872" bestFit="1" customWidth="1"/>
    <col min="3352" max="3352" width="7.5546875" style="1872" bestFit="1" customWidth="1"/>
    <col min="3353" max="3353" width="7.6640625" style="1872" customWidth="1"/>
    <col min="3354" max="3354" width="8.109375" style="1872" customWidth="1"/>
    <col min="3355" max="3355" width="9.21875" style="1872" bestFit="1" customWidth="1"/>
    <col min="3356" max="3356" width="8.21875" style="1872" customWidth="1"/>
    <col min="3357" max="3357" width="7.88671875" style="1872" customWidth="1"/>
    <col min="3358" max="3358" width="7.6640625" style="1872" customWidth="1"/>
    <col min="3359" max="3359" width="8.5546875" style="1872" customWidth="1"/>
    <col min="3360" max="3360" width="8.21875" style="1872" customWidth="1"/>
    <col min="3361" max="3517" width="7.109375" style="1872"/>
    <col min="3518" max="3518" width="21.33203125" style="1872" bestFit="1" customWidth="1"/>
    <col min="3519" max="3519" width="7.109375" style="1872"/>
    <col min="3520" max="3520" width="7.109375" style="1872" customWidth="1"/>
    <col min="3521" max="3521" width="9.6640625" style="1872" customWidth="1"/>
    <col min="3522" max="3522" width="8.44140625" style="1872" customWidth="1"/>
    <col min="3523" max="3523" width="8.109375" style="1872" customWidth="1"/>
    <col min="3524" max="3524" width="8.77734375" style="1872" customWidth="1"/>
    <col min="3525" max="3525" width="8.6640625" style="1872" customWidth="1"/>
    <col min="3526" max="3526" width="9.21875" style="1872" customWidth="1"/>
    <col min="3527" max="3527" width="9.6640625" style="1872" bestFit="1" customWidth="1"/>
    <col min="3528" max="3528" width="8" style="1872" bestFit="1" customWidth="1"/>
    <col min="3529" max="3529" width="7.5546875" style="1872" bestFit="1" customWidth="1"/>
    <col min="3530" max="3530" width="7.6640625" style="1872" customWidth="1"/>
    <col min="3531" max="3531" width="8.109375" style="1872" customWidth="1"/>
    <col min="3532" max="3532" width="9.21875" style="1872" bestFit="1" customWidth="1"/>
    <col min="3533" max="3533" width="8.21875" style="1872" customWidth="1"/>
    <col min="3534" max="3534" width="7.88671875" style="1872" customWidth="1"/>
    <col min="3535" max="3535" width="7.6640625" style="1872" customWidth="1"/>
    <col min="3536" max="3536" width="8.5546875" style="1872" customWidth="1"/>
    <col min="3537" max="3537" width="8.21875" style="1872" customWidth="1"/>
    <col min="3538" max="3563" width="7.109375" style="1872"/>
    <col min="3564" max="3564" width="15.21875" style="1872" customWidth="1"/>
    <col min="3565" max="3565" width="2" style="1872" customWidth="1"/>
    <col min="3566" max="3566" width="3" style="1872" customWidth="1"/>
    <col min="3567" max="3589" width="8.77734375" style="1872" customWidth="1"/>
    <col min="3590" max="3600" width="9.6640625" style="1872" customWidth="1"/>
    <col min="3601" max="3601" width="8.44140625" style="1872" customWidth="1"/>
    <col min="3602" max="3602" width="8.109375" style="1872" customWidth="1"/>
    <col min="3603" max="3603" width="8.77734375" style="1872" customWidth="1"/>
    <col min="3604" max="3604" width="8.6640625" style="1872" customWidth="1"/>
    <col min="3605" max="3605" width="9.21875" style="1872" customWidth="1"/>
    <col min="3606" max="3606" width="9.6640625" style="1872" bestFit="1" customWidth="1"/>
    <col min="3607" max="3607" width="8" style="1872" bestFit="1" customWidth="1"/>
    <col min="3608" max="3608" width="7.5546875" style="1872" bestFit="1" customWidth="1"/>
    <col min="3609" max="3609" width="7.6640625" style="1872" customWidth="1"/>
    <col min="3610" max="3610" width="8.109375" style="1872" customWidth="1"/>
    <col min="3611" max="3611" width="9.21875" style="1872" bestFit="1" customWidth="1"/>
    <col min="3612" max="3612" width="8.21875" style="1872" customWidth="1"/>
    <col min="3613" max="3613" width="7.88671875" style="1872" customWidth="1"/>
    <col min="3614" max="3614" width="7.6640625" style="1872" customWidth="1"/>
    <col min="3615" max="3615" width="8.5546875" style="1872" customWidth="1"/>
    <col min="3616" max="3616" width="8.21875" style="1872" customWidth="1"/>
    <col min="3617" max="3773" width="7.109375" style="1872"/>
    <col min="3774" max="3774" width="21.33203125" style="1872" bestFit="1" customWidth="1"/>
    <col min="3775" max="3775" width="7.109375" style="1872"/>
    <col min="3776" max="3776" width="7.109375" style="1872" customWidth="1"/>
    <col min="3777" max="3777" width="9.6640625" style="1872" customWidth="1"/>
    <col min="3778" max="3778" width="8.44140625" style="1872" customWidth="1"/>
    <col min="3779" max="3779" width="8.109375" style="1872" customWidth="1"/>
    <col min="3780" max="3780" width="8.77734375" style="1872" customWidth="1"/>
    <col min="3781" max="3781" width="8.6640625" style="1872" customWidth="1"/>
    <col min="3782" max="3782" width="9.21875" style="1872" customWidth="1"/>
    <col min="3783" max="3783" width="9.6640625" style="1872" bestFit="1" customWidth="1"/>
    <col min="3784" max="3784" width="8" style="1872" bestFit="1" customWidth="1"/>
    <col min="3785" max="3785" width="7.5546875" style="1872" bestFit="1" customWidth="1"/>
    <col min="3786" max="3786" width="7.6640625" style="1872" customWidth="1"/>
    <col min="3787" max="3787" width="8.109375" style="1872" customWidth="1"/>
    <col min="3788" max="3788" width="9.21875" style="1872" bestFit="1" customWidth="1"/>
    <col min="3789" max="3789" width="8.21875" style="1872" customWidth="1"/>
    <col min="3790" max="3790" width="7.88671875" style="1872" customWidth="1"/>
    <col min="3791" max="3791" width="7.6640625" style="1872" customWidth="1"/>
    <col min="3792" max="3792" width="8.5546875" style="1872" customWidth="1"/>
    <col min="3793" max="3793" width="8.21875" style="1872" customWidth="1"/>
    <col min="3794" max="3819" width="7.109375" style="1872"/>
    <col min="3820" max="3820" width="15.21875" style="1872" customWidth="1"/>
    <col min="3821" max="3821" width="2" style="1872" customWidth="1"/>
    <col min="3822" max="3822" width="3" style="1872" customWidth="1"/>
    <col min="3823" max="3845" width="8.77734375" style="1872" customWidth="1"/>
    <col min="3846" max="3856" width="9.6640625" style="1872" customWidth="1"/>
    <col min="3857" max="3857" width="8.44140625" style="1872" customWidth="1"/>
    <col min="3858" max="3858" width="8.109375" style="1872" customWidth="1"/>
    <col min="3859" max="3859" width="8.77734375" style="1872" customWidth="1"/>
    <col min="3860" max="3860" width="8.6640625" style="1872" customWidth="1"/>
    <col min="3861" max="3861" width="9.21875" style="1872" customWidth="1"/>
    <col min="3862" max="3862" width="9.6640625" style="1872" bestFit="1" customWidth="1"/>
    <col min="3863" max="3863" width="8" style="1872" bestFit="1" customWidth="1"/>
    <col min="3864" max="3864" width="7.5546875" style="1872" bestFit="1" customWidth="1"/>
    <col min="3865" max="3865" width="7.6640625" style="1872" customWidth="1"/>
    <col min="3866" max="3866" width="8.109375" style="1872" customWidth="1"/>
    <col min="3867" max="3867" width="9.21875" style="1872" bestFit="1" customWidth="1"/>
    <col min="3868" max="3868" width="8.21875" style="1872" customWidth="1"/>
    <col min="3869" max="3869" width="7.88671875" style="1872" customWidth="1"/>
    <col min="3870" max="3870" width="7.6640625" style="1872" customWidth="1"/>
    <col min="3871" max="3871" width="8.5546875" style="1872" customWidth="1"/>
    <col min="3872" max="3872" width="8.21875" style="1872" customWidth="1"/>
    <col min="3873" max="4029" width="7.109375" style="1872"/>
    <col min="4030" max="4030" width="21.33203125" style="1872" bestFit="1" customWidth="1"/>
    <col min="4031" max="4031" width="7.109375" style="1872"/>
    <col min="4032" max="4032" width="7.109375" style="1872" customWidth="1"/>
    <col min="4033" max="4033" width="9.6640625" style="1872" customWidth="1"/>
    <col min="4034" max="4034" width="8.44140625" style="1872" customWidth="1"/>
    <col min="4035" max="4035" width="8.109375" style="1872" customWidth="1"/>
    <col min="4036" max="4036" width="8.77734375" style="1872" customWidth="1"/>
    <col min="4037" max="4037" width="8.6640625" style="1872" customWidth="1"/>
    <col min="4038" max="4038" width="9.21875" style="1872" customWidth="1"/>
    <col min="4039" max="4039" width="9.6640625" style="1872" bestFit="1" customWidth="1"/>
    <col min="4040" max="4040" width="8" style="1872" bestFit="1" customWidth="1"/>
    <col min="4041" max="4041" width="7.5546875" style="1872" bestFit="1" customWidth="1"/>
    <col min="4042" max="4042" width="7.6640625" style="1872" customWidth="1"/>
    <col min="4043" max="4043" width="8.109375" style="1872" customWidth="1"/>
    <col min="4044" max="4044" width="9.21875" style="1872" bestFit="1" customWidth="1"/>
    <col min="4045" max="4045" width="8.21875" style="1872" customWidth="1"/>
    <col min="4046" max="4046" width="7.88671875" style="1872" customWidth="1"/>
    <col min="4047" max="4047" width="7.6640625" style="1872" customWidth="1"/>
    <col min="4048" max="4048" width="8.5546875" style="1872" customWidth="1"/>
    <col min="4049" max="4049" width="8.21875" style="1872" customWidth="1"/>
    <col min="4050" max="4075" width="7.109375" style="1872"/>
    <col min="4076" max="4076" width="15.21875" style="1872" customWidth="1"/>
    <col min="4077" max="4077" width="2" style="1872" customWidth="1"/>
    <col min="4078" max="4078" width="3" style="1872" customWidth="1"/>
    <col min="4079" max="4101" width="8.77734375" style="1872" customWidth="1"/>
    <col min="4102" max="4112" width="9.6640625" style="1872" customWidth="1"/>
    <col min="4113" max="4113" width="8.44140625" style="1872" customWidth="1"/>
    <col min="4114" max="4114" width="8.109375" style="1872" customWidth="1"/>
    <col min="4115" max="4115" width="8.77734375" style="1872" customWidth="1"/>
    <col min="4116" max="4116" width="8.6640625" style="1872" customWidth="1"/>
    <col min="4117" max="4117" width="9.21875" style="1872" customWidth="1"/>
    <col min="4118" max="4118" width="9.6640625" style="1872" bestFit="1" customWidth="1"/>
    <col min="4119" max="4119" width="8" style="1872" bestFit="1" customWidth="1"/>
    <col min="4120" max="4120" width="7.5546875" style="1872" bestFit="1" customWidth="1"/>
    <col min="4121" max="4121" width="7.6640625" style="1872" customWidth="1"/>
    <col min="4122" max="4122" width="8.109375" style="1872" customWidth="1"/>
    <col min="4123" max="4123" width="9.21875" style="1872" bestFit="1" customWidth="1"/>
    <col min="4124" max="4124" width="8.21875" style="1872" customWidth="1"/>
    <col min="4125" max="4125" width="7.88671875" style="1872" customWidth="1"/>
    <col min="4126" max="4126" width="7.6640625" style="1872" customWidth="1"/>
    <col min="4127" max="4127" width="8.5546875" style="1872" customWidth="1"/>
    <col min="4128" max="4128" width="8.21875" style="1872" customWidth="1"/>
    <col min="4129" max="4285" width="7.109375" style="1872"/>
    <col min="4286" max="4286" width="21.33203125" style="1872" bestFit="1" customWidth="1"/>
    <col min="4287" max="4287" width="7.109375" style="1872"/>
    <col min="4288" max="4288" width="7.109375" style="1872" customWidth="1"/>
    <col min="4289" max="4289" width="9.6640625" style="1872" customWidth="1"/>
    <col min="4290" max="4290" width="8.44140625" style="1872" customWidth="1"/>
    <col min="4291" max="4291" width="8.109375" style="1872" customWidth="1"/>
    <col min="4292" max="4292" width="8.77734375" style="1872" customWidth="1"/>
    <col min="4293" max="4293" width="8.6640625" style="1872" customWidth="1"/>
    <col min="4294" max="4294" width="9.21875" style="1872" customWidth="1"/>
    <col min="4295" max="4295" width="9.6640625" style="1872" bestFit="1" customWidth="1"/>
    <col min="4296" max="4296" width="8" style="1872" bestFit="1" customWidth="1"/>
    <col min="4297" max="4297" width="7.5546875" style="1872" bestFit="1" customWidth="1"/>
    <col min="4298" max="4298" width="7.6640625" style="1872" customWidth="1"/>
    <col min="4299" max="4299" width="8.109375" style="1872" customWidth="1"/>
    <col min="4300" max="4300" width="9.21875" style="1872" bestFit="1" customWidth="1"/>
    <col min="4301" max="4301" width="8.21875" style="1872" customWidth="1"/>
    <col min="4302" max="4302" width="7.88671875" style="1872" customWidth="1"/>
    <col min="4303" max="4303" width="7.6640625" style="1872" customWidth="1"/>
    <col min="4304" max="4304" width="8.5546875" style="1872" customWidth="1"/>
    <col min="4305" max="4305" width="8.21875" style="1872" customWidth="1"/>
    <col min="4306" max="4331" width="7.109375" style="1872"/>
    <col min="4332" max="4332" width="15.21875" style="1872" customWidth="1"/>
    <col min="4333" max="4333" width="2" style="1872" customWidth="1"/>
    <col min="4334" max="4334" width="3" style="1872" customWidth="1"/>
    <col min="4335" max="4357" width="8.77734375" style="1872" customWidth="1"/>
    <col min="4358" max="4368" width="9.6640625" style="1872" customWidth="1"/>
    <col min="4369" max="4369" width="8.44140625" style="1872" customWidth="1"/>
    <col min="4370" max="4370" width="8.109375" style="1872" customWidth="1"/>
    <col min="4371" max="4371" width="8.77734375" style="1872" customWidth="1"/>
    <col min="4372" max="4372" width="8.6640625" style="1872" customWidth="1"/>
    <col min="4373" max="4373" width="9.21875" style="1872" customWidth="1"/>
    <col min="4374" max="4374" width="9.6640625" style="1872" bestFit="1" customWidth="1"/>
    <col min="4375" max="4375" width="8" style="1872" bestFit="1" customWidth="1"/>
    <col min="4376" max="4376" width="7.5546875" style="1872" bestFit="1" customWidth="1"/>
    <col min="4377" max="4377" width="7.6640625" style="1872" customWidth="1"/>
    <col min="4378" max="4378" width="8.109375" style="1872" customWidth="1"/>
    <col min="4379" max="4379" width="9.21875" style="1872" bestFit="1" customWidth="1"/>
    <col min="4380" max="4380" width="8.21875" style="1872" customWidth="1"/>
    <col min="4381" max="4381" width="7.88671875" style="1872" customWidth="1"/>
    <col min="4382" max="4382" width="7.6640625" style="1872" customWidth="1"/>
    <col min="4383" max="4383" width="8.5546875" style="1872" customWidth="1"/>
    <col min="4384" max="4384" width="8.21875" style="1872" customWidth="1"/>
    <col min="4385" max="4541" width="7.109375" style="1872"/>
    <col min="4542" max="4542" width="21.33203125" style="1872" bestFit="1" customWidth="1"/>
    <col min="4543" max="4543" width="7.109375" style="1872"/>
    <col min="4544" max="4544" width="7.109375" style="1872" customWidth="1"/>
    <col min="4545" max="4545" width="9.6640625" style="1872" customWidth="1"/>
    <col min="4546" max="4546" width="8.44140625" style="1872" customWidth="1"/>
    <col min="4547" max="4547" width="8.109375" style="1872" customWidth="1"/>
    <col min="4548" max="4548" width="8.77734375" style="1872" customWidth="1"/>
    <col min="4549" max="4549" width="8.6640625" style="1872" customWidth="1"/>
    <col min="4550" max="4550" width="9.21875" style="1872" customWidth="1"/>
    <col min="4551" max="4551" width="9.6640625" style="1872" bestFit="1" customWidth="1"/>
    <col min="4552" max="4552" width="8" style="1872" bestFit="1" customWidth="1"/>
    <col min="4553" max="4553" width="7.5546875" style="1872" bestFit="1" customWidth="1"/>
    <col min="4554" max="4554" width="7.6640625" style="1872" customWidth="1"/>
    <col min="4555" max="4555" width="8.109375" style="1872" customWidth="1"/>
    <col min="4556" max="4556" width="9.21875" style="1872" bestFit="1" customWidth="1"/>
    <col min="4557" max="4557" width="8.21875" style="1872" customWidth="1"/>
    <col min="4558" max="4558" width="7.88671875" style="1872" customWidth="1"/>
    <col min="4559" max="4559" width="7.6640625" style="1872" customWidth="1"/>
    <col min="4560" max="4560" width="8.5546875" style="1872" customWidth="1"/>
    <col min="4561" max="4561" width="8.21875" style="1872" customWidth="1"/>
    <col min="4562" max="4587" width="7.109375" style="1872"/>
    <col min="4588" max="4588" width="15.21875" style="1872" customWidth="1"/>
    <col min="4589" max="4589" width="2" style="1872" customWidth="1"/>
    <col min="4590" max="4590" width="3" style="1872" customWidth="1"/>
    <col min="4591" max="4613" width="8.77734375" style="1872" customWidth="1"/>
    <col min="4614" max="4624" width="9.6640625" style="1872" customWidth="1"/>
    <col min="4625" max="4625" width="8.44140625" style="1872" customWidth="1"/>
    <col min="4626" max="4626" width="8.109375" style="1872" customWidth="1"/>
    <col min="4627" max="4627" width="8.77734375" style="1872" customWidth="1"/>
    <col min="4628" max="4628" width="8.6640625" style="1872" customWidth="1"/>
    <col min="4629" max="4629" width="9.21875" style="1872" customWidth="1"/>
    <col min="4630" max="4630" width="9.6640625" style="1872" bestFit="1" customWidth="1"/>
    <col min="4631" max="4631" width="8" style="1872" bestFit="1" customWidth="1"/>
    <col min="4632" max="4632" width="7.5546875" style="1872" bestFit="1" customWidth="1"/>
    <col min="4633" max="4633" width="7.6640625" style="1872" customWidth="1"/>
    <col min="4634" max="4634" width="8.109375" style="1872" customWidth="1"/>
    <col min="4635" max="4635" width="9.21875" style="1872" bestFit="1" customWidth="1"/>
    <col min="4636" max="4636" width="8.21875" style="1872" customWidth="1"/>
    <col min="4637" max="4637" width="7.88671875" style="1872" customWidth="1"/>
    <col min="4638" max="4638" width="7.6640625" style="1872" customWidth="1"/>
    <col min="4639" max="4639" width="8.5546875" style="1872" customWidth="1"/>
    <col min="4640" max="4640" width="8.21875" style="1872" customWidth="1"/>
    <col min="4641" max="4797" width="7.109375" style="1872"/>
    <col min="4798" max="4798" width="21.33203125" style="1872" bestFit="1" customWidth="1"/>
    <col min="4799" max="4799" width="7.109375" style="1872"/>
    <col min="4800" max="4800" width="7.109375" style="1872" customWidth="1"/>
    <col min="4801" max="4801" width="9.6640625" style="1872" customWidth="1"/>
    <col min="4802" max="4802" width="8.44140625" style="1872" customWidth="1"/>
    <col min="4803" max="4803" width="8.109375" style="1872" customWidth="1"/>
    <col min="4804" max="4804" width="8.77734375" style="1872" customWidth="1"/>
    <col min="4805" max="4805" width="8.6640625" style="1872" customWidth="1"/>
    <col min="4806" max="4806" width="9.21875" style="1872" customWidth="1"/>
    <col min="4807" max="4807" width="9.6640625" style="1872" bestFit="1" customWidth="1"/>
    <col min="4808" max="4808" width="8" style="1872" bestFit="1" customWidth="1"/>
    <col min="4809" max="4809" width="7.5546875" style="1872" bestFit="1" customWidth="1"/>
    <col min="4810" max="4810" width="7.6640625" style="1872" customWidth="1"/>
    <col min="4811" max="4811" width="8.109375" style="1872" customWidth="1"/>
    <col min="4812" max="4812" width="9.21875" style="1872" bestFit="1" customWidth="1"/>
    <col min="4813" max="4813" width="8.21875" style="1872" customWidth="1"/>
    <col min="4814" max="4814" width="7.88671875" style="1872" customWidth="1"/>
    <col min="4815" max="4815" width="7.6640625" style="1872" customWidth="1"/>
    <col min="4816" max="4816" width="8.5546875" style="1872" customWidth="1"/>
    <col min="4817" max="4817" width="8.21875" style="1872" customWidth="1"/>
    <col min="4818" max="4843" width="7.109375" style="1872"/>
    <col min="4844" max="4844" width="15.21875" style="1872" customWidth="1"/>
    <col min="4845" max="4845" width="2" style="1872" customWidth="1"/>
    <col min="4846" max="4846" width="3" style="1872" customWidth="1"/>
    <col min="4847" max="4869" width="8.77734375" style="1872" customWidth="1"/>
    <col min="4870" max="4880" width="9.6640625" style="1872" customWidth="1"/>
    <col min="4881" max="4881" width="8.44140625" style="1872" customWidth="1"/>
    <col min="4882" max="4882" width="8.109375" style="1872" customWidth="1"/>
    <col min="4883" max="4883" width="8.77734375" style="1872" customWidth="1"/>
    <col min="4884" max="4884" width="8.6640625" style="1872" customWidth="1"/>
    <col min="4885" max="4885" width="9.21875" style="1872" customWidth="1"/>
    <col min="4886" max="4886" width="9.6640625" style="1872" bestFit="1" customWidth="1"/>
    <col min="4887" max="4887" width="8" style="1872" bestFit="1" customWidth="1"/>
    <col min="4888" max="4888" width="7.5546875" style="1872" bestFit="1" customWidth="1"/>
    <col min="4889" max="4889" width="7.6640625" style="1872" customWidth="1"/>
    <col min="4890" max="4890" width="8.109375" style="1872" customWidth="1"/>
    <col min="4891" max="4891" width="9.21875" style="1872" bestFit="1" customWidth="1"/>
    <col min="4892" max="4892" width="8.21875" style="1872" customWidth="1"/>
    <col min="4893" max="4893" width="7.88671875" style="1872" customWidth="1"/>
    <col min="4894" max="4894" width="7.6640625" style="1872" customWidth="1"/>
    <col min="4895" max="4895" width="8.5546875" style="1872" customWidth="1"/>
    <col min="4896" max="4896" width="8.21875" style="1872" customWidth="1"/>
    <col min="4897" max="5053" width="7.109375" style="1872"/>
    <col min="5054" max="5054" width="21.33203125" style="1872" bestFit="1" customWidth="1"/>
    <col min="5055" max="5055" width="7.109375" style="1872"/>
    <col min="5056" max="5056" width="7.109375" style="1872" customWidth="1"/>
    <col min="5057" max="5057" width="9.6640625" style="1872" customWidth="1"/>
    <col min="5058" max="5058" width="8.44140625" style="1872" customWidth="1"/>
    <col min="5059" max="5059" width="8.109375" style="1872" customWidth="1"/>
    <col min="5060" max="5060" width="8.77734375" style="1872" customWidth="1"/>
    <col min="5061" max="5061" width="8.6640625" style="1872" customWidth="1"/>
    <col min="5062" max="5062" width="9.21875" style="1872" customWidth="1"/>
    <col min="5063" max="5063" width="9.6640625" style="1872" bestFit="1" customWidth="1"/>
    <col min="5064" max="5064" width="8" style="1872" bestFit="1" customWidth="1"/>
    <col min="5065" max="5065" width="7.5546875" style="1872" bestFit="1" customWidth="1"/>
    <col min="5066" max="5066" width="7.6640625" style="1872" customWidth="1"/>
    <col min="5067" max="5067" width="8.109375" style="1872" customWidth="1"/>
    <col min="5068" max="5068" width="9.21875" style="1872" bestFit="1" customWidth="1"/>
    <col min="5069" max="5069" width="8.21875" style="1872" customWidth="1"/>
    <col min="5070" max="5070" width="7.88671875" style="1872" customWidth="1"/>
    <col min="5071" max="5071" width="7.6640625" style="1872" customWidth="1"/>
    <col min="5072" max="5072" width="8.5546875" style="1872" customWidth="1"/>
    <col min="5073" max="5073" width="8.21875" style="1872" customWidth="1"/>
    <col min="5074" max="5099" width="7.109375" style="1872"/>
    <col min="5100" max="5100" width="15.21875" style="1872" customWidth="1"/>
    <col min="5101" max="5101" width="2" style="1872" customWidth="1"/>
    <col min="5102" max="5102" width="3" style="1872" customWidth="1"/>
    <col min="5103" max="5125" width="8.77734375" style="1872" customWidth="1"/>
    <col min="5126" max="5136" width="9.6640625" style="1872" customWidth="1"/>
    <col min="5137" max="5137" width="8.44140625" style="1872" customWidth="1"/>
    <col min="5138" max="5138" width="8.109375" style="1872" customWidth="1"/>
    <col min="5139" max="5139" width="8.77734375" style="1872" customWidth="1"/>
    <col min="5140" max="5140" width="8.6640625" style="1872" customWidth="1"/>
    <col min="5141" max="5141" width="9.21875" style="1872" customWidth="1"/>
    <col min="5142" max="5142" width="9.6640625" style="1872" bestFit="1" customWidth="1"/>
    <col min="5143" max="5143" width="8" style="1872" bestFit="1" customWidth="1"/>
    <col min="5144" max="5144" width="7.5546875" style="1872" bestFit="1" customWidth="1"/>
    <col min="5145" max="5145" width="7.6640625" style="1872" customWidth="1"/>
    <col min="5146" max="5146" width="8.109375" style="1872" customWidth="1"/>
    <col min="5147" max="5147" width="9.21875" style="1872" bestFit="1" customWidth="1"/>
    <col min="5148" max="5148" width="8.21875" style="1872" customWidth="1"/>
    <col min="5149" max="5149" width="7.88671875" style="1872" customWidth="1"/>
    <col min="5150" max="5150" width="7.6640625" style="1872" customWidth="1"/>
    <col min="5151" max="5151" width="8.5546875" style="1872" customWidth="1"/>
    <col min="5152" max="5152" width="8.21875" style="1872" customWidth="1"/>
    <col min="5153" max="5309" width="7.109375" style="1872"/>
    <col min="5310" max="5310" width="21.33203125" style="1872" bestFit="1" customWidth="1"/>
    <col min="5311" max="5311" width="7.109375" style="1872"/>
    <col min="5312" max="5312" width="7.109375" style="1872" customWidth="1"/>
    <col min="5313" max="5313" width="9.6640625" style="1872" customWidth="1"/>
    <col min="5314" max="5314" width="8.44140625" style="1872" customWidth="1"/>
    <col min="5315" max="5315" width="8.109375" style="1872" customWidth="1"/>
    <col min="5316" max="5316" width="8.77734375" style="1872" customWidth="1"/>
    <col min="5317" max="5317" width="8.6640625" style="1872" customWidth="1"/>
    <col min="5318" max="5318" width="9.21875" style="1872" customWidth="1"/>
    <col min="5319" max="5319" width="9.6640625" style="1872" bestFit="1" customWidth="1"/>
    <col min="5320" max="5320" width="8" style="1872" bestFit="1" customWidth="1"/>
    <col min="5321" max="5321" width="7.5546875" style="1872" bestFit="1" customWidth="1"/>
    <col min="5322" max="5322" width="7.6640625" style="1872" customWidth="1"/>
    <col min="5323" max="5323" width="8.109375" style="1872" customWidth="1"/>
    <col min="5324" max="5324" width="9.21875" style="1872" bestFit="1" customWidth="1"/>
    <col min="5325" max="5325" width="8.21875" style="1872" customWidth="1"/>
    <col min="5326" max="5326" width="7.88671875" style="1872" customWidth="1"/>
    <col min="5327" max="5327" width="7.6640625" style="1872" customWidth="1"/>
    <col min="5328" max="5328" width="8.5546875" style="1872" customWidth="1"/>
    <col min="5329" max="5329" width="8.21875" style="1872" customWidth="1"/>
    <col min="5330" max="5355" width="7.109375" style="1872"/>
    <col min="5356" max="5356" width="15.21875" style="1872" customWidth="1"/>
    <col min="5357" max="5357" width="2" style="1872" customWidth="1"/>
    <col min="5358" max="5358" width="3" style="1872" customWidth="1"/>
    <col min="5359" max="5381" width="8.77734375" style="1872" customWidth="1"/>
    <col min="5382" max="5392" width="9.6640625" style="1872" customWidth="1"/>
    <col min="5393" max="5393" width="8.44140625" style="1872" customWidth="1"/>
    <col min="5394" max="5394" width="8.109375" style="1872" customWidth="1"/>
    <col min="5395" max="5395" width="8.77734375" style="1872" customWidth="1"/>
    <col min="5396" max="5396" width="8.6640625" style="1872" customWidth="1"/>
    <col min="5397" max="5397" width="9.21875" style="1872" customWidth="1"/>
    <col min="5398" max="5398" width="9.6640625" style="1872" bestFit="1" customWidth="1"/>
    <col min="5399" max="5399" width="8" style="1872" bestFit="1" customWidth="1"/>
    <col min="5400" max="5400" width="7.5546875" style="1872" bestFit="1" customWidth="1"/>
    <col min="5401" max="5401" width="7.6640625" style="1872" customWidth="1"/>
    <col min="5402" max="5402" width="8.109375" style="1872" customWidth="1"/>
    <col min="5403" max="5403" width="9.21875" style="1872" bestFit="1" customWidth="1"/>
    <col min="5404" max="5404" width="8.21875" style="1872" customWidth="1"/>
    <col min="5405" max="5405" width="7.88671875" style="1872" customWidth="1"/>
    <col min="5406" max="5406" width="7.6640625" style="1872" customWidth="1"/>
    <col min="5407" max="5407" width="8.5546875" style="1872" customWidth="1"/>
    <col min="5408" max="5408" width="8.21875" style="1872" customWidth="1"/>
    <col min="5409" max="5565" width="7.109375" style="1872"/>
    <col min="5566" max="5566" width="21.33203125" style="1872" bestFit="1" customWidth="1"/>
    <col min="5567" max="5567" width="7.109375" style="1872"/>
    <col min="5568" max="5568" width="7.109375" style="1872" customWidth="1"/>
    <col min="5569" max="5569" width="9.6640625" style="1872" customWidth="1"/>
    <col min="5570" max="5570" width="8.44140625" style="1872" customWidth="1"/>
    <col min="5571" max="5571" width="8.109375" style="1872" customWidth="1"/>
    <col min="5572" max="5572" width="8.77734375" style="1872" customWidth="1"/>
    <col min="5573" max="5573" width="8.6640625" style="1872" customWidth="1"/>
    <col min="5574" max="5574" width="9.21875" style="1872" customWidth="1"/>
    <col min="5575" max="5575" width="9.6640625" style="1872" bestFit="1" customWidth="1"/>
    <col min="5576" max="5576" width="8" style="1872" bestFit="1" customWidth="1"/>
    <col min="5577" max="5577" width="7.5546875" style="1872" bestFit="1" customWidth="1"/>
    <col min="5578" max="5578" width="7.6640625" style="1872" customWidth="1"/>
    <col min="5579" max="5579" width="8.109375" style="1872" customWidth="1"/>
    <col min="5580" max="5580" width="9.21875" style="1872" bestFit="1" customWidth="1"/>
    <col min="5581" max="5581" width="8.21875" style="1872" customWidth="1"/>
    <col min="5582" max="5582" width="7.88671875" style="1872" customWidth="1"/>
    <col min="5583" max="5583" width="7.6640625" style="1872" customWidth="1"/>
    <col min="5584" max="5584" width="8.5546875" style="1872" customWidth="1"/>
    <col min="5585" max="5585" width="8.21875" style="1872" customWidth="1"/>
    <col min="5586" max="5611" width="7.109375" style="1872"/>
    <col min="5612" max="5612" width="15.21875" style="1872" customWidth="1"/>
    <col min="5613" max="5613" width="2" style="1872" customWidth="1"/>
    <col min="5614" max="5614" width="3" style="1872" customWidth="1"/>
    <col min="5615" max="5637" width="8.77734375" style="1872" customWidth="1"/>
    <col min="5638" max="5648" width="9.6640625" style="1872" customWidth="1"/>
    <col min="5649" max="5649" width="8.44140625" style="1872" customWidth="1"/>
    <col min="5650" max="5650" width="8.109375" style="1872" customWidth="1"/>
    <col min="5651" max="5651" width="8.77734375" style="1872" customWidth="1"/>
    <col min="5652" max="5652" width="8.6640625" style="1872" customWidth="1"/>
    <col min="5653" max="5653" width="9.21875" style="1872" customWidth="1"/>
    <col min="5654" max="5654" width="9.6640625" style="1872" bestFit="1" customWidth="1"/>
    <col min="5655" max="5655" width="8" style="1872" bestFit="1" customWidth="1"/>
    <col min="5656" max="5656" width="7.5546875" style="1872" bestFit="1" customWidth="1"/>
    <col min="5657" max="5657" width="7.6640625" style="1872" customWidth="1"/>
    <col min="5658" max="5658" width="8.109375" style="1872" customWidth="1"/>
    <col min="5659" max="5659" width="9.21875" style="1872" bestFit="1" customWidth="1"/>
    <col min="5660" max="5660" width="8.21875" style="1872" customWidth="1"/>
    <col min="5661" max="5661" width="7.88671875" style="1872" customWidth="1"/>
    <col min="5662" max="5662" width="7.6640625" style="1872" customWidth="1"/>
    <col min="5663" max="5663" width="8.5546875" style="1872" customWidth="1"/>
    <col min="5664" max="5664" width="8.21875" style="1872" customWidth="1"/>
    <col min="5665" max="5821" width="7.109375" style="1872"/>
    <col min="5822" max="5822" width="21.33203125" style="1872" bestFit="1" customWidth="1"/>
    <col min="5823" max="5823" width="7.109375" style="1872"/>
    <col min="5824" max="5824" width="7.109375" style="1872" customWidth="1"/>
    <col min="5825" max="5825" width="9.6640625" style="1872" customWidth="1"/>
    <col min="5826" max="5826" width="8.44140625" style="1872" customWidth="1"/>
    <col min="5827" max="5827" width="8.109375" style="1872" customWidth="1"/>
    <col min="5828" max="5828" width="8.77734375" style="1872" customWidth="1"/>
    <col min="5829" max="5829" width="8.6640625" style="1872" customWidth="1"/>
    <col min="5830" max="5830" width="9.21875" style="1872" customWidth="1"/>
    <col min="5831" max="5831" width="9.6640625" style="1872" bestFit="1" customWidth="1"/>
    <col min="5832" max="5832" width="8" style="1872" bestFit="1" customWidth="1"/>
    <col min="5833" max="5833" width="7.5546875" style="1872" bestFit="1" customWidth="1"/>
    <col min="5834" max="5834" width="7.6640625" style="1872" customWidth="1"/>
    <col min="5835" max="5835" width="8.109375" style="1872" customWidth="1"/>
    <col min="5836" max="5836" width="9.21875" style="1872" bestFit="1" customWidth="1"/>
    <col min="5837" max="5837" width="8.21875" style="1872" customWidth="1"/>
    <col min="5838" max="5838" width="7.88671875" style="1872" customWidth="1"/>
    <col min="5839" max="5839" width="7.6640625" style="1872" customWidth="1"/>
    <col min="5840" max="5840" width="8.5546875" style="1872" customWidth="1"/>
    <col min="5841" max="5841" width="8.21875" style="1872" customWidth="1"/>
    <col min="5842" max="5867" width="7.109375" style="1872"/>
    <col min="5868" max="5868" width="15.21875" style="1872" customWidth="1"/>
    <col min="5869" max="5869" width="2" style="1872" customWidth="1"/>
    <col min="5870" max="5870" width="3" style="1872" customWidth="1"/>
    <col min="5871" max="5893" width="8.77734375" style="1872" customWidth="1"/>
    <col min="5894" max="5904" width="9.6640625" style="1872" customWidth="1"/>
    <col min="5905" max="5905" width="8.44140625" style="1872" customWidth="1"/>
    <col min="5906" max="5906" width="8.109375" style="1872" customWidth="1"/>
    <col min="5907" max="5907" width="8.77734375" style="1872" customWidth="1"/>
    <col min="5908" max="5908" width="8.6640625" style="1872" customWidth="1"/>
    <col min="5909" max="5909" width="9.21875" style="1872" customWidth="1"/>
    <col min="5910" max="5910" width="9.6640625" style="1872" bestFit="1" customWidth="1"/>
    <col min="5911" max="5911" width="8" style="1872" bestFit="1" customWidth="1"/>
    <col min="5912" max="5912" width="7.5546875" style="1872" bestFit="1" customWidth="1"/>
    <col min="5913" max="5913" width="7.6640625" style="1872" customWidth="1"/>
    <col min="5914" max="5914" width="8.109375" style="1872" customWidth="1"/>
    <col min="5915" max="5915" width="9.21875" style="1872" bestFit="1" customWidth="1"/>
    <col min="5916" max="5916" width="8.21875" style="1872" customWidth="1"/>
    <col min="5917" max="5917" width="7.88671875" style="1872" customWidth="1"/>
    <col min="5918" max="5918" width="7.6640625" style="1872" customWidth="1"/>
    <col min="5919" max="5919" width="8.5546875" style="1872" customWidth="1"/>
    <col min="5920" max="5920" width="8.21875" style="1872" customWidth="1"/>
    <col min="5921" max="6077" width="7.109375" style="1872"/>
    <col min="6078" max="6078" width="21.33203125" style="1872" bestFit="1" customWidth="1"/>
    <col min="6079" max="6079" width="7.109375" style="1872"/>
    <col min="6080" max="6080" width="7.109375" style="1872" customWidth="1"/>
    <col min="6081" max="6081" width="9.6640625" style="1872" customWidth="1"/>
    <col min="6082" max="6082" width="8.44140625" style="1872" customWidth="1"/>
    <col min="6083" max="6083" width="8.109375" style="1872" customWidth="1"/>
    <col min="6084" max="6084" width="8.77734375" style="1872" customWidth="1"/>
    <col min="6085" max="6085" width="8.6640625" style="1872" customWidth="1"/>
    <col min="6086" max="6086" width="9.21875" style="1872" customWidth="1"/>
    <col min="6087" max="6087" width="9.6640625" style="1872" bestFit="1" customWidth="1"/>
    <col min="6088" max="6088" width="8" style="1872" bestFit="1" customWidth="1"/>
    <col min="6089" max="6089" width="7.5546875" style="1872" bestFit="1" customWidth="1"/>
    <col min="6090" max="6090" width="7.6640625" style="1872" customWidth="1"/>
    <col min="6091" max="6091" width="8.109375" style="1872" customWidth="1"/>
    <col min="6092" max="6092" width="9.21875" style="1872" bestFit="1" customWidth="1"/>
    <col min="6093" max="6093" width="8.21875" style="1872" customWidth="1"/>
    <col min="6094" max="6094" width="7.88671875" style="1872" customWidth="1"/>
    <col min="6095" max="6095" width="7.6640625" style="1872" customWidth="1"/>
    <col min="6096" max="6096" width="8.5546875" style="1872" customWidth="1"/>
    <col min="6097" max="6097" width="8.21875" style="1872" customWidth="1"/>
    <col min="6098" max="6123" width="7.109375" style="1872"/>
    <col min="6124" max="6124" width="15.21875" style="1872" customWidth="1"/>
    <col min="6125" max="6125" width="2" style="1872" customWidth="1"/>
    <col min="6126" max="6126" width="3" style="1872" customWidth="1"/>
    <col min="6127" max="6149" width="8.77734375" style="1872" customWidth="1"/>
    <col min="6150" max="6160" width="9.6640625" style="1872" customWidth="1"/>
    <col min="6161" max="6161" width="8.44140625" style="1872" customWidth="1"/>
    <col min="6162" max="6162" width="8.109375" style="1872" customWidth="1"/>
    <col min="6163" max="6163" width="8.77734375" style="1872" customWidth="1"/>
    <col min="6164" max="6164" width="8.6640625" style="1872" customWidth="1"/>
    <col min="6165" max="6165" width="9.21875" style="1872" customWidth="1"/>
    <col min="6166" max="6166" width="9.6640625" style="1872" bestFit="1" customWidth="1"/>
    <col min="6167" max="6167" width="8" style="1872" bestFit="1" customWidth="1"/>
    <col min="6168" max="6168" width="7.5546875" style="1872" bestFit="1" customWidth="1"/>
    <col min="6169" max="6169" width="7.6640625" style="1872" customWidth="1"/>
    <col min="6170" max="6170" width="8.109375" style="1872" customWidth="1"/>
    <col min="6171" max="6171" width="9.21875" style="1872" bestFit="1" customWidth="1"/>
    <col min="6172" max="6172" width="8.21875" style="1872" customWidth="1"/>
    <col min="6173" max="6173" width="7.88671875" style="1872" customWidth="1"/>
    <col min="6174" max="6174" width="7.6640625" style="1872" customWidth="1"/>
    <col min="6175" max="6175" width="8.5546875" style="1872" customWidth="1"/>
    <col min="6176" max="6176" width="8.21875" style="1872" customWidth="1"/>
    <col min="6177" max="6333" width="7.109375" style="1872"/>
    <col min="6334" max="6334" width="21.33203125" style="1872" bestFit="1" customWidth="1"/>
    <col min="6335" max="6335" width="7.109375" style="1872"/>
    <col min="6336" max="6336" width="7.109375" style="1872" customWidth="1"/>
    <col min="6337" max="6337" width="9.6640625" style="1872" customWidth="1"/>
    <col min="6338" max="6338" width="8.44140625" style="1872" customWidth="1"/>
    <col min="6339" max="6339" width="8.109375" style="1872" customWidth="1"/>
    <col min="6340" max="6340" width="8.77734375" style="1872" customWidth="1"/>
    <col min="6341" max="6341" width="8.6640625" style="1872" customWidth="1"/>
    <col min="6342" max="6342" width="9.21875" style="1872" customWidth="1"/>
    <col min="6343" max="6343" width="9.6640625" style="1872" bestFit="1" customWidth="1"/>
    <col min="6344" max="6344" width="8" style="1872" bestFit="1" customWidth="1"/>
    <col min="6345" max="6345" width="7.5546875" style="1872" bestFit="1" customWidth="1"/>
    <col min="6346" max="6346" width="7.6640625" style="1872" customWidth="1"/>
    <col min="6347" max="6347" width="8.109375" style="1872" customWidth="1"/>
    <col min="6348" max="6348" width="9.21875" style="1872" bestFit="1" customWidth="1"/>
    <col min="6349" max="6349" width="8.21875" style="1872" customWidth="1"/>
    <col min="6350" max="6350" width="7.88671875" style="1872" customWidth="1"/>
    <col min="6351" max="6351" width="7.6640625" style="1872" customWidth="1"/>
    <col min="6352" max="6352" width="8.5546875" style="1872" customWidth="1"/>
    <col min="6353" max="6353" width="8.21875" style="1872" customWidth="1"/>
    <col min="6354" max="6379" width="7.109375" style="1872"/>
    <col min="6380" max="6380" width="15.21875" style="1872" customWidth="1"/>
    <col min="6381" max="6381" width="2" style="1872" customWidth="1"/>
    <col min="6382" max="6382" width="3" style="1872" customWidth="1"/>
    <col min="6383" max="6405" width="8.77734375" style="1872" customWidth="1"/>
    <col min="6406" max="6416" width="9.6640625" style="1872" customWidth="1"/>
    <col min="6417" max="6417" width="8.44140625" style="1872" customWidth="1"/>
    <col min="6418" max="6418" width="8.109375" style="1872" customWidth="1"/>
    <col min="6419" max="6419" width="8.77734375" style="1872" customWidth="1"/>
    <col min="6420" max="6420" width="8.6640625" style="1872" customWidth="1"/>
    <col min="6421" max="6421" width="9.21875" style="1872" customWidth="1"/>
    <col min="6422" max="6422" width="9.6640625" style="1872" bestFit="1" customWidth="1"/>
    <col min="6423" max="6423" width="8" style="1872" bestFit="1" customWidth="1"/>
    <col min="6424" max="6424" width="7.5546875" style="1872" bestFit="1" customWidth="1"/>
    <col min="6425" max="6425" width="7.6640625" style="1872" customWidth="1"/>
    <col min="6426" max="6426" width="8.109375" style="1872" customWidth="1"/>
    <col min="6427" max="6427" width="9.21875" style="1872" bestFit="1" customWidth="1"/>
    <col min="6428" max="6428" width="8.21875" style="1872" customWidth="1"/>
    <col min="6429" max="6429" width="7.88671875" style="1872" customWidth="1"/>
    <col min="6430" max="6430" width="7.6640625" style="1872" customWidth="1"/>
    <col min="6431" max="6431" width="8.5546875" style="1872" customWidth="1"/>
    <col min="6432" max="6432" width="8.21875" style="1872" customWidth="1"/>
    <col min="6433" max="6589" width="7.109375" style="1872"/>
    <col min="6590" max="6590" width="21.33203125" style="1872" bestFit="1" customWidth="1"/>
    <col min="6591" max="6591" width="7.109375" style="1872"/>
    <col min="6592" max="6592" width="7.109375" style="1872" customWidth="1"/>
    <col min="6593" max="6593" width="9.6640625" style="1872" customWidth="1"/>
    <col min="6594" max="6594" width="8.44140625" style="1872" customWidth="1"/>
    <col min="6595" max="6595" width="8.109375" style="1872" customWidth="1"/>
    <col min="6596" max="6596" width="8.77734375" style="1872" customWidth="1"/>
    <col min="6597" max="6597" width="8.6640625" style="1872" customWidth="1"/>
    <col min="6598" max="6598" width="9.21875" style="1872" customWidth="1"/>
    <col min="6599" max="6599" width="9.6640625" style="1872" bestFit="1" customWidth="1"/>
    <col min="6600" max="6600" width="8" style="1872" bestFit="1" customWidth="1"/>
    <col min="6601" max="6601" width="7.5546875" style="1872" bestFit="1" customWidth="1"/>
    <col min="6602" max="6602" width="7.6640625" style="1872" customWidth="1"/>
    <col min="6603" max="6603" width="8.109375" style="1872" customWidth="1"/>
    <col min="6604" max="6604" width="9.21875" style="1872" bestFit="1" customWidth="1"/>
    <col min="6605" max="6605" width="8.21875" style="1872" customWidth="1"/>
    <col min="6606" max="6606" width="7.88671875" style="1872" customWidth="1"/>
    <col min="6607" max="6607" width="7.6640625" style="1872" customWidth="1"/>
    <col min="6608" max="6608" width="8.5546875" style="1872" customWidth="1"/>
    <col min="6609" max="6609" width="8.21875" style="1872" customWidth="1"/>
    <col min="6610" max="6635" width="7.109375" style="1872"/>
    <col min="6636" max="6636" width="15.21875" style="1872" customWidth="1"/>
    <col min="6637" max="6637" width="2" style="1872" customWidth="1"/>
    <col min="6638" max="6638" width="3" style="1872" customWidth="1"/>
    <col min="6639" max="6661" width="8.77734375" style="1872" customWidth="1"/>
    <col min="6662" max="6672" width="9.6640625" style="1872" customWidth="1"/>
    <col min="6673" max="6673" width="8.44140625" style="1872" customWidth="1"/>
    <col min="6674" max="6674" width="8.109375" style="1872" customWidth="1"/>
    <col min="6675" max="6675" width="8.77734375" style="1872" customWidth="1"/>
    <col min="6676" max="6676" width="8.6640625" style="1872" customWidth="1"/>
    <col min="6677" max="6677" width="9.21875" style="1872" customWidth="1"/>
    <col min="6678" max="6678" width="9.6640625" style="1872" bestFit="1" customWidth="1"/>
    <col min="6679" max="6679" width="8" style="1872" bestFit="1" customWidth="1"/>
    <col min="6680" max="6680" width="7.5546875" style="1872" bestFit="1" customWidth="1"/>
    <col min="6681" max="6681" width="7.6640625" style="1872" customWidth="1"/>
    <col min="6682" max="6682" width="8.109375" style="1872" customWidth="1"/>
    <col min="6683" max="6683" width="9.21875" style="1872" bestFit="1" customWidth="1"/>
    <col min="6684" max="6684" width="8.21875" style="1872" customWidth="1"/>
    <col min="6685" max="6685" width="7.88671875" style="1872" customWidth="1"/>
    <col min="6686" max="6686" width="7.6640625" style="1872" customWidth="1"/>
    <col min="6687" max="6687" width="8.5546875" style="1872" customWidth="1"/>
    <col min="6688" max="6688" width="8.21875" style="1872" customWidth="1"/>
    <col min="6689" max="6845" width="7.109375" style="1872"/>
    <col min="6846" max="6846" width="21.33203125" style="1872" bestFit="1" customWidth="1"/>
    <col min="6847" max="6847" width="7.109375" style="1872"/>
    <col min="6848" max="6848" width="7.109375" style="1872" customWidth="1"/>
    <col min="6849" max="6849" width="9.6640625" style="1872" customWidth="1"/>
    <col min="6850" max="6850" width="8.44140625" style="1872" customWidth="1"/>
    <col min="6851" max="6851" width="8.109375" style="1872" customWidth="1"/>
    <col min="6852" max="6852" width="8.77734375" style="1872" customWidth="1"/>
    <col min="6853" max="6853" width="8.6640625" style="1872" customWidth="1"/>
    <col min="6854" max="6854" width="9.21875" style="1872" customWidth="1"/>
    <col min="6855" max="6855" width="9.6640625" style="1872" bestFit="1" customWidth="1"/>
    <col min="6856" max="6856" width="8" style="1872" bestFit="1" customWidth="1"/>
    <col min="6857" max="6857" width="7.5546875" style="1872" bestFit="1" customWidth="1"/>
    <col min="6858" max="6858" width="7.6640625" style="1872" customWidth="1"/>
    <col min="6859" max="6859" width="8.109375" style="1872" customWidth="1"/>
    <col min="6860" max="6860" width="9.21875" style="1872" bestFit="1" customWidth="1"/>
    <col min="6861" max="6861" width="8.21875" style="1872" customWidth="1"/>
    <col min="6862" max="6862" width="7.88671875" style="1872" customWidth="1"/>
    <col min="6863" max="6863" width="7.6640625" style="1872" customWidth="1"/>
    <col min="6864" max="6864" width="8.5546875" style="1872" customWidth="1"/>
    <col min="6865" max="6865" width="8.21875" style="1872" customWidth="1"/>
    <col min="6866" max="6891" width="7.109375" style="1872"/>
    <col min="6892" max="6892" width="15.21875" style="1872" customWidth="1"/>
    <col min="6893" max="6893" width="2" style="1872" customWidth="1"/>
    <col min="6894" max="6894" width="3" style="1872" customWidth="1"/>
    <col min="6895" max="6917" width="8.77734375" style="1872" customWidth="1"/>
    <col min="6918" max="6928" width="9.6640625" style="1872" customWidth="1"/>
    <col min="6929" max="6929" width="8.44140625" style="1872" customWidth="1"/>
    <col min="6930" max="6930" width="8.109375" style="1872" customWidth="1"/>
    <col min="6931" max="6931" width="8.77734375" style="1872" customWidth="1"/>
    <col min="6932" max="6932" width="8.6640625" style="1872" customWidth="1"/>
    <col min="6933" max="6933" width="9.21875" style="1872" customWidth="1"/>
    <col min="6934" max="6934" width="9.6640625" style="1872" bestFit="1" customWidth="1"/>
    <col min="6935" max="6935" width="8" style="1872" bestFit="1" customWidth="1"/>
    <col min="6936" max="6936" width="7.5546875" style="1872" bestFit="1" customWidth="1"/>
    <col min="6937" max="6937" width="7.6640625" style="1872" customWidth="1"/>
    <col min="6938" max="6938" width="8.109375" style="1872" customWidth="1"/>
    <col min="6939" max="6939" width="9.21875" style="1872" bestFit="1" customWidth="1"/>
    <col min="6940" max="6940" width="8.21875" style="1872" customWidth="1"/>
    <col min="6941" max="6941" width="7.88671875" style="1872" customWidth="1"/>
    <col min="6942" max="6942" width="7.6640625" style="1872" customWidth="1"/>
    <col min="6943" max="6943" width="8.5546875" style="1872" customWidth="1"/>
    <col min="6944" max="6944" width="8.21875" style="1872" customWidth="1"/>
    <col min="6945" max="7101" width="7.109375" style="1872"/>
    <col min="7102" max="7102" width="21.33203125" style="1872" bestFit="1" customWidth="1"/>
    <col min="7103" max="7103" width="7.109375" style="1872"/>
    <col min="7104" max="7104" width="7.109375" style="1872" customWidth="1"/>
    <col min="7105" max="7105" width="9.6640625" style="1872" customWidth="1"/>
    <col min="7106" max="7106" width="8.44140625" style="1872" customWidth="1"/>
    <col min="7107" max="7107" width="8.109375" style="1872" customWidth="1"/>
    <col min="7108" max="7108" width="8.77734375" style="1872" customWidth="1"/>
    <col min="7109" max="7109" width="8.6640625" style="1872" customWidth="1"/>
    <col min="7110" max="7110" width="9.21875" style="1872" customWidth="1"/>
    <col min="7111" max="7111" width="9.6640625" style="1872" bestFit="1" customWidth="1"/>
    <col min="7112" max="7112" width="8" style="1872" bestFit="1" customWidth="1"/>
    <col min="7113" max="7113" width="7.5546875" style="1872" bestFit="1" customWidth="1"/>
    <col min="7114" max="7114" width="7.6640625" style="1872" customWidth="1"/>
    <col min="7115" max="7115" width="8.109375" style="1872" customWidth="1"/>
    <col min="7116" max="7116" width="9.21875" style="1872" bestFit="1" customWidth="1"/>
    <col min="7117" max="7117" width="8.21875" style="1872" customWidth="1"/>
    <col min="7118" max="7118" width="7.88671875" style="1872" customWidth="1"/>
    <col min="7119" max="7119" width="7.6640625" style="1872" customWidth="1"/>
    <col min="7120" max="7120" width="8.5546875" style="1872" customWidth="1"/>
    <col min="7121" max="7121" width="8.21875" style="1872" customWidth="1"/>
    <col min="7122" max="7147" width="7.109375" style="1872"/>
    <col min="7148" max="7148" width="15.21875" style="1872" customWidth="1"/>
    <col min="7149" max="7149" width="2" style="1872" customWidth="1"/>
    <col min="7150" max="7150" width="3" style="1872" customWidth="1"/>
    <col min="7151" max="7173" width="8.77734375" style="1872" customWidth="1"/>
    <col min="7174" max="7184" width="9.6640625" style="1872" customWidth="1"/>
    <col min="7185" max="7185" width="8.44140625" style="1872" customWidth="1"/>
    <col min="7186" max="7186" width="8.109375" style="1872" customWidth="1"/>
    <col min="7187" max="7187" width="8.77734375" style="1872" customWidth="1"/>
    <col min="7188" max="7188" width="8.6640625" style="1872" customWidth="1"/>
    <col min="7189" max="7189" width="9.21875" style="1872" customWidth="1"/>
    <col min="7190" max="7190" width="9.6640625" style="1872" bestFit="1" customWidth="1"/>
    <col min="7191" max="7191" width="8" style="1872" bestFit="1" customWidth="1"/>
    <col min="7192" max="7192" width="7.5546875" style="1872" bestFit="1" customWidth="1"/>
    <col min="7193" max="7193" width="7.6640625" style="1872" customWidth="1"/>
    <col min="7194" max="7194" width="8.109375" style="1872" customWidth="1"/>
    <col min="7195" max="7195" width="9.21875" style="1872" bestFit="1" customWidth="1"/>
    <col min="7196" max="7196" width="8.21875" style="1872" customWidth="1"/>
    <col min="7197" max="7197" width="7.88671875" style="1872" customWidth="1"/>
    <col min="7198" max="7198" width="7.6640625" style="1872" customWidth="1"/>
    <col min="7199" max="7199" width="8.5546875" style="1872" customWidth="1"/>
    <col min="7200" max="7200" width="8.21875" style="1872" customWidth="1"/>
    <col min="7201" max="7357" width="7.109375" style="1872"/>
    <col min="7358" max="7358" width="21.33203125" style="1872" bestFit="1" customWidth="1"/>
    <col min="7359" max="7359" width="7.109375" style="1872"/>
    <col min="7360" max="7360" width="7.109375" style="1872" customWidth="1"/>
    <col min="7361" max="7361" width="9.6640625" style="1872" customWidth="1"/>
    <col min="7362" max="7362" width="8.44140625" style="1872" customWidth="1"/>
    <col min="7363" max="7363" width="8.109375" style="1872" customWidth="1"/>
    <col min="7364" max="7364" width="8.77734375" style="1872" customWidth="1"/>
    <col min="7365" max="7365" width="8.6640625" style="1872" customWidth="1"/>
    <col min="7366" max="7366" width="9.21875" style="1872" customWidth="1"/>
    <col min="7367" max="7367" width="9.6640625" style="1872" bestFit="1" customWidth="1"/>
    <col min="7368" max="7368" width="8" style="1872" bestFit="1" customWidth="1"/>
    <col min="7369" max="7369" width="7.5546875" style="1872" bestFit="1" customWidth="1"/>
    <col min="7370" max="7370" width="7.6640625" style="1872" customWidth="1"/>
    <col min="7371" max="7371" width="8.109375" style="1872" customWidth="1"/>
    <col min="7372" max="7372" width="9.21875" style="1872" bestFit="1" customWidth="1"/>
    <col min="7373" max="7373" width="8.21875" style="1872" customWidth="1"/>
    <col min="7374" max="7374" width="7.88671875" style="1872" customWidth="1"/>
    <col min="7375" max="7375" width="7.6640625" style="1872" customWidth="1"/>
    <col min="7376" max="7376" width="8.5546875" style="1872" customWidth="1"/>
    <col min="7377" max="7377" width="8.21875" style="1872" customWidth="1"/>
    <col min="7378" max="7403" width="7.109375" style="1872"/>
    <col min="7404" max="7404" width="15.21875" style="1872" customWidth="1"/>
    <col min="7405" max="7405" width="2" style="1872" customWidth="1"/>
    <col min="7406" max="7406" width="3" style="1872" customWidth="1"/>
    <col min="7407" max="7429" width="8.77734375" style="1872" customWidth="1"/>
    <col min="7430" max="7440" width="9.6640625" style="1872" customWidth="1"/>
    <col min="7441" max="7441" width="8.44140625" style="1872" customWidth="1"/>
    <col min="7442" max="7442" width="8.109375" style="1872" customWidth="1"/>
    <col min="7443" max="7443" width="8.77734375" style="1872" customWidth="1"/>
    <col min="7444" max="7444" width="8.6640625" style="1872" customWidth="1"/>
    <col min="7445" max="7445" width="9.21875" style="1872" customWidth="1"/>
    <col min="7446" max="7446" width="9.6640625" style="1872" bestFit="1" customWidth="1"/>
    <col min="7447" max="7447" width="8" style="1872" bestFit="1" customWidth="1"/>
    <col min="7448" max="7448" width="7.5546875" style="1872" bestFit="1" customWidth="1"/>
    <col min="7449" max="7449" width="7.6640625" style="1872" customWidth="1"/>
    <col min="7450" max="7450" width="8.109375" style="1872" customWidth="1"/>
    <col min="7451" max="7451" width="9.21875" style="1872" bestFit="1" customWidth="1"/>
    <col min="7452" max="7452" width="8.21875" style="1872" customWidth="1"/>
    <col min="7453" max="7453" width="7.88671875" style="1872" customWidth="1"/>
    <col min="7454" max="7454" width="7.6640625" style="1872" customWidth="1"/>
    <col min="7455" max="7455" width="8.5546875" style="1872" customWidth="1"/>
    <col min="7456" max="7456" width="8.21875" style="1872" customWidth="1"/>
    <col min="7457" max="7613" width="7.109375" style="1872"/>
    <col min="7614" max="7614" width="21.33203125" style="1872" bestFit="1" customWidth="1"/>
    <col min="7615" max="7615" width="7.109375" style="1872"/>
    <col min="7616" max="7616" width="7.109375" style="1872" customWidth="1"/>
    <col min="7617" max="7617" width="9.6640625" style="1872" customWidth="1"/>
    <col min="7618" max="7618" width="8.44140625" style="1872" customWidth="1"/>
    <col min="7619" max="7619" width="8.109375" style="1872" customWidth="1"/>
    <col min="7620" max="7620" width="8.77734375" style="1872" customWidth="1"/>
    <col min="7621" max="7621" width="8.6640625" style="1872" customWidth="1"/>
    <col min="7622" max="7622" width="9.21875" style="1872" customWidth="1"/>
    <col min="7623" max="7623" width="9.6640625" style="1872" bestFit="1" customWidth="1"/>
    <col min="7624" max="7624" width="8" style="1872" bestFit="1" customWidth="1"/>
    <col min="7625" max="7625" width="7.5546875" style="1872" bestFit="1" customWidth="1"/>
    <col min="7626" max="7626" width="7.6640625" style="1872" customWidth="1"/>
    <col min="7627" max="7627" width="8.109375" style="1872" customWidth="1"/>
    <col min="7628" max="7628" width="9.21875" style="1872" bestFit="1" customWidth="1"/>
    <col min="7629" max="7629" width="8.21875" style="1872" customWidth="1"/>
    <col min="7630" max="7630" width="7.88671875" style="1872" customWidth="1"/>
    <col min="7631" max="7631" width="7.6640625" style="1872" customWidth="1"/>
    <col min="7632" max="7632" width="8.5546875" style="1872" customWidth="1"/>
    <col min="7633" max="7633" width="8.21875" style="1872" customWidth="1"/>
    <col min="7634" max="7659" width="7.109375" style="1872"/>
    <col min="7660" max="7660" width="15.21875" style="1872" customWidth="1"/>
    <col min="7661" max="7661" width="2" style="1872" customWidth="1"/>
    <col min="7662" max="7662" width="3" style="1872" customWidth="1"/>
    <col min="7663" max="7685" width="8.77734375" style="1872" customWidth="1"/>
    <col min="7686" max="7696" width="9.6640625" style="1872" customWidth="1"/>
    <col min="7697" max="7697" width="8.44140625" style="1872" customWidth="1"/>
    <col min="7698" max="7698" width="8.109375" style="1872" customWidth="1"/>
    <col min="7699" max="7699" width="8.77734375" style="1872" customWidth="1"/>
    <col min="7700" max="7700" width="8.6640625" style="1872" customWidth="1"/>
    <col min="7701" max="7701" width="9.21875" style="1872" customWidth="1"/>
    <col min="7702" max="7702" width="9.6640625" style="1872" bestFit="1" customWidth="1"/>
    <col min="7703" max="7703" width="8" style="1872" bestFit="1" customWidth="1"/>
    <col min="7704" max="7704" width="7.5546875" style="1872" bestFit="1" customWidth="1"/>
    <col min="7705" max="7705" width="7.6640625" style="1872" customWidth="1"/>
    <col min="7706" max="7706" width="8.109375" style="1872" customWidth="1"/>
    <col min="7707" max="7707" width="9.21875" style="1872" bestFit="1" customWidth="1"/>
    <col min="7708" max="7708" width="8.21875" style="1872" customWidth="1"/>
    <col min="7709" max="7709" width="7.88671875" style="1872" customWidth="1"/>
    <col min="7710" max="7710" width="7.6640625" style="1872" customWidth="1"/>
    <col min="7711" max="7711" width="8.5546875" style="1872" customWidth="1"/>
    <col min="7712" max="7712" width="8.21875" style="1872" customWidth="1"/>
    <col min="7713" max="7869" width="7.109375" style="1872"/>
    <col min="7870" max="7870" width="21.33203125" style="1872" bestFit="1" customWidth="1"/>
    <col min="7871" max="7871" width="7.109375" style="1872"/>
    <col min="7872" max="7872" width="7.109375" style="1872" customWidth="1"/>
    <col min="7873" max="7873" width="9.6640625" style="1872" customWidth="1"/>
    <col min="7874" max="7874" width="8.44140625" style="1872" customWidth="1"/>
    <col min="7875" max="7875" width="8.109375" style="1872" customWidth="1"/>
    <col min="7876" max="7876" width="8.77734375" style="1872" customWidth="1"/>
    <col min="7877" max="7877" width="8.6640625" style="1872" customWidth="1"/>
    <col min="7878" max="7878" width="9.21875" style="1872" customWidth="1"/>
    <col min="7879" max="7879" width="9.6640625" style="1872" bestFit="1" customWidth="1"/>
    <col min="7880" max="7880" width="8" style="1872" bestFit="1" customWidth="1"/>
    <col min="7881" max="7881" width="7.5546875" style="1872" bestFit="1" customWidth="1"/>
    <col min="7882" max="7882" width="7.6640625" style="1872" customWidth="1"/>
    <col min="7883" max="7883" width="8.109375" style="1872" customWidth="1"/>
    <col min="7884" max="7884" width="9.21875" style="1872" bestFit="1" customWidth="1"/>
    <col min="7885" max="7885" width="8.21875" style="1872" customWidth="1"/>
    <col min="7886" max="7886" width="7.88671875" style="1872" customWidth="1"/>
    <col min="7887" max="7887" width="7.6640625" style="1872" customWidth="1"/>
    <col min="7888" max="7888" width="8.5546875" style="1872" customWidth="1"/>
    <col min="7889" max="7889" width="8.21875" style="1872" customWidth="1"/>
    <col min="7890" max="7915" width="7.109375" style="1872"/>
    <col min="7916" max="7916" width="15.21875" style="1872" customWidth="1"/>
    <col min="7917" max="7917" width="2" style="1872" customWidth="1"/>
    <col min="7918" max="7918" width="3" style="1872" customWidth="1"/>
    <col min="7919" max="7941" width="8.77734375" style="1872" customWidth="1"/>
    <col min="7942" max="7952" width="9.6640625" style="1872" customWidth="1"/>
    <col min="7953" max="7953" width="8.44140625" style="1872" customWidth="1"/>
    <col min="7954" max="7954" width="8.109375" style="1872" customWidth="1"/>
    <col min="7955" max="7955" width="8.77734375" style="1872" customWidth="1"/>
    <col min="7956" max="7956" width="8.6640625" style="1872" customWidth="1"/>
    <col min="7957" max="7957" width="9.21875" style="1872" customWidth="1"/>
    <col min="7958" max="7958" width="9.6640625" style="1872" bestFit="1" customWidth="1"/>
    <col min="7959" max="7959" width="8" style="1872" bestFit="1" customWidth="1"/>
    <col min="7960" max="7960" width="7.5546875" style="1872" bestFit="1" customWidth="1"/>
    <col min="7961" max="7961" width="7.6640625" style="1872" customWidth="1"/>
    <col min="7962" max="7962" width="8.109375" style="1872" customWidth="1"/>
    <col min="7963" max="7963" width="9.21875" style="1872" bestFit="1" customWidth="1"/>
    <col min="7964" max="7964" width="8.21875" style="1872" customWidth="1"/>
    <col min="7965" max="7965" width="7.88671875" style="1872" customWidth="1"/>
    <col min="7966" max="7966" width="7.6640625" style="1872" customWidth="1"/>
    <col min="7967" max="7967" width="8.5546875" style="1872" customWidth="1"/>
    <col min="7968" max="7968" width="8.21875" style="1872" customWidth="1"/>
    <col min="7969" max="8125" width="7.109375" style="1872"/>
    <col min="8126" max="8126" width="21.33203125" style="1872" bestFit="1" customWidth="1"/>
    <col min="8127" max="8127" width="7.109375" style="1872"/>
    <col min="8128" max="8128" width="7.109375" style="1872" customWidth="1"/>
    <col min="8129" max="8129" width="9.6640625" style="1872" customWidth="1"/>
    <col min="8130" max="8130" width="8.44140625" style="1872" customWidth="1"/>
    <col min="8131" max="8131" width="8.109375" style="1872" customWidth="1"/>
    <col min="8132" max="8132" width="8.77734375" style="1872" customWidth="1"/>
    <col min="8133" max="8133" width="8.6640625" style="1872" customWidth="1"/>
    <col min="8134" max="8134" width="9.21875" style="1872" customWidth="1"/>
    <col min="8135" max="8135" width="9.6640625" style="1872" bestFit="1" customWidth="1"/>
    <col min="8136" max="8136" width="8" style="1872" bestFit="1" customWidth="1"/>
    <col min="8137" max="8137" width="7.5546875" style="1872" bestFit="1" customWidth="1"/>
    <col min="8138" max="8138" width="7.6640625" style="1872" customWidth="1"/>
    <col min="8139" max="8139" width="8.109375" style="1872" customWidth="1"/>
    <col min="8140" max="8140" width="9.21875" style="1872" bestFit="1" customWidth="1"/>
    <col min="8141" max="8141" width="8.21875" style="1872" customWidth="1"/>
    <col min="8142" max="8142" width="7.88671875" style="1872" customWidth="1"/>
    <col min="8143" max="8143" width="7.6640625" style="1872" customWidth="1"/>
    <col min="8144" max="8144" width="8.5546875" style="1872" customWidth="1"/>
    <col min="8145" max="8145" width="8.21875" style="1872" customWidth="1"/>
    <col min="8146" max="8171" width="7.109375" style="1872"/>
    <col min="8172" max="8172" width="15.21875" style="1872" customWidth="1"/>
    <col min="8173" max="8173" width="2" style="1872" customWidth="1"/>
    <col min="8174" max="8174" width="3" style="1872" customWidth="1"/>
    <col min="8175" max="8197" width="8.77734375" style="1872" customWidth="1"/>
    <col min="8198" max="8208" width="9.6640625" style="1872" customWidth="1"/>
    <col min="8209" max="8209" width="8.44140625" style="1872" customWidth="1"/>
    <col min="8210" max="8210" width="8.109375" style="1872" customWidth="1"/>
    <col min="8211" max="8211" width="8.77734375" style="1872" customWidth="1"/>
    <col min="8212" max="8212" width="8.6640625" style="1872" customWidth="1"/>
    <col min="8213" max="8213" width="9.21875" style="1872" customWidth="1"/>
    <col min="8214" max="8214" width="9.6640625" style="1872" bestFit="1" customWidth="1"/>
    <col min="8215" max="8215" width="8" style="1872" bestFit="1" customWidth="1"/>
    <col min="8216" max="8216" width="7.5546875" style="1872" bestFit="1" customWidth="1"/>
    <col min="8217" max="8217" width="7.6640625" style="1872" customWidth="1"/>
    <col min="8218" max="8218" width="8.109375" style="1872" customWidth="1"/>
    <col min="8219" max="8219" width="9.21875" style="1872" bestFit="1" customWidth="1"/>
    <col min="8220" max="8220" width="8.21875" style="1872" customWidth="1"/>
    <col min="8221" max="8221" width="7.88671875" style="1872" customWidth="1"/>
    <col min="8222" max="8222" width="7.6640625" style="1872" customWidth="1"/>
    <col min="8223" max="8223" width="8.5546875" style="1872" customWidth="1"/>
    <col min="8224" max="8224" width="8.21875" style="1872" customWidth="1"/>
    <col min="8225" max="8381" width="7.109375" style="1872"/>
    <col min="8382" max="8382" width="21.33203125" style="1872" bestFit="1" customWidth="1"/>
    <col min="8383" max="8383" width="7.109375" style="1872"/>
    <col min="8384" max="8384" width="7.109375" style="1872" customWidth="1"/>
    <col min="8385" max="8385" width="9.6640625" style="1872" customWidth="1"/>
    <col min="8386" max="8386" width="8.44140625" style="1872" customWidth="1"/>
    <col min="8387" max="8387" width="8.109375" style="1872" customWidth="1"/>
    <col min="8388" max="8388" width="8.77734375" style="1872" customWidth="1"/>
    <col min="8389" max="8389" width="8.6640625" style="1872" customWidth="1"/>
    <col min="8390" max="8390" width="9.21875" style="1872" customWidth="1"/>
    <col min="8391" max="8391" width="9.6640625" style="1872" bestFit="1" customWidth="1"/>
    <col min="8392" max="8392" width="8" style="1872" bestFit="1" customWidth="1"/>
    <col min="8393" max="8393" width="7.5546875" style="1872" bestFit="1" customWidth="1"/>
    <col min="8394" max="8394" width="7.6640625" style="1872" customWidth="1"/>
    <col min="8395" max="8395" width="8.109375" style="1872" customWidth="1"/>
    <col min="8396" max="8396" width="9.21875" style="1872" bestFit="1" customWidth="1"/>
    <col min="8397" max="8397" width="8.21875" style="1872" customWidth="1"/>
    <col min="8398" max="8398" width="7.88671875" style="1872" customWidth="1"/>
    <col min="8399" max="8399" width="7.6640625" style="1872" customWidth="1"/>
    <col min="8400" max="8400" width="8.5546875" style="1872" customWidth="1"/>
    <col min="8401" max="8401" width="8.21875" style="1872" customWidth="1"/>
    <col min="8402" max="8427" width="7.109375" style="1872"/>
    <col min="8428" max="8428" width="15.21875" style="1872" customWidth="1"/>
    <col min="8429" max="8429" width="2" style="1872" customWidth="1"/>
    <col min="8430" max="8430" width="3" style="1872" customWidth="1"/>
    <col min="8431" max="8453" width="8.77734375" style="1872" customWidth="1"/>
    <col min="8454" max="8464" width="9.6640625" style="1872" customWidth="1"/>
    <col min="8465" max="8465" width="8.44140625" style="1872" customWidth="1"/>
    <col min="8466" max="8466" width="8.109375" style="1872" customWidth="1"/>
    <col min="8467" max="8467" width="8.77734375" style="1872" customWidth="1"/>
    <col min="8468" max="8468" width="8.6640625" style="1872" customWidth="1"/>
    <col min="8469" max="8469" width="9.21875" style="1872" customWidth="1"/>
    <col min="8470" max="8470" width="9.6640625" style="1872" bestFit="1" customWidth="1"/>
    <col min="8471" max="8471" width="8" style="1872" bestFit="1" customWidth="1"/>
    <col min="8472" max="8472" width="7.5546875" style="1872" bestFit="1" customWidth="1"/>
    <col min="8473" max="8473" width="7.6640625" style="1872" customWidth="1"/>
    <col min="8474" max="8474" width="8.109375" style="1872" customWidth="1"/>
    <col min="8475" max="8475" width="9.21875" style="1872" bestFit="1" customWidth="1"/>
    <col min="8476" max="8476" width="8.21875" style="1872" customWidth="1"/>
    <col min="8477" max="8477" width="7.88671875" style="1872" customWidth="1"/>
    <col min="8478" max="8478" width="7.6640625" style="1872" customWidth="1"/>
    <col min="8479" max="8479" width="8.5546875" style="1872" customWidth="1"/>
    <col min="8480" max="8480" width="8.21875" style="1872" customWidth="1"/>
    <col min="8481" max="8637" width="7.109375" style="1872"/>
    <col min="8638" max="8638" width="21.33203125" style="1872" bestFit="1" customWidth="1"/>
    <col min="8639" max="8639" width="7.109375" style="1872"/>
    <col min="8640" max="8640" width="7.109375" style="1872" customWidth="1"/>
    <col min="8641" max="8641" width="9.6640625" style="1872" customWidth="1"/>
    <col min="8642" max="8642" width="8.44140625" style="1872" customWidth="1"/>
    <col min="8643" max="8643" width="8.109375" style="1872" customWidth="1"/>
    <col min="8644" max="8644" width="8.77734375" style="1872" customWidth="1"/>
    <col min="8645" max="8645" width="8.6640625" style="1872" customWidth="1"/>
    <col min="8646" max="8646" width="9.21875" style="1872" customWidth="1"/>
    <col min="8647" max="8647" width="9.6640625" style="1872" bestFit="1" customWidth="1"/>
    <col min="8648" max="8648" width="8" style="1872" bestFit="1" customWidth="1"/>
    <col min="8649" max="8649" width="7.5546875" style="1872" bestFit="1" customWidth="1"/>
    <col min="8650" max="8650" width="7.6640625" style="1872" customWidth="1"/>
    <col min="8651" max="8651" width="8.109375" style="1872" customWidth="1"/>
    <col min="8652" max="8652" width="9.21875" style="1872" bestFit="1" customWidth="1"/>
    <col min="8653" max="8653" width="8.21875" style="1872" customWidth="1"/>
    <col min="8654" max="8654" width="7.88671875" style="1872" customWidth="1"/>
    <col min="8655" max="8655" width="7.6640625" style="1872" customWidth="1"/>
    <col min="8656" max="8656" width="8.5546875" style="1872" customWidth="1"/>
    <col min="8657" max="8657" width="8.21875" style="1872" customWidth="1"/>
    <col min="8658" max="8683" width="7.109375" style="1872"/>
    <col min="8684" max="8684" width="15.21875" style="1872" customWidth="1"/>
    <col min="8685" max="8685" width="2" style="1872" customWidth="1"/>
    <col min="8686" max="8686" width="3" style="1872" customWidth="1"/>
    <col min="8687" max="8709" width="8.77734375" style="1872" customWidth="1"/>
    <col min="8710" max="8720" width="9.6640625" style="1872" customWidth="1"/>
    <col min="8721" max="8721" width="8.44140625" style="1872" customWidth="1"/>
    <col min="8722" max="8722" width="8.109375" style="1872" customWidth="1"/>
    <col min="8723" max="8723" width="8.77734375" style="1872" customWidth="1"/>
    <col min="8724" max="8724" width="8.6640625" style="1872" customWidth="1"/>
    <col min="8725" max="8725" width="9.21875" style="1872" customWidth="1"/>
    <col min="8726" max="8726" width="9.6640625" style="1872" bestFit="1" customWidth="1"/>
    <col min="8727" max="8727" width="8" style="1872" bestFit="1" customWidth="1"/>
    <col min="8728" max="8728" width="7.5546875" style="1872" bestFit="1" customWidth="1"/>
    <col min="8729" max="8729" width="7.6640625" style="1872" customWidth="1"/>
    <col min="8730" max="8730" width="8.109375" style="1872" customWidth="1"/>
    <col min="8731" max="8731" width="9.21875" style="1872" bestFit="1" customWidth="1"/>
    <col min="8732" max="8732" width="8.21875" style="1872" customWidth="1"/>
    <col min="8733" max="8733" width="7.88671875" style="1872" customWidth="1"/>
    <col min="8734" max="8734" width="7.6640625" style="1872" customWidth="1"/>
    <col min="8735" max="8735" width="8.5546875" style="1872" customWidth="1"/>
    <col min="8736" max="8736" width="8.21875" style="1872" customWidth="1"/>
    <col min="8737" max="8893" width="7.109375" style="1872"/>
    <col min="8894" max="8894" width="21.33203125" style="1872" bestFit="1" customWidth="1"/>
    <col min="8895" max="8895" width="7.109375" style="1872"/>
    <col min="8896" max="8896" width="7.109375" style="1872" customWidth="1"/>
    <col min="8897" max="8897" width="9.6640625" style="1872" customWidth="1"/>
    <col min="8898" max="8898" width="8.44140625" style="1872" customWidth="1"/>
    <col min="8899" max="8899" width="8.109375" style="1872" customWidth="1"/>
    <col min="8900" max="8900" width="8.77734375" style="1872" customWidth="1"/>
    <col min="8901" max="8901" width="8.6640625" style="1872" customWidth="1"/>
    <col min="8902" max="8902" width="9.21875" style="1872" customWidth="1"/>
    <col min="8903" max="8903" width="9.6640625" style="1872" bestFit="1" customWidth="1"/>
    <col min="8904" max="8904" width="8" style="1872" bestFit="1" customWidth="1"/>
    <col min="8905" max="8905" width="7.5546875" style="1872" bestFit="1" customWidth="1"/>
    <col min="8906" max="8906" width="7.6640625" style="1872" customWidth="1"/>
    <col min="8907" max="8907" width="8.109375" style="1872" customWidth="1"/>
    <col min="8908" max="8908" width="9.21875" style="1872" bestFit="1" customWidth="1"/>
    <col min="8909" max="8909" width="8.21875" style="1872" customWidth="1"/>
    <col min="8910" max="8910" width="7.88671875" style="1872" customWidth="1"/>
    <col min="8911" max="8911" width="7.6640625" style="1872" customWidth="1"/>
    <col min="8912" max="8912" width="8.5546875" style="1872" customWidth="1"/>
    <col min="8913" max="8913" width="8.21875" style="1872" customWidth="1"/>
    <col min="8914" max="8939" width="7.109375" style="1872"/>
    <col min="8940" max="8940" width="15.21875" style="1872" customWidth="1"/>
    <col min="8941" max="8941" width="2" style="1872" customWidth="1"/>
    <col min="8942" max="8942" width="3" style="1872" customWidth="1"/>
    <col min="8943" max="8965" width="8.77734375" style="1872" customWidth="1"/>
    <col min="8966" max="8976" width="9.6640625" style="1872" customWidth="1"/>
    <col min="8977" max="8977" width="8.44140625" style="1872" customWidth="1"/>
    <col min="8978" max="8978" width="8.109375" style="1872" customWidth="1"/>
    <col min="8979" max="8979" width="8.77734375" style="1872" customWidth="1"/>
    <col min="8980" max="8980" width="8.6640625" style="1872" customWidth="1"/>
    <col min="8981" max="8981" width="9.21875" style="1872" customWidth="1"/>
    <col min="8982" max="8982" width="9.6640625" style="1872" bestFit="1" customWidth="1"/>
    <col min="8983" max="8983" width="8" style="1872" bestFit="1" customWidth="1"/>
    <col min="8984" max="8984" width="7.5546875" style="1872" bestFit="1" customWidth="1"/>
    <col min="8985" max="8985" width="7.6640625" style="1872" customWidth="1"/>
    <col min="8986" max="8986" width="8.109375" style="1872" customWidth="1"/>
    <col min="8987" max="8987" width="9.21875" style="1872" bestFit="1" customWidth="1"/>
    <col min="8988" max="8988" width="8.21875" style="1872" customWidth="1"/>
    <col min="8989" max="8989" width="7.88671875" style="1872" customWidth="1"/>
    <col min="8990" max="8990" width="7.6640625" style="1872" customWidth="1"/>
    <col min="8991" max="8991" width="8.5546875" style="1872" customWidth="1"/>
    <col min="8992" max="8992" width="8.21875" style="1872" customWidth="1"/>
    <col min="8993" max="9149" width="7.109375" style="1872"/>
    <col min="9150" max="9150" width="21.33203125" style="1872" bestFit="1" customWidth="1"/>
    <col min="9151" max="9151" width="7.109375" style="1872"/>
    <col min="9152" max="9152" width="7.109375" style="1872" customWidth="1"/>
    <col min="9153" max="9153" width="9.6640625" style="1872" customWidth="1"/>
    <col min="9154" max="9154" width="8.44140625" style="1872" customWidth="1"/>
    <col min="9155" max="9155" width="8.109375" style="1872" customWidth="1"/>
    <col min="9156" max="9156" width="8.77734375" style="1872" customWidth="1"/>
    <col min="9157" max="9157" width="8.6640625" style="1872" customWidth="1"/>
    <col min="9158" max="9158" width="9.21875" style="1872" customWidth="1"/>
    <col min="9159" max="9159" width="9.6640625" style="1872" bestFit="1" customWidth="1"/>
    <col min="9160" max="9160" width="8" style="1872" bestFit="1" customWidth="1"/>
    <col min="9161" max="9161" width="7.5546875" style="1872" bestFit="1" customWidth="1"/>
    <col min="9162" max="9162" width="7.6640625" style="1872" customWidth="1"/>
    <col min="9163" max="9163" width="8.109375" style="1872" customWidth="1"/>
    <col min="9164" max="9164" width="9.21875" style="1872" bestFit="1" customWidth="1"/>
    <col min="9165" max="9165" width="8.21875" style="1872" customWidth="1"/>
    <col min="9166" max="9166" width="7.88671875" style="1872" customWidth="1"/>
    <col min="9167" max="9167" width="7.6640625" style="1872" customWidth="1"/>
    <col min="9168" max="9168" width="8.5546875" style="1872" customWidth="1"/>
    <col min="9169" max="9169" width="8.21875" style="1872" customWidth="1"/>
    <col min="9170" max="9195" width="7.109375" style="1872"/>
    <col min="9196" max="9196" width="15.21875" style="1872" customWidth="1"/>
    <col min="9197" max="9197" width="2" style="1872" customWidth="1"/>
    <col min="9198" max="9198" width="3" style="1872" customWidth="1"/>
    <col min="9199" max="9221" width="8.77734375" style="1872" customWidth="1"/>
    <col min="9222" max="9232" width="9.6640625" style="1872" customWidth="1"/>
    <col min="9233" max="9233" width="8.44140625" style="1872" customWidth="1"/>
    <col min="9234" max="9234" width="8.109375" style="1872" customWidth="1"/>
    <col min="9235" max="9235" width="8.77734375" style="1872" customWidth="1"/>
    <col min="9236" max="9236" width="8.6640625" style="1872" customWidth="1"/>
    <col min="9237" max="9237" width="9.21875" style="1872" customWidth="1"/>
    <col min="9238" max="9238" width="9.6640625" style="1872" bestFit="1" customWidth="1"/>
    <col min="9239" max="9239" width="8" style="1872" bestFit="1" customWidth="1"/>
    <col min="9240" max="9240" width="7.5546875" style="1872" bestFit="1" customWidth="1"/>
    <col min="9241" max="9241" width="7.6640625" style="1872" customWidth="1"/>
    <col min="9242" max="9242" width="8.109375" style="1872" customWidth="1"/>
    <col min="9243" max="9243" width="9.21875" style="1872" bestFit="1" customWidth="1"/>
    <col min="9244" max="9244" width="8.21875" style="1872" customWidth="1"/>
    <col min="9245" max="9245" width="7.88671875" style="1872" customWidth="1"/>
    <col min="9246" max="9246" width="7.6640625" style="1872" customWidth="1"/>
    <col min="9247" max="9247" width="8.5546875" style="1872" customWidth="1"/>
    <col min="9248" max="9248" width="8.21875" style="1872" customWidth="1"/>
    <col min="9249" max="9405" width="7.109375" style="1872"/>
    <col min="9406" max="9406" width="21.33203125" style="1872" bestFit="1" customWidth="1"/>
    <col min="9407" max="9407" width="7.109375" style="1872"/>
    <col min="9408" max="9408" width="7.109375" style="1872" customWidth="1"/>
    <col min="9409" max="9409" width="9.6640625" style="1872" customWidth="1"/>
    <col min="9410" max="9410" width="8.44140625" style="1872" customWidth="1"/>
    <col min="9411" max="9411" width="8.109375" style="1872" customWidth="1"/>
    <col min="9412" max="9412" width="8.77734375" style="1872" customWidth="1"/>
    <col min="9413" max="9413" width="8.6640625" style="1872" customWidth="1"/>
    <col min="9414" max="9414" width="9.21875" style="1872" customWidth="1"/>
    <col min="9415" max="9415" width="9.6640625" style="1872" bestFit="1" customWidth="1"/>
    <col min="9416" max="9416" width="8" style="1872" bestFit="1" customWidth="1"/>
    <col min="9417" max="9417" width="7.5546875" style="1872" bestFit="1" customWidth="1"/>
    <col min="9418" max="9418" width="7.6640625" style="1872" customWidth="1"/>
    <col min="9419" max="9419" width="8.109375" style="1872" customWidth="1"/>
    <col min="9420" max="9420" width="9.21875" style="1872" bestFit="1" customWidth="1"/>
    <col min="9421" max="9421" width="8.21875" style="1872" customWidth="1"/>
    <col min="9422" max="9422" width="7.88671875" style="1872" customWidth="1"/>
    <col min="9423" max="9423" width="7.6640625" style="1872" customWidth="1"/>
    <col min="9424" max="9424" width="8.5546875" style="1872" customWidth="1"/>
    <col min="9425" max="9425" width="8.21875" style="1872" customWidth="1"/>
    <col min="9426" max="9451" width="7.109375" style="1872"/>
    <col min="9452" max="9452" width="15.21875" style="1872" customWidth="1"/>
    <col min="9453" max="9453" width="2" style="1872" customWidth="1"/>
    <col min="9454" max="9454" width="3" style="1872" customWidth="1"/>
    <col min="9455" max="9477" width="8.77734375" style="1872" customWidth="1"/>
    <col min="9478" max="9488" width="9.6640625" style="1872" customWidth="1"/>
    <col min="9489" max="9489" width="8.44140625" style="1872" customWidth="1"/>
    <col min="9490" max="9490" width="8.109375" style="1872" customWidth="1"/>
    <col min="9491" max="9491" width="8.77734375" style="1872" customWidth="1"/>
    <col min="9492" max="9492" width="8.6640625" style="1872" customWidth="1"/>
    <col min="9493" max="9493" width="9.21875" style="1872" customWidth="1"/>
    <col min="9494" max="9494" width="9.6640625" style="1872" bestFit="1" customWidth="1"/>
    <col min="9495" max="9495" width="8" style="1872" bestFit="1" customWidth="1"/>
    <col min="9496" max="9496" width="7.5546875" style="1872" bestFit="1" customWidth="1"/>
    <col min="9497" max="9497" width="7.6640625" style="1872" customWidth="1"/>
    <col min="9498" max="9498" width="8.109375" style="1872" customWidth="1"/>
    <col min="9499" max="9499" width="9.21875" style="1872" bestFit="1" customWidth="1"/>
    <col min="9500" max="9500" width="8.21875" style="1872" customWidth="1"/>
    <col min="9501" max="9501" width="7.88671875" style="1872" customWidth="1"/>
    <col min="9502" max="9502" width="7.6640625" style="1872" customWidth="1"/>
    <col min="9503" max="9503" width="8.5546875" style="1872" customWidth="1"/>
    <col min="9504" max="9504" width="8.21875" style="1872" customWidth="1"/>
    <col min="9505" max="9661" width="7.109375" style="1872"/>
    <col min="9662" max="9662" width="21.33203125" style="1872" bestFit="1" customWidth="1"/>
    <col min="9663" max="9663" width="7.109375" style="1872"/>
    <col min="9664" max="9664" width="7.109375" style="1872" customWidth="1"/>
    <col min="9665" max="9665" width="9.6640625" style="1872" customWidth="1"/>
    <col min="9666" max="9666" width="8.44140625" style="1872" customWidth="1"/>
    <col min="9667" max="9667" width="8.109375" style="1872" customWidth="1"/>
    <col min="9668" max="9668" width="8.77734375" style="1872" customWidth="1"/>
    <col min="9669" max="9669" width="8.6640625" style="1872" customWidth="1"/>
    <col min="9670" max="9670" width="9.21875" style="1872" customWidth="1"/>
    <col min="9671" max="9671" width="9.6640625" style="1872" bestFit="1" customWidth="1"/>
    <col min="9672" max="9672" width="8" style="1872" bestFit="1" customWidth="1"/>
    <col min="9673" max="9673" width="7.5546875" style="1872" bestFit="1" customWidth="1"/>
    <col min="9674" max="9674" width="7.6640625" style="1872" customWidth="1"/>
    <col min="9675" max="9675" width="8.109375" style="1872" customWidth="1"/>
    <col min="9676" max="9676" width="9.21875" style="1872" bestFit="1" customWidth="1"/>
    <col min="9677" max="9677" width="8.21875" style="1872" customWidth="1"/>
    <col min="9678" max="9678" width="7.88671875" style="1872" customWidth="1"/>
    <col min="9679" max="9679" width="7.6640625" style="1872" customWidth="1"/>
    <col min="9680" max="9680" width="8.5546875" style="1872" customWidth="1"/>
    <col min="9681" max="9681" width="8.21875" style="1872" customWidth="1"/>
    <col min="9682" max="9707" width="7.109375" style="1872"/>
    <col min="9708" max="9708" width="15.21875" style="1872" customWidth="1"/>
    <col min="9709" max="9709" width="2" style="1872" customWidth="1"/>
    <col min="9710" max="9710" width="3" style="1872" customWidth="1"/>
    <col min="9711" max="9733" width="8.77734375" style="1872" customWidth="1"/>
    <col min="9734" max="9744" width="9.6640625" style="1872" customWidth="1"/>
    <col min="9745" max="9745" width="8.44140625" style="1872" customWidth="1"/>
    <col min="9746" max="9746" width="8.109375" style="1872" customWidth="1"/>
    <col min="9747" max="9747" width="8.77734375" style="1872" customWidth="1"/>
    <col min="9748" max="9748" width="8.6640625" style="1872" customWidth="1"/>
    <col min="9749" max="9749" width="9.21875" style="1872" customWidth="1"/>
    <col min="9750" max="9750" width="9.6640625" style="1872" bestFit="1" customWidth="1"/>
    <col min="9751" max="9751" width="8" style="1872" bestFit="1" customWidth="1"/>
    <col min="9752" max="9752" width="7.5546875" style="1872" bestFit="1" customWidth="1"/>
    <col min="9753" max="9753" width="7.6640625" style="1872" customWidth="1"/>
    <col min="9754" max="9754" width="8.109375" style="1872" customWidth="1"/>
    <col min="9755" max="9755" width="9.21875" style="1872" bestFit="1" customWidth="1"/>
    <col min="9756" max="9756" width="8.21875" style="1872" customWidth="1"/>
    <col min="9757" max="9757" width="7.88671875" style="1872" customWidth="1"/>
    <col min="9758" max="9758" width="7.6640625" style="1872" customWidth="1"/>
    <col min="9759" max="9759" width="8.5546875" style="1872" customWidth="1"/>
    <col min="9760" max="9760" width="8.21875" style="1872" customWidth="1"/>
    <col min="9761" max="9917" width="7.109375" style="1872"/>
    <col min="9918" max="9918" width="21.33203125" style="1872" bestFit="1" customWidth="1"/>
    <col min="9919" max="9919" width="7.109375" style="1872"/>
    <col min="9920" max="9920" width="7.109375" style="1872" customWidth="1"/>
    <col min="9921" max="9921" width="9.6640625" style="1872" customWidth="1"/>
    <col min="9922" max="9922" width="8.44140625" style="1872" customWidth="1"/>
    <col min="9923" max="9923" width="8.109375" style="1872" customWidth="1"/>
    <col min="9924" max="9924" width="8.77734375" style="1872" customWidth="1"/>
    <col min="9925" max="9925" width="8.6640625" style="1872" customWidth="1"/>
    <col min="9926" max="9926" width="9.21875" style="1872" customWidth="1"/>
    <col min="9927" max="9927" width="9.6640625" style="1872" bestFit="1" customWidth="1"/>
    <col min="9928" max="9928" width="8" style="1872" bestFit="1" customWidth="1"/>
    <col min="9929" max="9929" width="7.5546875" style="1872" bestFit="1" customWidth="1"/>
    <col min="9930" max="9930" width="7.6640625" style="1872" customWidth="1"/>
    <col min="9931" max="9931" width="8.109375" style="1872" customWidth="1"/>
    <col min="9932" max="9932" width="9.21875" style="1872" bestFit="1" customWidth="1"/>
    <col min="9933" max="9933" width="8.21875" style="1872" customWidth="1"/>
    <col min="9934" max="9934" width="7.88671875" style="1872" customWidth="1"/>
    <col min="9935" max="9935" width="7.6640625" style="1872" customWidth="1"/>
    <col min="9936" max="9936" width="8.5546875" style="1872" customWidth="1"/>
    <col min="9937" max="9937" width="8.21875" style="1872" customWidth="1"/>
    <col min="9938" max="9963" width="7.109375" style="1872"/>
    <col min="9964" max="9964" width="15.21875" style="1872" customWidth="1"/>
    <col min="9965" max="9965" width="2" style="1872" customWidth="1"/>
    <col min="9966" max="9966" width="3" style="1872" customWidth="1"/>
    <col min="9967" max="9989" width="8.77734375" style="1872" customWidth="1"/>
    <col min="9990" max="10000" width="9.6640625" style="1872" customWidth="1"/>
    <col min="10001" max="10001" width="8.44140625" style="1872" customWidth="1"/>
    <col min="10002" max="10002" width="8.109375" style="1872" customWidth="1"/>
    <col min="10003" max="10003" width="8.77734375" style="1872" customWidth="1"/>
    <col min="10004" max="10004" width="8.6640625" style="1872" customWidth="1"/>
    <col min="10005" max="10005" width="9.21875" style="1872" customWidth="1"/>
    <col min="10006" max="10006" width="9.6640625" style="1872" bestFit="1" customWidth="1"/>
    <col min="10007" max="10007" width="8" style="1872" bestFit="1" customWidth="1"/>
    <col min="10008" max="10008" width="7.5546875" style="1872" bestFit="1" customWidth="1"/>
    <col min="10009" max="10009" width="7.6640625" style="1872" customWidth="1"/>
    <col min="10010" max="10010" width="8.109375" style="1872" customWidth="1"/>
    <col min="10011" max="10011" width="9.21875" style="1872" bestFit="1" customWidth="1"/>
    <col min="10012" max="10012" width="8.21875" style="1872" customWidth="1"/>
    <col min="10013" max="10013" width="7.88671875" style="1872" customWidth="1"/>
    <col min="10014" max="10014" width="7.6640625" style="1872" customWidth="1"/>
    <col min="10015" max="10015" width="8.5546875" style="1872" customWidth="1"/>
    <col min="10016" max="10016" width="8.21875" style="1872" customWidth="1"/>
    <col min="10017" max="10173" width="7.109375" style="1872"/>
    <col min="10174" max="10174" width="21.33203125" style="1872" bestFit="1" customWidth="1"/>
    <col min="10175" max="10175" width="7.109375" style="1872"/>
    <col min="10176" max="10176" width="7.109375" style="1872" customWidth="1"/>
    <col min="10177" max="10177" width="9.6640625" style="1872" customWidth="1"/>
    <col min="10178" max="10178" width="8.44140625" style="1872" customWidth="1"/>
    <col min="10179" max="10179" width="8.109375" style="1872" customWidth="1"/>
    <col min="10180" max="10180" width="8.77734375" style="1872" customWidth="1"/>
    <col min="10181" max="10181" width="8.6640625" style="1872" customWidth="1"/>
    <col min="10182" max="10182" width="9.21875" style="1872" customWidth="1"/>
    <col min="10183" max="10183" width="9.6640625" style="1872" bestFit="1" customWidth="1"/>
    <col min="10184" max="10184" width="8" style="1872" bestFit="1" customWidth="1"/>
    <col min="10185" max="10185" width="7.5546875" style="1872" bestFit="1" customWidth="1"/>
    <col min="10186" max="10186" width="7.6640625" style="1872" customWidth="1"/>
    <col min="10187" max="10187" width="8.109375" style="1872" customWidth="1"/>
    <col min="10188" max="10188" width="9.21875" style="1872" bestFit="1" customWidth="1"/>
    <col min="10189" max="10189" width="8.21875" style="1872" customWidth="1"/>
    <col min="10190" max="10190" width="7.88671875" style="1872" customWidth="1"/>
    <col min="10191" max="10191" width="7.6640625" style="1872" customWidth="1"/>
    <col min="10192" max="10192" width="8.5546875" style="1872" customWidth="1"/>
    <col min="10193" max="10193" width="8.21875" style="1872" customWidth="1"/>
    <col min="10194" max="10219" width="7.109375" style="1872"/>
    <col min="10220" max="10220" width="15.21875" style="1872" customWidth="1"/>
    <col min="10221" max="10221" width="2" style="1872" customWidth="1"/>
    <col min="10222" max="10222" width="3" style="1872" customWidth="1"/>
    <col min="10223" max="10245" width="8.77734375" style="1872" customWidth="1"/>
    <col min="10246" max="10256" width="9.6640625" style="1872" customWidth="1"/>
    <col min="10257" max="10257" width="8.44140625" style="1872" customWidth="1"/>
    <col min="10258" max="10258" width="8.109375" style="1872" customWidth="1"/>
    <col min="10259" max="10259" width="8.77734375" style="1872" customWidth="1"/>
    <col min="10260" max="10260" width="8.6640625" style="1872" customWidth="1"/>
    <col min="10261" max="10261" width="9.21875" style="1872" customWidth="1"/>
    <col min="10262" max="10262" width="9.6640625" style="1872" bestFit="1" customWidth="1"/>
    <col min="10263" max="10263" width="8" style="1872" bestFit="1" customWidth="1"/>
    <col min="10264" max="10264" width="7.5546875" style="1872" bestFit="1" customWidth="1"/>
    <col min="10265" max="10265" width="7.6640625" style="1872" customWidth="1"/>
    <col min="10266" max="10266" width="8.109375" style="1872" customWidth="1"/>
    <col min="10267" max="10267" width="9.21875" style="1872" bestFit="1" customWidth="1"/>
    <col min="10268" max="10268" width="8.21875" style="1872" customWidth="1"/>
    <col min="10269" max="10269" width="7.88671875" style="1872" customWidth="1"/>
    <col min="10270" max="10270" width="7.6640625" style="1872" customWidth="1"/>
    <col min="10271" max="10271" width="8.5546875" style="1872" customWidth="1"/>
    <col min="10272" max="10272" width="8.21875" style="1872" customWidth="1"/>
    <col min="10273" max="10429" width="7.109375" style="1872"/>
    <col min="10430" max="10430" width="21.33203125" style="1872" bestFit="1" customWidth="1"/>
    <col min="10431" max="10431" width="7.109375" style="1872"/>
    <col min="10432" max="10432" width="7.109375" style="1872" customWidth="1"/>
    <col min="10433" max="10433" width="9.6640625" style="1872" customWidth="1"/>
    <col min="10434" max="10434" width="8.44140625" style="1872" customWidth="1"/>
    <col min="10435" max="10435" width="8.109375" style="1872" customWidth="1"/>
    <col min="10436" max="10436" width="8.77734375" style="1872" customWidth="1"/>
    <col min="10437" max="10437" width="8.6640625" style="1872" customWidth="1"/>
    <col min="10438" max="10438" width="9.21875" style="1872" customWidth="1"/>
    <col min="10439" max="10439" width="9.6640625" style="1872" bestFit="1" customWidth="1"/>
    <col min="10440" max="10440" width="8" style="1872" bestFit="1" customWidth="1"/>
    <col min="10441" max="10441" width="7.5546875" style="1872" bestFit="1" customWidth="1"/>
    <col min="10442" max="10442" width="7.6640625" style="1872" customWidth="1"/>
    <col min="10443" max="10443" width="8.109375" style="1872" customWidth="1"/>
    <col min="10444" max="10444" width="9.21875" style="1872" bestFit="1" customWidth="1"/>
    <col min="10445" max="10445" width="8.21875" style="1872" customWidth="1"/>
    <col min="10446" max="10446" width="7.88671875" style="1872" customWidth="1"/>
    <col min="10447" max="10447" width="7.6640625" style="1872" customWidth="1"/>
    <col min="10448" max="10448" width="8.5546875" style="1872" customWidth="1"/>
    <col min="10449" max="10449" width="8.21875" style="1872" customWidth="1"/>
    <col min="10450" max="10475" width="7.109375" style="1872"/>
    <col min="10476" max="10476" width="15.21875" style="1872" customWidth="1"/>
    <col min="10477" max="10477" width="2" style="1872" customWidth="1"/>
    <col min="10478" max="10478" width="3" style="1872" customWidth="1"/>
    <col min="10479" max="10501" width="8.77734375" style="1872" customWidth="1"/>
    <col min="10502" max="10512" width="9.6640625" style="1872" customWidth="1"/>
    <col min="10513" max="10513" width="8.44140625" style="1872" customWidth="1"/>
    <col min="10514" max="10514" width="8.109375" style="1872" customWidth="1"/>
    <col min="10515" max="10515" width="8.77734375" style="1872" customWidth="1"/>
    <col min="10516" max="10516" width="8.6640625" style="1872" customWidth="1"/>
    <col min="10517" max="10517" width="9.21875" style="1872" customWidth="1"/>
    <col min="10518" max="10518" width="9.6640625" style="1872" bestFit="1" customWidth="1"/>
    <col min="10519" max="10519" width="8" style="1872" bestFit="1" customWidth="1"/>
    <col min="10520" max="10520" width="7.5546875" style="1872" bestFit="1" customWidth="1"/>
    <col min="10521" max="10521" width="7.6640625" style="1872" customWidth="1"/>
    <col min="10522" max="10522" width="8.109375" style="1872" customWidth="1"/>
    <col min="10523" max="10523" width="9.21875" style="1872" bestFit="1" customWidth="1"/>
    <col min="10524" max="10524" width="8.21875" style="1872" customWidth="1"/>
    <col min="10525" max="10525" width="7.88671875" style="1872" customWidth="1"/>
    <col min="10526" max="10526" width="7.6640625" style="1872" customWidth="1"/>
    <col min="10527" max="10527" width="8.5546875" style="1872" customWidth="1"/>
    <col min="10528" max="10528" width="8.21875" style="1872" customWidth="1"/>
    <col min="10529" max="10685" width="7.109375" style="1872"/>
    <col min="10686" max="10686" width="21.33203125" style="1872" bestFit="1" customWidth="1"/>
    <col min="10687" max="10687" width="7.109375" style="1872"/>
    <col min="10688" max="10688" width="7.109375" style="1872" customWidth="1"/>
    <col min="10689" max="10689" width="9.6640625" style="1872" customWidth="1"/>
    <col min="10690" max="10690" width="8.44140625" style="1872" customWidth="1"/>
    <col min="10691" max="10691" width="8.109375" style="1872" customWidth="1"/>
    <col min="10692" max="10692" width="8.77734375" style="1872" customWidth="1"/>
    <col min="10693" max="10693" width="8.6640625" style="1872" customWidth="1"/>
    <col min="10694" max="10694" width="9.21875" style="1872" customWidth="1"/>
    <col min="10695" max="10695" width="9.6640625" style="1872" bestFit="1" customWidth="1"/>
    <col min="10696" max="10696" width="8" style="1872" bestFit="1" customWidth="1"/>
    <col min="10697" max="10697" width="7.5546875" style="1872" bestFit="1" customWidth="1"/>
    <col min="10698" max="10698" width="7.6640625" style="1872" customWidth="1"/>
    <col min="10699" max="10699" width="8.109375" style="1872" customWidth="1"/>
    <col min="10700" max="10700" width="9.21875" style="1872" bestFit="1" customWidth="1"/>
    <col min="10701" max="10701" width="8.21875" style="1872" customWidth="1"/>
    <col min="10702" max="10702" width="7.88671875" style="1872" customWidth="1"/>
    <col min="10703" max="10703" width="7.6640625" style="1872" customWidth="1"/>
    <col min="10704" max="10704" width="8.5546875" style="1872" customWidth="1"/>
    <col min="10705" max="10705" width="8.21875" style="1872" customWidth="1"/>
    <col min="10706" max="10731" width="7.109375" style="1872"/>
    <col min="10732" max="10732" width="15.21875" style="1872" customWidth="1"/>
    <col min="10733" max="10733" width="2" style="1872" customWidth="1"/>
    <col min="10734" max="10734" width="3" style="1872" customWidth="1"/>
    <col min="10735" max="10757" width="8.77734375" style="1872" customWidth="1"/>
    <col min="10758" max="10768" width="9.6640625" style="1872" customWidth="1"/>
    <col min="10769" max="10769" width="8.44140625" style="1872" customWidth="1"/>
    <col min="10770" max="10770" width="8.109375" style="1872" customWidth="1"/>
    <col min="10771" max="10771" width="8.77734375" style="1872" customWidth="1"/>
    <col min="10772" max="10772" width="8.6640625" style="1872" customWidth="1"/>
    <col min="10773" max="10773" width="9.21875" style="1872" customWidth="1"/>
    <col min="10774" max="10774" width="9.6640625" style="1872" bestFit="1" customWidth="1"/>
    <col min="10775" max="10775" width="8" style="1872" bestFit="1" customWidth="1"/>
    <col min="10776" max="10776" width="7.5546875" style="1872" bestFit="1" customWidth="1"/>
    <col min="10777" max="10777" width="7.6640625" style="1872" customWidth="1"/>
    <col min="10778" max="10778" width="8.109375" style="1872" customWidth="1"/>
    <col min="10779" max="10779" width="9.21875" style="1872" bestFit="1" customWidth="1"/>
    <col min="10780" max="10780" width="8.21875" style="1872" customWidth="1"/>
    <col min="10781" max="10781" width="7.88671875" style="1872" customWidth="1"/>
    <col min="10782" max="10782" width="7.6640625" style="1872" customWidth="1"/>
    <col min="10783" max="10783" width="8.5546875" style="1872" customWidth="1"/>
    <col min="10784" max="10784" width="8.21875" style="1872" customWidth="1"/>
    <col min="10785" max="10941" width="7.109375" style="1872"/>
    <col min="10942" max="10942" width="21.33203125" style="1872" bestFit="1" customWidth="1"/>
    <col min="10943" max="10943" width="7.109375" style="1872"/>
    <col min="10944" max="10944" width="7.109375" style="1872" customWidth="1"/>
    <col min="10945" max="10945" width="9.6640625" style="1872" customWidth="1"/>
    <col min="10946" max="10946" width="8.44140625" style="1872" customWidth="1"/>
    <col min="10947" max="10947" width="8.109375" style="1872" customWidth="1"/>
    <col min="10948" max="10948" width="8.77734375" style="1872" customWidth="1"/>
    <col min="10949" max="10949" width="8.6640625" style="1872" customWidth="1"/>
    <col min="10950" max="10950" width="9.21875" style="1872" customWidth="1"/>
    <col min="10951" max="10951" width="9.6640625" style="1872" bestFit="1" customWidth="1"/>
    <col min="10952" max="10952" width="8" style="1872" bestFit="1" customWidth="1"/>
    <col min="10953" max="10953" width="7.5546875" style="1872" bestFit="1" customWidth="1"/>
    <col min="10954" max="10954" width="7.6640625" style="1872" customWidth="1"/>
    <col min="10955" max="10955" width="8.109375" style="1872" customWidth="1"/>
    <col min="10956" max="10956" width="9.21875" style="1872" bestFit="1" customWidth="1"/>
    <col min="10957" max="10957" width="8.21875" style="1872" customWidth="1"/>
    <col min="10958" max="10958" width="7.88671875" style="1872" customWidth="1"/>
    <col min="10959" max="10959" width="7.6640625" style="1872" customWidth="1"/>
    <col min="10960" max="10960" width="8.5546875" style="1872" customWidth="1"/>
    <col min="10961" max="10961" width="8.21875" style="1872" customWidth="1"/>
    <col min="10962" max="10987" width="7.109375" style="1872"/>
    <col min="10988" max="10988" width="15.21875" style="1872" customWidth="1"/>
    <col min="10989" max="10989" width="2" style="1872" customWidth="1"/>
    <col min="10990" max="10990" width="3" style="1872" customWidth="1"/>
    <col min="10991" max="11013" width="8.77734375" style="1872" customWidth="1"/>
    <col min="11014" max="11024" width="9.6640625" style="1872" customWidth="1"/>
    <col min="11025" max="11025" width="8.44140625" style="1872" customWidth="1"/>
    <col min="11026" max="11026" width="8.109375" style="1872" customWidth="1"/>
    <col min="11027" max="11027" width="8.77734375" style="1872" customWidth="1"/>
    <col min="11028" max="11028" width="8.6640625" style="1872" customWidth="1"/>
    <col min="11029" max="11029" width="9.21875" style="1872" customWidth="1"/>
    <col min="11030" max="11030" width="9.6640625" style="1872" bestFit="1" customWidth="1"/>
    <col min="11031" max="11031" width="8" style="1872" bestFit="1" customWidth="1"/>
    <col min="11032" max="11032" width="7.5546875" style="1872" bestFit="1" customWidth="1"/>
    <col min="11033" max="11033" width="7.6640625" style="1872" customWidth="1"/>
    <col min="11034" max="11034" width="8.109375" style="1872" customWidth="1"/>
    <col min="11035" max="11035" width="9.21875" style="1872" bestFit="1" customWidth="1"/>
    <col min="11036" max="11036" width="8.21875" style="1872" customWidth="1"/>
    <col min="11037" max="11037" width="7.88671875" style="1872" customWidth="1"/>
    <col min="11038" max="11038" width="7.6640625" style="1872" customWidth="1"/>
    <col min="11039" max="11039" width="8.5546875" style="1872" customWidth="1"/>
    <col min="11040" max="11040" width="8.21875" style="1872" customWidth="1"/>
    <col min="11041" max="11197" width="7.109375" style="1872"/>
    <col min="11198" max="11198" width="21.33203125" style="1872" bestFit="1" customWidth="1"/>
    <col min="11199" max="11199" width="7.109375" style="1872"/>
    <col min="11200" max="11200" width="7.109375" style="1872" customWidth="1"/>
    <col min="11201" max="11201" width="9.6640625" style="1872" customWidth="1"/>
    <col min="11202" max="11202" width="8.44140625" style="1872" customWidth="1"/>
    <col min="11203" max="11203" width="8.109375" style="1872" customWidth="1"/>
    <col min="11204" max="11204" width="8.77734375" style="1872" customWidth="1"/>
    <col min="11205" max="11205" width="8.6640625" style="1872" customWidth="1"/>
    <col min="11206" max="11206" width="9.21875" style="1872" customWidth="1"/>
    <col min="11207" max="11207" width="9.6640625" style="1872" bestFit="1" customWidth="1"/>
    <col min="11208" max="11208" width="8" style="1872" bestFit="1" customWidth="1"/>
    <col min="11209" max="11209" width="7.5546875" style="1872" bestFit="1" customWidth="1"/>
    <col min="11210" max="11210" width="7.6640625" style="1872" customWidth="1"/>
    <col min="11211" max="11211" width="8.109375" style="1872" customWidth="1"/>
    <col min="11212" max="11212" width="9.21875" style="1872" bestFit="1" customWidth="1"/>
    <col min="11213" max="11213" width="8.21875" style="1872" customWidth="1"/>
    <col min="11214" max="11214" width="7.88671875" style="1872" customWidth="1"/>
    <col min="11215" max="11215" width="7.6640625" style="1872" customWidth="1"/>
    <col min="11216" max="11216" width="8.5546875" style="1872" customWidth="1"/>
    <col min="11217" max="11217" width="8.21875" style="1872" customWidth="1"/>
    <col min="11218" max="11243" width="7.109375" style="1872"/>
    <col min="11244" max="11244" width="15.21875" style="1872" customWidth="1"/>
    <col min="11245" max="11245" width="2" style="1872" customWidth="1"/>
    <col min="11246" max="11246" width="3" style="1872" customWidth="1"/>
    <col min="11247" max="11269" width="8.77734375" style="1872" customWidth="1"/>
    <col min="11270" max="11280" width="9.6640625" style="1872" customWidth="1"/>
    <col min="11281" max="11281" width="8.44140625" style="1872" customWidth="1"/>
    <col min="11282" max="11282" width="8.109375" style="1872" customWidth="1"/>
    <col min="11283" max="11283" width="8.77734375" style="1872" customWidth="1"/>
    <col min="11284" max="11284" width="8.6640625" style="1872" customWidth="1"/>
    <col min="11285" max="11285" width="9.21875" style="1872" customWidth="1"/>
    <col min="11286" max="11286" width="9.6640625" style="1872" bestFit="1" customWidth="1"/>
    <col min="11287" max="11287" width="8" style="1872" bestFit="1" customWidth="1"/>
    <col min="11288" max="11288" width="7.5546875" style="1872" bestFit="1" customWidth="1"/>
    <col min="11289" max="11289" width="7.6640625" style="1872" customWidth="1"/>
    <col min="11290" max="11290" width="8.109375" style="1872" customWidth="1"/>
    <col min="11291" max="11291" width="9.21875" style="1872" bestFit="1" customWidth="1"/>
    <col min="11292" max="11292" width="8.21875" style="1872" customWidth="1"/>
    <col min="11293" max="11293" width="7.88671875" style="1872" customWidth="1"/>
    <col min="11294" max="11294" width="7.6640625" style="1872" customWidth="1"/>
    <col min="11295" max="11295" width="8.5546875" style="1872" customWidth="1"/>
    <col min="11296" max="11296" width="8.21875" style="1872" customWidth="1"/>
    <col min="11297" max="11453" width="7.109375" style="1872"/>
    <col min="11454" max="11454" width="21.33203125" style="1872" bestFit="1" customWidth="1"/>
    <col min="11455" max="11455" width="7.109375" style="1872"/>
    <col min="11456" max="11456" width="7.109375" style="1872" customWidth="1"/>
    <col min="11457" max="11457" width="9.6640625" style="1872" customWidth="1"/>
    <col min="11458" max="11458" width="8.44140625" style="1872" customWidth="1"/>
    <col min="11459" max="11459" width="8.109375" style="1872" customWidth="1"/>
    <col min="11460" max="11460" width="8.77734375" style="1872" customWidth="1"/>
    <col min="11461" max="11461" width="8.6640625" style="1872" customWidth="1"/>
    <col min="11462" max="11462" width="9.21875" style="1872" customWidth="1"/>
    <col min="11463" max="11463" width="9.6640625" style="1872" bestFit="1" customWidth="1"/>
    <col min="11464" max="11464" width="8" style="1872" bestFit="1" customWidth="1"/>
    <col min="11465" max="11465" width="7.5546875" style="1872" bestFit="1" customWidth="1"/>
    <col min="11466" max="11466" width="7.6640625" style="1872" customWidth="1"/>
    <col min="11467" max="11467" width="8.109375" style="1872" customWidth="1"/>
    <col min="11468" max="11468" width="9.21875" style="1872" bestFit="1" customWidth="1"/>
    <col min="11469" max="11469" width="8.21875" style="1872" customWidth="1"/>
    <col min="11470" max="11470" width="7.88671875" style="1872" customWidth="1"/>
    <col min="11471" max="11471" width="7.6640625" style="1872" customWidth="1"/>
    <col min="11472" max="11472" width="8.5546875" style="1872" customWidth="1"/>
    <col min="11473" max="11473" width="8.21875" style="1872" customWidth="1"/>
    <col min="11474" max="11499" width="7.109375" style="1872"/>
    <col min="11500" max="11500" width="15.21875" style="1872" customWidth="1"/>
    <col min="11501" max="11501" width="2" style="1872" customWidth="1"/>
    <col min="11502" max="11502" width="3" style="1872" customWidth="1"/>
    <col min="11503" max="11525" width="8.77734375" style="1872" customWidth="1"/>
    <col min="11526" max="11536" width="9.6640625" style="1872" customWidth="1"/>
    <col min="11537" max="11537" width="8.44140625" style="1872" customWidth="1"/>
    <col min="11538" max="11538" width="8.109375" style="1872" customWidth="1"/>
    <col min="11539" max="11539" width="8.77734375" style="1872" customWidth="1"/>
    <col min="11540" max="11540" width="8.6640625" style="1872" customWidth="1"/>
    <col min="11541" max="11541" width="9.21875" style="1872" customWidth="1"/>
    <col min="11542" max="11542" width="9.6640625" style="1872" bestFit="1" customWidth="1"/>
    <col min="11543" max="11543" width="8" style="1872" bestFit="1" customWidth="1"/>
    <col min="11544" max="11544" width="7.5546875" style="1872" bestFit="1" customWidth="1"/>
    <col min="11545" max="11545" width="7.6640625" style="1872" customWidth="1"/>
    <col min="11546" max="11546" width="8.109375" style="1872" customWidth="1"/>
    <col min="11547" max="11547" width="9.21875" style="1872" bestFit="1" customWidth="1"/>
    <col min="11548" max="11548" width="8.21875" style="1872" customWidth="1"/>
    <col min="11549" max="11549" width="7.88671875" style="1872" customWidth="1"/>
    <col min="11550" max="11550" width="7.6640625" style="1872" customWidth="1"/>
    <col min="11551" max="11551" width="8.5546875" style="1872" customWidth="1"/>
    <col min="11552" max="11552" width="8.21875" style="1872" customWidth="1"/>
    <col min="11553" max="11709" width="7.109375" style="1872"/>
    <col min="11710" max="11710" width="21.33203125" style="1872" bestFit="1" customWidth="1"/>
    <col min="11711" max="11711" width="7.109375" style="1872"/>
    <col min="11712" max="11712" width="7.109375" style="1872" customWidth="1"/>
    <col min="11713" max="11713" width="9.6640625" style="1872" customWidth="1"/>
    <col min="11714" max="11714" width="8.44140625" style="1872" customWidth="1"/>
    <col min="11715" max="11715" width="8.109375" style="1872" customWidth="1"/>
    <col min="11716" max="11716" width="8.77734375" style="1872" customWidth="1"/>
    <col min="11717" max="11717" width="8.6640625" style="1872" customWidth="1"/>
    <col min="11718" max="11718" width="9.21875" style="1872" customWidth="1"/>
    <col min="11719" max="11719" width="9.6640625" style="1872" bestFit="1" customWidth="1"/>
    <col min="11720" max="11720" width="8" style="1872" bestFit="1" customWidth="1"/>
    <col min="11721" max="11721" width="7.5546875" style="1872" bestFit="1" customWidth="1"/>
    <col min="11722" max="11722" width="7.6640625" style="1872" customWidth="1"/>
    <col min="11723" max="11723" width="8.109375" style="1872" customWidth="1"/>
    <col min="11724" max="11724" width="9.21875" style="1872" bestFit="1" customWidth="1"/>
    <col min="11725" max="11725" width="8.21875" style="1872" customWidth="1"/>
    <col min="11726" max="11726" width="7.88671875" style="1872" customWidth="1"/>
    <col min="11727" max="11727" width="7.6640625" style="1872" customWidth="1"/>
    <col min="11728" max="11728" width="8.5546875" style="1872" customWidth="1"/>
    <col min="11729" max="11729" width="8.21875" style="1872" customWidth="1"/>
    <col min="11730" max="11755" width="7.109375" style="1872"/>
    <col min="11756" max="11756" width="15.21875" style="1872" customWidth="1"/>
    <col min="11757" max="11757" width="2" style="1872" customWidth="1"/>
    <col min="11758" max="11758" width="3" style="1872" customWidth="1"/>
    <col min="11759" max="11781" width="8.77734375" style="1872" customWidth="1"/>
    <col min="11782" max="11792" width="9.6640625" style="1872" customWidth="1"/>
    <col min="11793" max="11793" width="8.44140625" style="1872" customWidth="1"/>
    <col min="11794" max="11794" width="8.109375" style="1872" customWidth="1"/>
    <col min="11795" max="11795" width="8.77734375" style="1872" customWidth="1"/>
    <col min="11796" max="11796" width="8.6640625" style="1872" customWidth="1"/>
    <col min="11797" max="11797" width="9.21875" style="1872" customWidth="1"/>
    <col min="11798" max="11798" width="9.6640625" style="1872" bestFit="1" customWidth="1"/>
    <col min="11799" max="11799" width="8" style="1872" bestFit="1" customWidth="1"/>
    <col min="11800" max="11800" width="7.5546875" style="1872" bestFit="1" customWidth="1"/>
    <col min="11801" max="11801" width="7.6640625" style="1872" customWidth="1"/>
    <col min="11802" max="11802" width="8.109375" style="1872" customWidth="1"/>
    <col min="11803" max="11803" width="9.21875" style="1872" bestFit="1" customWidth="1"/>
    <col min="11804" max="11804" width="8.21875" style="1872" customWidth="1"/>
    <col min="11805" max="11805" width="7.88671875" style="1872" customWidth="1"/>
    <col min="11806" max="11806" width="7.6640625" style="1872" customWidth="1"/>
    <col min="11807" max="11807" width="8.5546875" style="1872" customWidth="1"/>
    <col min="11808" max="11808" width="8.21875" style="1872" customWidth="1"/>
    <col min="11809" max="11965" width="7.109375" style="1872"/>
    <col min="11966" max="11966" width="21.33203125" style="1872" bestFit="1" customWidth="1"/>
    <col min="11967" max="11967" width="7.109375" style="1872"/>
    <col min="11968" max="11968" width="7.109375" style="1872" customWidth="1"/>
    <col min="11969" max="11969" width="9.6640625" style="1872" customWidth="1"/>
    <col min="11970" max="11970" width="8.44140625" style="1872" customWidth="1"/>
    <col min="11971" max="11971" width="8.109375" style="1872" customWidth="1"/>
    <col min="11972" max="11972" width="8.77734375" style="1872" customWidth="1"/>
    <col min="11973" max="11973" width="8.6640625" style="1872" customWidth="1"/>
    <col min="11974" max="11974" width="9.21875" style="1872" customWidth="1"/>
    <col min="11975" max="11975" width="9.6640625" style="1872" bestFit="1" customWidth="1"/>
    <col min="11976" max="11976" width="8" style="1872" bestFit="1" customWidth="1"/>
    <col min="11977" max="11977" width="7.5546875" style="1872" bestFit="1" customWidth="1"/>
    <col min="11978" max="11978" width="7.6640625" style="1872" customWidth="1"/>
    <col min="11979" max="11979" width="8.109375" style="1872" customWidth="1"/>
    <col min="11980" max="11980" width="9.21875" style="1872" bestFit="1" customWidth="1"/>
    <col min="11981" max="11981" width="8.21875" style="1872" customWidth="1"/>
    <col min="11982" max="11982" width="7.88671875" style="1872" customWidth="1"/>
    <col min="11983" max="11983" width="7.6640625" style="1872" customWidth="1"/>
    <col min="11984" max="11984" width="8.5546875" style="1872" customWidth="1"/>
    <col min="11985" max="11985" width="8.21875" style="1872" customWidth="1"/>
    <col min="11986" max="12011" width="7.109375" style="1872"/>
    <col min="12012" max="12012" width="15.21875" style="1872" customWidth="1"/>
    <col min="12013" max="12013" width="2" style="1872" customWidth="1"/>
    <col min="12014" max="12014" width="3" style="1872" customWidth="1"/>
    <col min="12015" max="12037" width="8.77734375" style="1872" customWidth="1"/>
    <col min="12038" max="12048" width="9.6640625" style="1872" customWidth="1"/>
    <col min="12049" max="12049" width="8.44140625" style="1872" customWidth="1"/>
    <col min="12050" max="12050" width="8.109375" style="1872" customWidth="1"/>
    <col min="12051" max="12051" width="8.77734375" style="1872" customWidth="1"/>
    <col min="12052" max="12052" width="8.6640625" style="1872" customWidth="1"/>
    <col min="12053" max="12053" width="9.21875" style="1872" customWidth="1"/>
    <col min="12054" max="12054" width="9.6640625" style="1872" bestFit="1" customWidth="1"/>
    <col min="12055" max="12055" width="8" style="1872" bestFit="1" customWidth="1"/>
    <col min="12056" max="12056" width="7.5546875" style="1872" bestFit="1" customWidth="1"/>
    <col min="12057" max="12057" width="7.6640625" style="1872" customWidth="1"/>
    <col min="12058" max="12058" width="8.109375" style="1872" customWidth="1"/>
    <col min="12059" max="12059" width="9.21875" style="1872" bestFit="1" customWidth="1"/>
    <col min="12060" max="12060" width="8.21875" style="1872" customWidth="1"/>
    <col min="12061" max="12061" width="7.88671875" style="1872" customWidth="1"/>
    <col min="12062" max="12062" width="7.6640625" style="1872" customWidth="1"/>
    <col min="12063" max="12063" width="8.5546875" style="1872" customWidth="1"/>
    <col min="12064" max="12064" width="8.21875" style="1872" customWidth="1"/>
    <col min="12065" max="12221" width="7.109375" style="1872"/>
    <col min="12222" max="12222" width="21.33203125" style="1872" bestFit="1" customWidth="1"/>
    <col min="12223" max="12223" width="7.109375" style="1872"/>
    <col min="12224" max="12224" width="7.109375" style="1872" customWidth="1"/>
    <col min="12225" max="12225" width="9.6640625" style="1872" customWidth="1"/>
    <col min="12226" max="12226" width="8.44140625" style="1872" customWidth="1"/>
    <col min="12227" max="12227" width="8.109375" style="1872" customWidth="1"/>
    <col min="12228" max="12228" width="8.77734375" style="1872" customWidth="1"/>
    <col min="12229" max="12229" width="8.6640625" style="1872" customWidth="1"/>
    <col min="12230" max="12230" width="9.21875" style="1872" customWidth="1"/>
    <col min="12231" max="12231" width="9.6640625" style="1872" bestFit="1" customWidth="1"/>
    <col min="12232" max="12232" width="8" style="1872" bestFit="1" customWidth="1"/>
    <col min="12233" max="12233" width="7.5546875" style="1872" bestFit="1" customWidth="1"/>
    <col min="12234" max="12234" width="7.6640625" style="1872" customWidth="1"/>
    <col min="12235" max="12235" width="8.109375" style="1872" customWidth="1"/>
    <col min="12236" max="12236" width="9.21875" style="1872" bestFit="1" customWidth="1"/>
    <col min="12237" max="12237" width="8.21875" style="1872" customWidth="1"/>
    <col min="12238" max="12238" width="7.88671875" style="1872" customWidth="1"/>
    <col min="12239" max="12239" width="7.6640625" style="1872" customWidth="1"/>
    <col min="12240" max="12240" width="8.5546875" style="1872" customWidth="1"/>
    <col min="12241" max="12241" width="8.21875" style="1872" customWidth="1"/>
    <col min="12242" max="12267" width="7.109375" style="1872"/>
    <col min="12268" max="12268" width="15.21875" style="1872" customWidth="1"/>
    <col min="12269" max="12269" width="2" style="1872" customWidth="1"/>
    <col min="12270" max="12270" width="3" style="1872" customWidth="1"/>
    <col min="12271" max="12293" width="8.77734375" style="1872" customWidth="1"/>
    <col min="12294" max="12304" width="9.6640625" style="1872" customWidth="1"/>
    <col min="12305" max="12305" width="8.44140625" style="1872" customWidth="1"/>
    <col min="12306" max="12306" width="8.109375" style="1872" customWidth="1"/>
    <col min="12307" max="12307" width="8.77734375" style="1872" customWidth="1"/>
    <col min="12308" max="12308" width="8.6640625" style="1872" customWidth="1"/>
    <col min="12309" max="12309" width="9.21875" style="1872" customWidth="1"/>
    <col min="12310" max="12310" width="9.6640625" style="1872" bestFit="1" customWidth="1"/>
    <col min="12311" max="12311" width="8" style="1872" bestFit="1" customWidth="1"/>
    <col min="12312" max="12312" width="7.5546875" style="1872" bestFit="1" customWidth="1"/>
    <col min="12313" max="12313" width="7.6640625" style="1872" customWidth="1"/>
    <col min="12314" max="12314" width="8.109375" style="1872" customWidth="1"/>
    <col min="12315" max="12315" width="9.21875" style="1872" bestFit="1" customWidth="1"/>
    <col min="12316" max="12316" width="8.21875" style="1872" customWidth="1"/>
    <col min="12317" max="12317" width="7.88671875" style="1872" customWidth="1"/>
    <col min="12318" max="12318" width="7.6640625" style="1872" customWidth="1"/>
    <col min="12319" max="12319" width="8.5546875" style="1872" customWidth="1"/>
    <col min="12320" max="12320" width="8.21875" style="1872" customWidth="1"/>
    <col min="12321" max="12477" width="7.109375" style="1872"/>
    <col min="12478" max="12478" width="21.33203125" style="1872" bestFit="1" customWidth="1"/>
    <col min="12479" max="12479" width="7.109375" style="1872"/>
    <col min="12480" max="12480" width="7.109375" style="1872" customWidth="1"/>
    <col min="12481" max="12481" width="9.6640625" style="1872" customWidth="1"/>
    <col min="12482" max="12482" width="8.44140625" style="1872" customWidth="1"/>
    <col min="12483" max="12483" width="8.109375" style="1872" customWidth="1"/>
    <col min="12484" max="12484" width="8.77734375" style="1872" customWidth="1"/>
    <col min="12485" max="12485" width="8.6640625" style="1872" customWidth="1"/>
    <col min="12486" max="12486" width="9.21875" style="1872" customWidth="1"/>
    <col min="12487" max="12487" width="9.6640625" style="1872" bestFit="1" customWidth="1"/>
    <col min="12488" max="12488" width="8" style="1872" bestFit="1" customWidth="1"/>
    <col min="12489" max="12489" width="7.5546875" style="1872" bestFit="1" customWidth="1"/>
    <col min="12490" max="12490" width="7.6640625" style="1872" customWidth="1"/>
    <col min="12491" max="12491" width="8.109375" style="1872" customWidth="1"/>
    <col min="12492" max="12492" width="9.21875" style="1872" bestFit="1" customWidth="1"/>
    <col min="12493" max="12493" width="8.21875" style="1872" customWidth="1"/>
    <col min="12494" max="12494" width="7.88671875" style="1872" customWidth="1"/>
    <col min="12495" max="12495" width="7.6640625" style="1872" customWidth="1"/>
    <col min="12496" max="12496" width="8.5546875" style="1872" customWidth="1"/>
    <col min="12497" max="12497" width="8.21875" style="1872" customWidth="1"/>
    <col min="12498" max="12523" width="7.109375" style="1872"/>
    <col min="12524" max="12524" width="15.21875" style="1872" customWidth="1"/>
    <col min="12525" max="12525" width="2" style="1872" customWidth="1"/>
    <col min="12526" max="12526" width="3" style="1872" customWidth="1"/>
    <col min="12527" max="12549" width="8.77734375" style="1872" customWidth="1"/>
    <col min="12550" max="12560" width="9.6640625" style="1872" customWidth="1"/>
    <col min="12561" max="12561" width="8.44140625" style="1872" customWidth="1"/>
    <col min="12562" max="12562" width="8.109375" style="1872" customWidth="1"/>
    <col min="12563" max="12563" width="8.77734375" style="1872" customWidth="1"/>
    <col min="12564" max="12564" width="8.6640625" style="1872" customWidth="1"/>
    <col min="12565" max="12565" width="9.21875" style="1872" customWidth="1"/>
    <col min="12566" max="12566" width="9.6640625" style="1872" bestFit="1" customWidth="1"/>
    <col min="12567" max="12567" width="8" style="1872" bestFit="1" customWidth="1"/>
    <col min="12568" max="12568" width="7.5546875" style="1872" bestFit="1" customWidth="1"/>
    <col min="12569" max="12569" width="7.6640625" style="1872" customWidth="1"/>
    <col min="12570" max="12570" width="8.109375" style="1872" customWidth="1"/>
    <col min="12571" max="12571" width="9.21875" style="1872" bestFit="1" customWidth="1"/>
    <col min="12572" max="12572" width="8.21875" style="1872" customWidth="1"/>
    <col min="12573" max="12573" width="7.88671875" style="1872" customWidth="1"/>
    <col min="12574" max="12574" width="7.6640625" style="1872" customWidth="1"/>
    <col min="12575" max="12575" width="8.5546875" style="1872" customWidth="1"/>
    <col min="12576" max="12576" width="8.21875" style="1872" customWidth="1"/>
    <col min="12577" max="12733" width="7.109375" style="1872"/>
    <col min="12734" max="12734" width="21.33203125" style="1872" bestFit="1" customWidth="1"/>
    <col min="12735" max="12735" width="7.109375" style="1872"/>
    <col min="12736" max="12736" width="7.109375" style="1872" customWidth="1"/>
    <col min="12737" max="12737" width="9.6640625" style="1872" customWidth="1"/>
    <col min="12738" max="12738" width="8.44140625" style="1872" customWidth="1"/>
    <col min="12739" max="12739" width="8.109375" style="1872" customWidth="1"/>
    <col min="12740" max="12740" width="8.77734375" style="1872" customWidth="1"/>
    <col min="12741" max="12741" width="8.6640625" style="1872" customWidth="1"/>
    <col min="12742" max="12742" width="9.21875" style="1872" customWidth="1"/>
    <col min="12743" max="12743" width="9.6640625" style="1872" bestFit="1" customWidth="1"/>
    <col min="12744" max="12744" width="8" style="1872" bestFit="1" customWidth="1"/>
    <col min="12745" max="12745" width="7.5546875" style="1872" bestFit="1" customWidth="1"/>
    <col min="12746" max="12746" width="7.6640625" style="1872" customWidth="1"/>
    <col min="12747" max="12747" width="8.109375" style="1872" customWidth="1"/>
    <col min="12748" max="12748" width="9.21875" style="1872" bestFit="1" customWidth="1"/>
    <col min="12749" max="12749" width="8.21875" style="1872" customWidth="1"/>
    <col min="12750" max="12750" width="7.88671875" style="1872" customWidth="1"/>
    <col min="12751" max="12751" width="7.6640625" style="1872" customWidth="1"/>
    <col min="12752" max="12752" width="8.5546875" style="1872" customWidth="1"/>
    <col min="12753" max="12753" width="8.21875" style="1872" customWidth="1"/>
    <col min="12754" max="12779" width="7.109375" style="1872"/>
    <col min="12780" max="12780" width="15.21875" style="1872" customWidth="1"/>
    <col min="12781" max="12781" width="2" style="1872" customWidth="1"/>
    <col min="12782" max="12782" width="3" style="1872" customWidth="1"/>
    <col min="12783" max="12805" width="8.77734375" style="1872" customWidth="1"/>
    <col min="12806" max="12816" width="9.6640625" style="1872" customWidth="1"/>
    <col min="12817" max="12817" width="8.44140625" style="1872" customWidth="1"/>
    <col min="12818" max="12818" width="8.109375" style="1872" customWidth="1"/>
    <col min="12819" max="12819" width="8.77734375" style="1872" customWidth="1"/>
    <col min="12820" max="12820" width="8.6640625" style="1872" customWidth="1"/>
    <col min="12821" max="12821" width="9.21875" style="1872" customWidth="1"/>
    <col min="12822" max="12822" width="9.6640625" style="1872" bestFit="1" customWidth="1"/>
    <col min="12823" max="12823" width="8" style="1872" bestFit="1" customWidth="1"/>
    <col min="12824" max="12824" width="7.5546875" style="1872" bestFit="1" customWidth="1"/>
    <col min="12825" max="12825" width="7.6640625" style="1872" customWidth="1"/>
    <col min="12826" max="12826" width="8.109375" style="1872" customWidth="1"/>
    <col min="12827" max="12827" width="9.21875" style="1872" bestFit="1" customWidth="1"/>
    <col min="12828" max="12828" width="8.21875" style="1872" customWidth="1"/>
    <col min="12829" max="12829" width="7.88671875" style="1872" customWidth="1"/>
    <col min="12830" max="12830" width="7.6640625" style="1872" customWidth="1"/>
    <col min="12831" max="12831" width="8.5546875" style="1872" customWidth="1"/>
    <col min="12832" max="12832" width="8.21875" style="1872" customWidth="1"/>
    <col min="12833" max="12989" width="7.109375" style="1872"/>
    <col min="12990" max="12990" width="21.33203125" style="1872" bestFit="1" customWidth="1"/>
    <col min="12991" max="12991" width="7.109375" style="1872"/>
    <col min="12992" max="12992" width="7.109375" style="1872" customWidth="1"/>
    <col min="12993" max="12993" width="9.6640625" style="1872" customWidth="1"/>
    <col min="12994" max="12994" width="8.44140625" style="1872" customWidth="1"/>
    <col min="12995" max="12995" width="8.109375" style="1872" customWidth="1"/>
    <col min="12996" max="12996" width="8.77734375" style="1872" customWidth="1"/>
    <col min="12997" max="12997" width="8.6640625" style="1872" customWidth="1"/>
    <col min="12998" max="12998" width="9.21875" style="1872" customWidth="1"/>
    <col min="12999" max="12999" width="9.6640625" style="1872" bestFit="1" customWidth="1"/>
    <col min="13000" max="13000" width="8" style="1872" bestFit="1" customWidth="1"/>
    <col min="13001" max="13001" width="7.5546875" style="1872" bestFit="1" customWidth="1"/>
    <col min="13002" max="13002" width="7.6640625" style="1872" customWidth="1"/>
    <col min="13003" max="13003" width="8.109375" style="1872" customWidth="1"/>
    <col min="13004" max="13004" width="9.21875" style="1872" bestFit="1" customWidth="1"/>
    <col min="13005" max="13005" width="8.21875" style="1872" customWidth="1"/>
    <col min="13006" max="13006" width="7.88671875" style="1872" customWidth="1"/>
    <col min="13007" max="13007" width="7.6640625" style="1872" customWidth="1"/>
    <col min="13008" max="13008" width="8.5546875" style="1872" customWidth="1"/>
    <col min="13009" max="13009" width="8.21875" style="1872" customWidth="1"/>
    <col min="13010" max="13035" width="7.109375" style="1872"/>
    <col min="13036" max="13036" width="15.21875" style="1872" customWidth="1"/>
    <col min="13037" max="13037" width="2" style="1872" customWidth="1"/>
    <col min="13038" max="13038" width="3" style="1872" customWidth="1"/>
    <col min="13039" max="13061" width="8.77734375" style="1872" customWidth="1"/>
    <col min="13062" max="13072" width="9.6640625" style="1872" customWidth="1"/>
    <col min="13073" max="13073" width="8.44140625" style="1872" customWidth="1"/>
    <col min="13074" max="13074" width="8.109375" style="1872" customWidth="1"/>
    <col min="13075" max="13075" width="8.77734375" style="1872" customWidth="1"/>
    <col min="13076" max="13076" width="8.6640625" style="1872" customWidth="1"/>
    <col min="13077" max="13077" width="9.21875" style="1872" customWidth="1"/>
    <col min="13078" max="13078" width="9.6640625" style="1872" bestFit="1" customWidth="1"/>
    <col min="13079" max="13079" width="8" style="1872" bestFit="1" customWidth="1"/>
    <col min="13080" max="13080" width="7.5546875" style="1872" bestFit="1" customWidth="1"/>
    <col min="13081" max="13081" width="7.6640625" style="1872" customWidth="1"/>
    <col min="13082" max="13082" width="8.109375" style="1872" customWidth="1"/>
    <col min="13083" max="13083" width="9.21875" style="1872" bestFit="1" customWidth="1"/>
    <col min="13084" max="13084" width="8.21875" style="1872" customWidth="1"/>
    <col min="13085" max="13085" width="7.88671875" style="1872" customWidth="1"/>
    <col min="13086" max="13086" width="7.6640625" style="1872" customWidth="1"/>
    <col min="13087" max="13087" width="8.5546875" style="1872" customWidth="1"/>
    <col min="13088" max="13088" width="8.21875" style="1872" customWidth="1"/>
    <col min="13089" max="13245" width="7.109375" style="1872"/>
    <col min="13246" max="13246" width="21.33203125" style="1872" bestFit="1" customWidth="1"/>
    <col min="13247" max="13247" width="7.109375" style="1872"/>
    <col min="13248" max="13248" width="7.109375" style="1872" customWidth="1"/>
    <col min="13249" max="13249" width="9.6640625" style="1872" customWidth="1"/>
    <col min="13250" max="13250" width="8.44140625" style="1872" customWidth="1"/>
    <col min="13251" max="13251" width="8.109375" style="1872" customWidth="1"/>
    <col min="13252" max="13252" width="8.77734375" style="1872" customWidth="1"/>
    <col min="13253" max="13253" width="8.6640625" style="1872" customWidth="1"/>
    <col min="13254" max="13254" width="9.21875" style="1872" customWidth="1"/>
    <col min="13255" max="13255" width="9.6640625" style="1872" bestFit="1" customWidth="1"/>
    <col min="13256" max="13256" width="8" style="1872" bestFit="1" customWidth="1"/>
    <col min="13257" max="13257" width="7.5546875" style="1872" bestFit="1" customWidth="1"/>
    <col min="13258" max="13258" width="7.6640625" style="1872" customWidth="1"/>
    <col min="13259" max="13259" width="8.109375" style="1872" customWidth="1"/>
    <col min="13260" max="13260" width="9.21875" style="1872" bestFit="1" customWidth="1"/>
    <col min="13261" max="13261" width="8.21875" style="1872" customWidth="1"/>
    <col min="13262" max="13262" width="7.88671875" style="1872" customWidth="1"/>
    <col min="13263" max="13263" width="7.6640625" style="1872" customWidth="1"/>
    <col min="13264" max="13264" width="8.5546875" style="1872" customWidth="1"/>
    <col min="13265" max="13265" width="8.21875" style="1872" customWidth="1"/>
    <col min="13266" max="13291" width="7.109375" style="1872"/>
    <col min="13292" max="13292" width="15.21875" style="1872" customWidth="1"/>
    <col min="13293" max="13293" width="2" style="1872" customWidth="1"/>
    <col min="13294" max="13294" width="3" style="1872" customWidth="1"/>
    <col min="13295" max="13317" width="8.77734375" style="1872" customWidth="1"/>
    <col min="13318" max="13328" width="9.6640625" style="1872" customWidth="1"/>
    <col min="13329" max="13329" width="8.44140625" style="1872" customWidth="1"/>
    <col min="13330" max="13330" width="8.109375" style="1872" customWidth="1"/>
    <col min="13331" max="13331" width="8.77734375" style="1872" customWidth="1"/>
    <col min="13332" max="13332" width="8.6640625" style="1872" customWidth="1"/>
    <col min="13333" max="13333" width="9.21875" style="1872" customWidth="1"/>
    <col min="13334" max="13334" width="9.6640625" style="1872" bestFit="1" customWidth="1"/>
    <col min="13335" max="13335" width="8" style="1872" bestFit="1" customWidth="1"/>
    <col min="13336" max="13336" width="7.5546875" style="1872" bestFit="1" customWidth="1"/>
    <col min="13337" max="13337" width="7.6640625" style="1872" customWidth="1"/>
    <col min="13338" max="13338" width="8.109375" style="1872" customWidth="1"/>
    <col min="13339" max="13339" width="9.21875" style="1872" bestFit="1" customWidth="1"/>
    <col min="13340" max="13340" width="8.21875" style="1872" customWidth="1"/>
    <col min="13341" max="13341" width="7.88671875" style="1872" customWidth="1"/>
    <col min="13342" max="13342" width="7.6640625" style="1872" customWidth="1"/>
    <col min="13343" max="13343" width="8.5546875" style="1872" customWidth="1"/>
    <col min="13344" max="13344" width="8.21875" style="1872" customWidth="1"/>
    <col min="13345" max="13501" width="7.109375" style="1872"/>
    <col min="13502" max="13502" width="21.33203125" style="1872" bestFit="1" customWidth="1"/>
    <col min="13503" max="13503" width="7.109375" style="1872"/>
    <col min="13504" max="13504" width="7.109375" style="1872" customWidth="1"/>
    <col min="13505" max="13505" width="9.6640625" style="1872" customWidth="1"/>
    <col min="13506" max="13506" width="8.44140625" style="1872" customWidth="1"/>
    <col min="13507" max="13507" width="8.109375" style="1872" customWidth="1"/>
    <col min="13508" max="13508" width="8.77734375" style="1872" customWidth="1"/>
    <col min="13509" max="13509" width="8.6640625" style="1872" customWidth="1"/>
    <col min="13510" max="13510" width="9.21875" style="1872" customWidth="1"/>
    <col min="13511" max="13511" width="9.6640625" style="1872" bestFit="1" customWidth="1"/>
    <col min="13512" max="13512" width="8" style="1872" bestFit="1" customWidth="1"/>
    <col min="13513" max="13513" width="7.5546875" style="1872" bestFit="1" customWidth="1"/>
    <col min="13514" max="13514" width="7.6640625" style="1872" customWidth="1"/>
    <col min="13515" max="13515" width="8.109375" style="1872" customWidth="1"/>
    <col min="13516" max="13516" width="9.21875" style="1872" bestFit="1" customWidth="1"/>
    <col min="13517" max="13517" width="8.21875" style="1872" customWidth="1"/>
    <col min="13518" max="13518" width="7.88671875" style="1872" customWidth="1"/>
    <col min="13519" max="13519" width="7.6640625" style="1872" customWidth="1"/>
    <col min="13520" max="13520" width="8.5546875" style="1872" customWidth="1"/>
    <col min="13521" max="13521" width="8.21875" style="1872" customWidth="1"/>
    <col min="13522" max="13547" width="7.109375" style="1872"/>
    <col min="13548" max="13548" width="15.21875" style="1872" customWidth="1"/>
    <col min="13549" max="13549" width="2" style="1872" customWidth="1"/>
    <col min="13550" max="13550" width="3" style="1872" customWidth="1"/>
    <col min="13551" max="13573" width="8.77734375" style="1872" customWidth="1"/>
    <col min="13574" max="13584" width="9.6640625" style="1872" customWidth="1"/>
    <col min="13585" max="13585" width="8.44140625" style="1872" customWidth="1"/>
    <col min="13586" max="13586" width="8.109375" style="1872" customWidth="1"/>
    <col min="13587" max="13587" width="8.77734375" style="1872" customWidth="1"/>
    <col min="13588" max="13588" width="8.6640625" style="1872" customWidth="1"/>
    <col min="13589" max="13589" width="9.21875" style="1872" customWidth="1"/>
    <col min="13590" max="13590" width="9.6640625" style="1872" bestFit="1" customWidth="1"/>
    <col min="13591" max="13591" width="8" style="1872" bestFit="1" customWidth="1"/>
    <col min="13592" max="13592" width="7.5546875" style="1872" bestFit="1" customWidth="1"/>
    <col min="13593" max="13593" width="7.6640625" style="1872" customWidth="1"/>
    <col min="13594" max="13594" width="8.109375" style="1872" customWidth="1"/>
    <col min="13595" max="13595" width="9.21875" style="1872" bestFit="1" customWidth="1"/>
    <col min="13596" max="13596" width="8.21875" style="1872" customWidth="1"/>
    <col min="13597" max="13597" width="7.88671875" style="1872" customWidth="1"/>
    <col min="13598" max="13598" width="7.6640625" style="1872" customWidth="1"/>
    <col min="13599" max="13599" width="8.5546875" style="1872" customWidth="1"/>
    <col min="13600" max="13600" width="8.21875" style="1872" customWidth="1"/>
    <col min="13601" max="13757" width="7.109375" style="1872"/>
    <col min="13758" max="13758" width="21.33203125" style="1872" bestFit="1" customWidth="1"/>
    <col min="13759" max="13759" width="7.109375" style="1872"/>
    <col min="13760" max="13760" width="7.109375" style="1872" customWidth="1"/>
    <col min="13761" max="13761" width="9.6640625" style="1872" customWidth="1"/>
    <col min="13762" max="13762" width="8.44140625" style="1872" customWidth="1"/>
    <col min="13763" max="13763" width="8.109375" style="1872" customWidth="1"/>
    <col min="13764" max="13764" width="8.77734375" style="1872" customWidth="1"/>
    <col min="13765" max="13765" width="8.6640625" style="1872" customWidth="1"/>
    <col min="13766" max="13766" width="9.21875" style="1872" customWidth="1"/>
    <col min="13767" max="13767" width="9.6640625" style="1872" bestFit="1" customWidth="1"/>
    <col min="13768" max="13768" width="8" style="1872" bestFit="1" customWidth="1"/>
    <col min="13769" max="13769" width="7.5546875" style="1872" bestFit="1" customWidth="1"/>
    <col min="13770" max="13770" width="7.6640625" style="1872" customWidth="1"/>
    <col min="13771" max="13771" width="8.109375" style="1872" customWidth="1"/>
    <col min="13772" max="13772" width="9.21875" style="1872" bestFit="1" customWidth="1"/>
    <col min="13773" max="13773" width="8.21875" style="1872" customWidth="1"/>
    <col min="13774" max="13774" width="7.88671875" style="1872" customWidth="1"/>
    <col min="13775" max="13775" width="7.6640625" style="1872" customWidth="1"/>
    <col min="13776" max="13776" width="8.5546875" style="1872" customWidth="1"/>
    <col min="13777" max="13777" width="8.21875" style="1872" customWidth="1"/>
    <col min="13778" max="13803" width="7.109375" style="1872"/>
    <col min="13804" max="13804" width="15.21875" style="1872" customWidth="1"/>
    <col min="13805" max="13805" width="2" style="1872" customWidth="1"/>
    <col min="13806" max="13806" width="3" style="1872" customWidth="1"/>
    <col min="13807" max="13829" width="8.77734375" style="1872" customWidth="1"/>
    <col min="13830" max="13840" width="9.6640625" style="1872" customWidth="1"/>
    <col min="13841" max="13841" width="8.44140625" style="1872" customWidth="1"/>
    <col min="13842" max="13842" width="8.109375" style="1872" customWidth="1"/>
    <col min="13843" max="13843" width="8.77734375" style="1872" customWidth="1"/>
    <col min="13844" max="13844" width="8.6640625" style="1872" customWidth="1"/>
    <col min="13845" max="13845" width="9.21875" style="1872" customWidth="1"/>
    <col min="13846" max="13846" width="9.6640625" style="1872" bestFit="1" customWidth="1"/>
    <col min="13847" max="13847" width="8" style="1872" bestFit="1" customWidth="1"/>
    <col min="13848" max="13848" width="7.5546875" style="1872" bestFit="1" customWidth="1"/>
    <col min="13849" max="13849" width="7.6640625" style="1872" customWidth="1"/>
    <col min="13850" max="13850" width="8.109375" style="1872" customWidth="1"/>
    <col min="13851" max="13851" width="9.21875" style="1872" bestFit="1" customWidth="1"/>
    <col min="13852" max="13852" width="8.21875" style="1872" customWidth="1"/>
    <col min="13853" max="13853" width="7.88671875" style="1872" customWidth="1"/>
    <col min="13854" max="13854" width="7.6640625" style="1872" customWidth="1"/>
    <col min="13855" max="13855" width="8.5546875" style="1872" customWidth="1"/>
    <col min="13856" max="13856" width="8.21875" style="1872" customWidth="1"/>
    <col min="13857" max="14013" width="7.109375" style="1872"/>
    <col min="14014" max="14014" width="21.33203125" style="1872" bestFit="1" customWidth="1"/>
    <col min="14015" max="14015" width="7.109375" style="1872"/>
    <col min="14016" max="14016" width="7.109375" style="1872" customWidth="1"/>
    <col min="14017" max="14017" width="9.6640625" style="1872" customWidth="1"/>
    <col min="14018" max="14018" width="8.44140625" style="1872" customWidth="1"/>
    <col min="14019" max="14019" width="8.109375" style="1872" customWidth="1"/>
    <col min="14020" max="14020" width="8.77734375" style="1872" customWidth="1"/>
    <col min="14021" max="14021" width="8.6640625" style="1872" customWidth="1"/>
    <col min="14022" max="14022" width="9.21875" style="1872" customWidth="1"/>
    <col min="14023" max="14023" width="9.6640625" style="1872" bestFit="1" customWidth="1"/>
    <col min="14024" max="14024" width="8" style="1872" bestFit="1" customWidth="1"/>
    <col min="14025" max="14025" width="7.5546875" style="1872" bestFit="1" customWidth="1"/>
    <col min="14026" max="14026" width="7.6640625" style="1872" customWidth="1"/>
    <col min="14027" max="14027" width="8.109375" style="1872" customWidth="1"/>
    <col min="14028" max="14028" width="9.21875" style="1872" bestFit="1" customWidth="1"/>
    <col min="14029" max="14029" width="8.21875" style="1872" customWidth="1"/>
    <col min="14030" max="14030" width="7.88671875" style="1872" customWidth="1"/>
    <col min="14031" max="14031" width="7.6640625" style="1872" customWidth="1"/>
    <col min="14032" max="14032" width="8.5546875" style="1872" customWidth="1"/>
    <col min="14033" max="14033" width="8.21875" style="1872" customWidth="1"/>
    <col min="14034" max="14059" width="7.109375" style="1872"/>
    <col min="14060" max="14060" width="15.21875" style="1872" customWidth="1"/>
    <col min="14061" max="14061" width="2" style="1872" customWidth="1"/>
    <col min="14062" max="14062" width="3" style="1872" customWidth="1"/>
    <col min="14063" max="14085" width="8.77734375" style="1872" customWidth="1"/>
    <col min="14086" max="14096" width="9.6640625" style="1872" customWidth="1"/>
    <col min="14097" max="14097" width="8.44140625" style="1872" customWidth="1"/>
    <col min="14098" max="14098" width="8.109375" style="1872" customWidth="1"/>
    <col min="14099" max="14099" width="8.77734375" style="1872" customWidth="1"/>
    <col min="14100" max="14100" width="8.6640625" style="1872" customWidth="1"/>
    <col min="14101" max="14101" width="9.21875" style="1872" customWidth="1"/>
    <col min="14102" max="14102" width="9.6640625" style="1872" bestFit="1" customWidth="1"/>
    <col min="14103" max="14103" width="8" style="1872" bestFit="1" customWidth="1"/>
    <col min="14104" max="14104" width="7.5546875" style="1872" bestFit="1" customWidth="1"/>
    <col min="14105" max="14105" width="7.6640625" style="1872" customWidth="1"/>
    <col min="14106" max="14106" width="8.109375" style="1872" customWidth="1"/>
    <col min="14107" max="14107" width="9.21875" style="1872" bestFit="1" customWidth="1"/>
    <col min="14108" max="14108" width="8.21875" style="1872" customWidth="1"/>
    <col min="14109" max="14109" width="7.88671875" style="1872" customWidth="1"/>
    <col min="14110" max="14110" width="7.6640625" style="1872" customWidth="1"/>
    <col min="14111" max="14111" width="8.5546875" style="1872" customWidth="1"/>
    <col min="14112" max="14112" width="8.21875" style="1872" customWidth="1"/>
    <col min="14113" max="14269" width="7.109375" style="1872"/>
    <col min="14270" max="14270" width="21.33203125" style="1872" bestFit="1" customWidth="1"/>
    <col min="14271" max="14271" width="7.109375" style="1872"/>
    <col min="14272" max="14272" width="7.109375" style="1872" customWidth="1"/>
    <col min="14273" max="14273" width="9.6640625" style="1872" customWidth="1"/>
    <col min="14274" max="14274" width="8.44140625" style="1872" customWidth="1"/>
    <col min="14275" max="14275" width="8.109375" style="1872" customWidth="1"/>
    <col min="14276" max="14276" width="8.77734375" style="1872" customWidth="1"/>
    <col min="14277" max="14277" width="8.6640625" style="1872" customWidth="1"/>
    <col min="14278" max="14278" width="9.21875" style="1872" customWidth="1"/>
    <col min="14279" max="14279" width="9.6640625" style="1872" bestFit="1" customWidth="1"/>
    <col min="14280" max="14280" width="8" style="1872" bestFit="1" customWidth="1"/>
    <col min="14281" max="14281" width="7.5546875" style="1872" bestFit="1" customWidth="1"/>
    <col min="14282" max="14282" width="7.6640625" style="1872" customWidth="1"/>
    <col min="14283" max="14283" width="8.109375" style="1872" customWidth="1"/>
    <col min="14284" max="14284" width="9.21875" style="1872" bestFit="1" customWidth="1"/>
    <col min="14285" max="14285" width="8.21875" style="1872" customWidth="1"/>
    <col min="14286" max="14286" width="7.88671875" style="1872" customWidth="1"/>
    <col min="14287" max="14287" width="7.6640625" style="1872" customWidth="1"/>
    <col min="14288" max="14288" width="8.5546875" style="1872" customWidth="1"/>
    <col min="14289" max="14289" width="8.21875" style="1872" customWidth="1"/>
    <col min="14290" max="14315" width="7.109375" style="1872"/>
    <col min="14316" max="14316" width="15.21875" style="1872" customWidth="1"/>
    <col min="14317" max="14317" width="2" style="1872" customWidth="1"/>
    <col min="14318" max="14318" width="3" style="1872" customWidth="1"/>
    <col min="14319" max="14341" width="8.77734375" style="1872" customWidth="1"/>
    <col min="14342" max="14352" width="9.6640625" style="1872" customWidth="1"/>
    <col min="14353" max="14353" width="8.44140625" style="1872" customWidth="1"/>
    <col min="14354" max="14354" width="8.109375" style="1872" customWidth="1"/>
    <col min="14355" max="14355" width="8.77734375" style="1872" customWidth="1"/>
    <col min="14356" max="14356" width="8.6640625" style="1872" customWidth="1"/>
    <col min="14357" max="14357" width="9.21875" style="1872" customWidth="1"/>
    <col min="14358" max="14358" width="9.6640625" style="1872" bestFit="1" customWidth="1"/>
    <col min="14359" max="14359" width="8" style="1872" bestFit="1" customWidth="1"/>
    <col min="14360" max="14360" width="7.5546875" style="1872" bestFit="1" customWidth="1"/>
    <col min="14361" max="14361" width="7.6640625" style="1872" customWidth="1"/>
    <col min="14362" max="14362" width="8.109375" style="1872" customWidth="1"/>
    <col min="14363" max="14363" width="9.21875" style="1872" bestFit="1" customWidth="1"/>
    <col min="14364" max="14364" width="8.21875" style="1872" customWidth="1"/>
    <col min="14365" max="14365" width="7.88671875" style="1872" customWidth="1"/>
    <col min="14366" max="14366" width="7.6640625" style="1872" customWidth="1"/>
    <col min="14367" max="14367" width="8.5546875" style="1872" customWidth="1"/>
    <col min="14368" max="14368" width="8.21875" style="1872" customWidth="1"/>
    <col min="14369" max="14525" width="7.109375" style="1872"/>
    <col min="14526" max="14526" width="21.33203125" style="1872" bestFit="1" customWidth="1"/>
    <col min="14527" max="14527" width="7.109375" style="1872"/>
    <col min="14528" max="14528" width="7.109375" style="1872" customWidth="1"/>
    <col min="14529" max="14529" width="9.6640625" style="1872" customWidth="1"/>
    <col min="14530" max="14530" width="8.44140625" style="1872" customWidth="1"/>
    <col min="14531" max="14531" width="8.109375" style="1872" customWidth="1"/>
    <col min="14532" max="14532" width="8.77734375" style="1872" customWidth="1"/>
    <col min="14533" max="14533" width="8.6640625" style="1872" customWidth="1"/>
    <col min="14534" max="14534" width="9.21875" style="1872" customWidth="1"/>
    <col min="14535" max="14535" width="9.6640625" style="1872" bestFit="1" customWidth="1"/>
    <col min="14536" max="14536" width="8" style="1872" bestFit="1" customWidth="1"/>
    <col min="14537" max="14537" width="7.5546875" style="1872" bestFit="1" customWidth="1"/>
    <col min="14538" max="14538" width="7.6640625" style="1872" customWidth="1"/>
    <col min="14539" max="14539" width="8.109375" style="1872" customWidth="1"/>
    <col min="14540" max="14540" width="9.21875" style="1872" bestFit="1" customWidth="1"/>
    <col min="14541" max="14541" width="8.21875" style="1872" customWidth="1"/>
    <col min="14542" max="14542" width="7.88671875" style="1872" customWidth="1"/>
    <col min="14543" max="14543" width="7.6640625" style="1872" customWidth="1"/>
    <col min="14544" max="14544" width="8.5546875" style="1872" customWidth="1"/>
    <col min="14545" max="14545" width="8.21875" style="1872" customWidth="1"/>
    <col min="14546" max="14571" width="7.109375" style="1872"/>
    <col min="14572" max="14572" width="15.21875" style="1872" customWidth="1"/>
    <col min="14573" max="14573" width="2" style="1872" customWidth="1"/>
    <col min="14574" max="14574" width="3" style="1872" customWidth="1"/>
    <col min="14575" max="14597" width="8.77734375" style="1872" customWidth="1"/>
    <col min="14598" max="14608" width="9.6640625" style="1872" customWidth="1"/>
    <col min="14609" max="14609" width="8.44140625" style="1872" customWidth="1"/>
    <col min="14610" max="14610" width="8.109375" style="1872" customWidth="1"/>
    <col min="14611" max="14611" width="8.77734375" style="1872" customWidth="1"/>
    <col min="14612" max="14612" width="8.6640625" style="1872" customWidth="1"/>
    <col min="14613" max="14613" width="9.21875" style="1872" customWidth="1"/>
    <col min="14614" max="14614" width="9.6640625" style="1872" bestFit="1" customWidth="1"/>
    <col min="14615" max="14615" width="8" style="1872" bestFit="1" customWidth="1"/>
    <col min="14616" max="14616" width="7.5546875" style="1872" bestFit="1" customWidth="1"/>
    <col min="14617" max="14617" width="7.6640625" style="1872" customWidth="1"/>
    <col min="14618" max="14618" width="8.109375" style="1872" customWidth="1"/>
    <col min="14619" max="14619" width="9.21875" style="1872" bestFit="1" customWidth="1"/>
    <col min="14620" max="14620" width="8.21875" style="1872" customWidth="1"/>
    <col min="14621" max="14621" width="7.88671875" style="1872" customWidth="1"/>
    <col min="14622" max="14622" width="7.6640625" style="1872" customWidth="1"/>
    <col min="14623" max="14623" width="8.5546875" style="1872" customWidth="1"/>
    <col min="14624" max="14624" width="8.21875" style="1872" customWidth="1"/>
    <col min="14625" max="14781" width="7.109375" style="1872"/>
    <col min="14782" max="14782" width="21.33203125" style="1872" bestFit="1" customWidth="1"/>
    <col min="14783" max="14783" width="7.109375" style="1872"/>
    <col min="14784" max="14784" width="7.109375" style="1872" customWidth="1"/>
    <col min="14785" max="14785" width="9.6640625" style="1872" customWidth="1"/>
    <col min="14786" max="14786" width="8.44140625" style="1872" customWidth="1"/>
    <col min="14787" max="14787" width="8.109375" style="1872" customWidth="1"/>
    <col min="14788" max="14788" width="8.77734375" style="1872" customWidth="1"/>
    <col min="14789" max="14789" width="8.6640625" style="1872" customWidth="1"/>
    <col min="14790" max="14790" width="9.21875" style="1872" customWidth="1"/>
    <col min="14791" max="14791" width="9.6640625" style="1872" bestFit="1" customWidth="1"/>
    <col min="14792" max="14792" width="8" style="1872" bestFit="1" customWidth="1"/>
    <col min="14793" max="14793" width="7.5546875" style="1872" bestFit="1" customWidth="1"/>
    <col min="14794" max="14794" width="7.6640625" style="1872" customWidth="1"/>
    <col min="14795" max="14795" width="8.109375" style="1872" customWidth="1"/>
    <col min="14796" max="14796" width="9.21875" style="1872" bestFit="1" customWidth="1"/>
    <col min="14797" max="14797" width="8.21875" style="1872" customWidth="1"/>
    <col min="14798" max="14798" width="7.88671875" style="1872" customWidth="1"/>
    <col min="14799" max="14799" width="7.6640625" style="1872" customWidth="1"/>
    <col min="14800" max="14800" width="8.5546875" style="1872" customWidth="1"/>
    <col min="14801" max="14801" width="8.21875" style="1872" customWidth="1"/>
    <col min="14802" max="14827" width="7.109375" style="1872"/>
    <col min="14828" max="14828" width="15.21875" style="1872" customWidth="1"/>
    <col min="14829" max="14829" width="2" style="1872" customWidth="1"/>
    <col min="14830" max="14830" width="3" style="1872" customWidth="1"/>
    <col min="14831" max="14853" width="8.77734375" style="1872" customWidth="1"/>
    <col min="14854" max="14864" width="9.6640625" style="1872" customWidth="1"/>
    <col min="14865" max="14865" width="8.44140625" style="1872" customWidth="1"/>
    <col min="14866" max="14866" width="8.109375" style="1872" customWidth="1"/>
    <col min="14867" max="14867" width="8.77734375" style="1872" customWidth="1"/>
    <col min="14868" max="14868" width="8.6640625" style="1872" customWidth="1"/>
    <col min="14869" max="14869" width="9.21875" style="1872" customWidth="1"/>
    <col min="14870" max="14870" width="9.6640625" style="1872" bestFit="1" customWidth="1"/>
    <col min="14871" max="14871" width="8" style="1872" bestFit="1" customWidth="1"/>
    <col min="14872" max="14872" width="7.5546875" style="1872" bestFit="1" customWidth="1"/>
    <col min="14873" max="14873" width="7.6640625" style="1872" customWidth="1"/>
    <col min="14874" max="14874" width="8.109375" style="1872" customWidth="1"/>
    <col min="14875" max="14875" width="9.21875" style="1872" bestFit="1" customWidth="1"/>
    <col min="14876" max="14876" width="8.21875" style="1872" customWidth="1"/>
    <col min="14877" max="14877" width="7.88671875" style="1872" customWidth="1"/>
    <col min="14878" max="14878" width="7.6640625" style="1872" customWidth="1"/>
    <col min="14879" max="14879" width="8.5546875" style="1872" customWidth="1"/>
    <col min="14880" max="14880" width="8.21875" style="1872" customWidth="1"/>
    <col min="14881" max="15037" width="7.109375" style="1872"/>
    <col min="15038" max="15038" width="21.33203125" style="1872" bestFit="1" customWidth="1"/>
    <col min="15039" max="15039" width="7.109375" style="1872"/>
    <col min="15040" max="15040" width="7.109375" style="1872" customWidth="1"/>
    <col min="15041" max="15041" width="9.6640625" style="1872" customWidth="1"/>
    <col min="15042" max="15042" width="8.44140625" style="1872" customWidth="1"/>
    <col min="15043" max="15043" width="8.109375" style="1872" customWidth="1"/>
    <col min="15044" max="15044" width="8.77734375" style="1872" customWidth="1"/>
    <col min="15045" max="15045" width="8.6640625" style="1872" customWidth="1"/>
    <col min="15046" max="15046" width="9.21875" style="1872" customWidth="1"/>
    <col min="15047" max="15047" width="9.6640625" style="1872" bestFit="1" customWidth="1"/>
    <col min="15048" max="15048" width="8" style="1872" bestFit="1" customWidth="1"/>
    <col min="15049" max="15049" width="7.5546875" style="1872" bestFit="1" customWidth="1"/>
    <col min="15050" max="15050" width="7.6640625" style="1872" customWidth="1"/>
    <col min="15051" max="15051" width="8.109375" style="1872" customWidth="1"/>
    <col min="15052" max="15052" width="9.21875" style="1872" bestFit="1" customWidth="1"/>
    <col min="15053" max="15053" width="8.21875" style="1872" customWidth="1"/>
    <col min="15054" max="15054" width="7.88671875" style="1872" customWidth="1"/>
    <col min="15055" max="15055" width="7.6640625" style="1872" customWidth="1"/>
    <col min="15056" max="15056" width="8.5546875" style="1872" customWidth="1"/>
    <col min="15057" max="15057" width="8.21875" style="1872" customWidth="1"/>
    <col min="15058" max="15083" width="7.109375" style="1872"/>
    <col min="15084" max="15084" width="15.21875" style="1872" customWidth="1"/>
    <col min="15085" max="15085" width="2" style="1872" customWidth="1"/>
    <col min="15086" max="15086" width="3" style="1872" customWidth="1"/>
    <col min="15087" max="15109" width="8.77734375" style="1872" customWidth="1"/>
    <col min="15110" max="15120" width="9.6640625" style="1872" customWidth="1"/>
    <col min="15121" max="15121" width="8.44140625" style="1872" customWidth="1"/>
    <col min="15122" max="15122" width="8.109375" style="1872" customWidth="1"/>
    <col min="15123" max="15123" width="8.77734375" style="1872" customWidth="1"/>
    <col min="15124" max="15124" width="8.6640625" style="1872" customWidth="1"/>
    <col min="15125" max="15125" width="9.21875" style="1872" customWidth="1"/>
    <col min="15126" max="15126" width="9.6640625" style="1872" bestFit="1" customWidth="1"/>
    <col min="15127" max="15127" width="8" style="1872" bestFit="1" customWidth="1"/>
    <col min="15128" max="15128" width="7.5546875" style="1872" bestFit="1" customWidth="1"/>
    <col min="15129" max="15129" width="7.6640625" style="1872" customWidth="1"/>
    <col min="15130" max="15130" width="8.109375" style="1872" customWidth="1"/>
    <col min="15131" max="15131" width="9.21875" style="1872" bestFit="1" customWidth="1"/>
    <col min="15132" max="15132" width="8.21875" style="1872" customWidth="1"/>
    <col min="15133" max="15133" width="7.88671875" style="1872" customWidth="1"/>
    <col min="15134" max="15134" width="7.6640625" style="1872" customWidth="1"/>
    <col min="15135" max="15135" width="8.5546875" style="1872" customWidth="1"/>
    <col min="15136" max="15136" width="8.21875" style="1872" customWidth="1"/>
    <col min="15137" max="15293" width="7.109375" style="1872"/>
    <col min="15294" max="15294" width="21.33203125" style="1872" bestFit="1" customWidth="1"/>
    <col min="15295" max="15295" width="7.109375" style="1872"/>
    <col min="15296" max="15296" width="7.109375" style="1872" customWidth="1"/>
    <col min="15297" max="15297" width="9.6640625" style="1872" customWidth="1"/>
    <col min="15298" max="15298" width="8.44140625" style="1872" customWidth="1"/>
    <col min="15299" max="15299" width="8.109375" style="1872" customWidth="1"/>
    <col min="15300" max="15300" width="8.77734375" style="1872" customWidth="1"/>
    <col min="15301" max="15301" width="8.6640625" style="1872" customWidth="1"/>
    <col min="15302" max="15302" width="9.21875" style="1872" customWidth="1"/>
    <col min="15303" max="15303" width="9.6640625" style="1872" bestFit="1" customWidth="1"/>
    <col min="15304" max="15304" width="8" style="1872" bestFit="1" customWidth="1"/>
    <col min="15305" max="15305" width="7.5546875" style="1872" bestFit="1" customWidth="1"/>
    <col min="15306" max="15306" width="7.6640625" style="1872" customWidth="1"/>
    <col min="15307" max="15307" width="8.109375" style="1872" customWidth="1"/>
    <col min="15308" max="15308" width="9.21875" style="1872" bestFit="1" customWidth="1"/>
    <col min="15309" max="15309" width="8.21875" style="1872" customWidth="1"/>
    <col min="15310" max="15310" width="7.88671875" style="1872" customWidth="1"/>
    <col min="15311" max="15311" width="7.6640625" style="1872" customWidth="1"/>
    <col min="15312" max="15312" width="8.5546875" style="1872" customWidth="1"/>
    <col min="15313" max="15313" width="8.21875" style="1872" customWidth="1"/>
    <col min="15314" max="15339" width="7.109375" style="1872"/>
    <col min="15340" max="15340" width="15.21875" style="1872" customWidth="1"/>
    <col min="15341" max="15341" width="2" style="1872" customWidth="1"/>
    <col min="15342" max="15342" width="3" style="1872" customWidth="1"/>
    <col min="15343" max="15365" width="8.77734375" style="1872" customWidth="1"/>
    <col min="15366" max="15376" width="9.6640625" style="1872" customWidth="1"/>
    <col min="15377" max="15377" width="8.44140625" style="1872" customWidth="1"/>
    <col min="15378" max="15378" width="8.109375" style="1872" customWidth="1"/>
    <col min="15379" max="15379" width="8.77734375" style="1872" customWidth="1"/>
    <col min="15380" max="15380" width="8.6640625" style="1872" customWidth="1"/>
    <col min="15381" max="15381" width="9.21875" style="1872" customWidth="1"/>
    <col min="15382" max="15382" width="9.6640625" style="1872" bestFit="1" customWidth="1"/>
    <col min="15383" max="15383" width="8" style="1872" bestFit="1" customWidth="1"/>
    <col min="15384" max="15384" width="7.5546875" style="1872" bestFit="1" customWidth="1"/>
    <col min="15385" max="15385" width="7.6640625" style="1872" customWidth="1"/>
    <col min="15386" max="15386" width="8.109375" style="1872" customWidth="1"/>
    <col min="15387" max="15387" width="9.21875" style="1872" bestFit="1" customWidth="1"/>
    <col min="15388" max="15388" width="8.21875" style="1872" customWidth="1"/>
    <col min="15389" max="15389" width="7.88671875" style="1872" customWidth="1"/>
    <col min="15390" max="15390" width="7.6640625" style="1872" customWidth="1"/>
    <col min="15391" max="15391" width="8.5546875" style="1872" customWidth="1"/>
    <col min="15392" max="15392" width="8.21875" style="1872" customWidth="1"/>
    <col min="15393" max="15549" width="7.109375" style="1872"/>
    <col min="15550" max="15550" width="21.33203125" style="1872" bestFit="1" customWidth="1"/>
    <col min="15551" max="15551" width="7.109375" style="1872"/>
    <col min="15552" max="15552" width="7.109375" style="1872" customWidth="1"/>
    <col min="15553" max="15553" width="9.6640625" style="1872" customWidth="1"/>
    <col min="15554" max="15554" width="8.44140625" style="1872" customWidth="1"/>
    <col min="15555" max="15555" width="8.109375" style="1872" customWidth="1"/>
    <col min="15556" max="15556" width="8.77734375" style="1872" customWidth="1"/>
    <col min="15557" max="15557" width="8.6640625" style="1872" customWidth="1"/>
    <col min="15558" max="15558" width="9.21875" style="1872" customWidth="1"/>
    <col min="15559" max="15559" width="9.6640625" style="1872" bestFit="1" customWidth="1"/>
    <col min="15560" max="15560" width="8" style="1872" bestFit="1" customWidth="1"/>
    <col min="15561" max="15561" width="7.5546875" style="1872" bestFit="1" customWidth="1"/>
    <col min="15562" max="15562" width="7.6640625" style="1872" customWidth="1"/>
    <col min="15563" max="15563" width="8.109375" style="1872" customWidth="1"/>
    <col min="15564" max="15564" width="9.21875" style="1872" bestFit="1" customWidth="1"/>
    <col min="15565" max="15565" width="8.21875" style="1872" customWidth="1"/>
    <col min="15566" max="15566" width="7.88671875" style="1872" customWidth="1"/>
    <col min="15567" max="15567" width="7.6640625" style="1872" customWidth="1"/>
    <col min="15568" max="15568" width="8.5546875" style="1872" customWidth="1"/>
    <col min="15569" max="15569" width="8.21875" style="1872" customWidth="1"/>
    <col min="15570" max="15595" width="7.109375" style="1872"/>
    <col min="15596" max="15596" width="15.21875" style="1872" customWidth="1"/>
    <col min="15597" max="15597" width="2" style="1872" customWidth="1"/>
    <col min="15598" max="15598" width="3" style="1872" customWidth="1"/>
    <col min="15599" max="15621" width="8.77734375" style="1872" customWidth="1"/>
    <col min="15622" max="15632" width="9.6640625" style="1872" customWidth="1"/>
    <col min="15633" max="15633" width="8.44140625" style="1872" customWidth="1"/>
    <col min="15634" max="15634" width="8.109375" style="1872" customWidth="1"/>
    <col min="15635" max="15635" width="8.77734375" style="1872" customWidth="1"/>
    <col min="15636" max="15636" width="8.6640625" style="1872" customWidth="1"/>
    <col min="15637" max="15637" width="9.21875" style="1872" customWidth="1"/>
    <col min="15638" max="15638" width="9.6640625" style="1872" bestFit="1" customWidth="1"/>
    <col min="15639" max="15639" width="8" style="1872" bestFit="1" customWidth="1"/>
    <col min="15640" max="15640" width="7.5546875" style="1872" bestFit="1" customWidth="1"/>
    <col min="15641" max="15641" width="7.6640625" style="1872" customWidth="1"/>
    <col min="15642" max="15642" width="8.109375" style="1872" customWidth="1"/>
    <col min="15643" max="15643" width="9.21875" style="1872" bestFit="1" customWidth="1"/>
    <col min="15644" max="15644" width="8.21875" style="1872" customWidth="1"/>
    <col min="15645" max="15645" width="7.88671875" style="1872" customWidth="1"/>
    <col min="15646" max="15646" width="7.6640625" style="1872" customWidth="1"/>
    <col min="15647" max="15647" width="8.5546875" style="1872" customWidth="1"/>
    <col min="15648" max="15648" width="8.21875" style="1872" customWidth="1"/>
    <col min="15649" max="15805" width="7.109375" style="1872"/>
    <col min="15806" max="15806" width="21.33203125" style="1872" bestFit="1" customWidth="1"/>
    <col min="15807" max="15807" width="7.109375" style="1872"/>
    <col min="15808" max="15808" width="7.109375" style="1872" customWidth="1"/>
    <col min="15809" max="15809" width="9.6640625" style="1872" customWidth="1"/>
    <col min="15810" max="15810" width="8.44140625" style="1872" customWidth="1"/>
    <col min="15811" max="15811" width="8.109375" style="1872" customWidth="1"/>
    <col min="15812" max="15812" width="8.77734375" style="1872" customWidth="1"/>
    <col min="15813" max="15813" width="8.6640625" style="1872" customWidth="1"/>
    <col min="15814" max="15814" width="9.21875" style="1872" customWidth="1"/>
    <col min="15815" max="15815" width="9.6640625" style="1872" bestFit="1" customWidth="1"/>
    <col min="15816" max="15816" width="8" style="1872" bestFit="1" customWidth="1"/>
    <col min="15817" max="15817" width="7.5546875" style="1872" bestFit="1" customWidth="1"/>
    <col min="15818" max="15818" width="7.6640625" style="1872" customWidth="1"/>
    <col min="15819" max="15819" width="8.109375" style="1872" customWidth="1"/>
    <col min="15820" max="15820" width="9.21875" style="1872" bestFit="1" customWidth="1"/>
    <col min="15821" max="15821" width="8.21875" style="1872" customWidth="1"/>
    <col min="15822" max="15822" width="7.88671875" style="1872" customWidth="1"/>
    <col min="15823" max="15823" width="7.6640625" style="1872" customWidth="1"/>
    <col min="15824" max="15824" width="8.5546875" style="1872" customWidth="1"/>
    <col min="15825" max="15825" width="8.21875" style="1872" customWidth="1"/>
    <col min="15826" max="15851" width="7.109375" style="1872"/>
    <col min="15852" max="15852" width="15.21875" style="1872" customWidth="1"/>
    <col min="15853" max="15853" width="2" style="1872" customWidth="1"/>
    <col min="15854" max="15854" width="3" style="1872" customWidth="1"/>
    <col min="15855" max="15877" width="8.77734375" style="1872" customWidth="1"/>
    <col min="15878" max="15888" width="9.6640625" style="1872" customWidth="1"/>
    <col min="15889" max="15889" width="8.44140625" style="1872" customWidth="1"/>
    <col min="15890" max="15890" width="8.109375" style="1872" customWidth="1"/>
    <col min="15891" max="15891" width="8.77734375" style="1872" customWidth="1"/>
    <col min="15892" max="15892" width="8.6640625" style="1872" customWidth="1"/>
    <col min="15893" max="15893" width="9.21875" style="1872" customWidth="1"/>
    <col min="15894" max="15894" width="9.6640625" style="1872" bestFit="1" customWidth="1"/>
    <col min="15895" max="15895" width="8" style="1872" bestFit="1" customWidth="1"/>
    <col min="15896" max="15896" width="7.5546875" style="1872" bestFit="1" customWidth="1"/>
    <col min="15897" max="15897" width="7.6640625" style="1872" customWidth="1"/>
    <col min="15898" max="15898" width="8.109375" style="1872" customWidth="1"/>
    <col min="15899" max="15899" width="9.21875" style="1872" bestFit="1" customWidth="1"/>
    <col min="15900" max="15900" width="8.21875" style="1872" customWidth="1"/>
    <col min="15901" max="15901" width="7.88671875" style="1872" customWidth="1"/>
    <col min="15902" max="15902" width="7.6640625" style="1872" customWidth="1"/>
    <col min="15903" max="15903" width="8.5546875" style="1872" customWidth="1"/>
    <col min="15904" max="15904" width="8.21875" style="1872" customWidth="1"/>
    <col min="15905" max="16061" width="7.109375" style="1872"/>
    <col min="16062" max="16062" width="21.33203125" style="1872" bestFit="1" customWidth="1"/>
    <col min="16063" max="16063" width="7.109375" style="1872"/>
    <col min="16064" max="16064" width="7.109375" style="1872" customWidth="1"/>
    <col min="16065" max="16065" width="9.6640625" style="1872" customWidth="1"/>
    <col min="16066" max="16066" width="8.44140625" style="1872" customWidth="1"/>
    <col min="16067" max="16067" width="8.109375" style="1872" customWidth="1"/>
    <col min="16068" max="16068" width="8.77734375" style="1872" customWidth="1"/>
    <col min="16069" max="16069" width="8.6640625" style="1872" customWidth="1"/>
    <col min="16070" max="16070" width="9.21875" style="1872" customWidth="1"/>
    <col min="16071" max="16071" width="9.6640625" style="1872" bestFit="1" customWidth="1"/>
    <col min="16072" max="16072" width="8" style="1872" bestFit="1" customWidth="1"/>
    <col min="16073" max="16073" width="7.5546875" style="1872" bestFit="1" customWidth="1"/>
    <col min="16074" max="16074" width="7.6640625" style="1872" customWidth="1"/>
    <col min="16075" max="16075" width="8.109375" style="1872" customWidth="1"/>
    <col min="16076" max="16076" width="9.21875" style="1872" bestFit="1" customWidth="1"/>
    <col min="16077" max="16077" width="8.21875" style="1872" customWidth="1"/>
    <col min="16078" max="16078" width="7.88671875" style="1872" customWidth="1"/>
    <col min="16079" max="16079" width="7.6640625" style="1872" customWidth="1"/>
    <col min="16080" max="16080" width="8.5546875" style="1872" customWidth="1"/>
    <col min="16081" max="16081" width="8.21875" style="1872" customWidth="1"/>
    <col min="16082" max="16107" width="7.109375" style="1872"/>
    <col min="16108" max="16108" width="15.21875" style="1872" customWidth="1"/>
    <col min="16109" max="16109" width="2" style="1872" customWidth="1"/>
    <col min="16110" max="16110" width="3" style="1872" customWidth="1"/>
    <col min="16111" max="16133" width="8.77734375" style="1872" customWidth="1"/>
    <col min="16134" max="16144" width="9.6640625" style="1872" customWidth="1"/>
    <col min="16145" max="16145" width="8.44140625" style="1872" customWidth="1"/>
    <col min="16146" max="16146" width="8.109375" style="1872" customWidth="1"/>
    <col min="16147" max="16147" width="8.77734375" style="1872" customWidth="1"/>
    <col min="16148" max="16148" width="8.6640625" style="1872" customWidth="1"/>
    <col min="16149" max="16149" width="9.21875" style="1872" customWidth="1"/>
    <col min="16150" max="16150" width="9.6640625" style="1872" bestFit="1" customWidth="1"/>
    <col min="16151" max="16151" width="8" style="1872" bestFit="1" customWidth="1"/>
    <col min="16152" max="16152" width="7.5546875" style="1872" bestFit="1" customWidth="1"/>
    <col min="16153" max="16153" width="7.6640625" style="1872" customWidth="1"/>
    <col min="16154" max="16154" width="8.109375" style="1872" customWidth="1"/>
    <col min="16155" max="16155" width="9.21875" style="1872" bestFit="1" customWidth="1"/>
    <col min="16156" max="16156" width="8.21875" style="1872" customWidth="1"/>
    <col min="16157" max="16157" width="7.88671875" style="1872" customWidth="1"/>
    <col min="16158" max="16158" width="7.6640625" style="1872" customWidth="1"/>
    <col min="16159" max="16159" width="8.5546875" style="1872" customWidth="1"/>
    <col min="16160" max="16160" width="8.21875" style="1872" customWidth="1"/>
    <col min="16161" max="16317" width="7.109375" style="1872"/>
    <col min="16318" max="16318" width="21.33203125" style="1872" bestFit="1" customWidth="1"/>
    <col min="16319" max="16319" width="7.109375" style="1872"/>
    <col min="16320" max="16320" width="7.109375" style="1872" customWidth="1"/>
    <col min="16321" max="16321" width="9.6640625" style="1872" customWidth="1"/>
    <col min="16322" max="16322" width="8.44140625" style="1872" customWidth="1"/>
    <col min="16323" max="16323" width="8.109375" style="1872" customWidth="1"/>
    <col min="16324" max="16324" width="8.77734375" style="1872" customWidth="1"/>
    <col min="16325" max="16325" width="8.6640625" style="1872" customWidth="1"/>
    <col min="16326" max="16326" width="9.21875" style="1872" customWidth="1"/>
    <col min="16327" max="16327" width="9.6640625" style="1872" bestFit="1" customWidth="1"/>
    <col min="16328" max="16328" width="8" style="1872" bestFit="1" customWidth="1"/>
    <col min="16329" max="16329" width="7.5546875" style="1872" bestFit="1" customWidth="1"/>
    <col min="16330" max="16330" width="7.6640625" style="1872" customWidth="1"/>
    <col min="16331" max="16331" width="8.109375" style="1872" customWidth="1"/>
    <col min="16332" max="16332" width="9.21875" style="1872" bestFit="1" customWidth="1"/>
    <col min="16333" max="16333" width="8.21875" style="1872" customWidth="1"/>
    <col min="16334" max="16334" width="7.88671875" style="1872" customWidth="1"/>
    <col min="16335" max="16335" width="7.6640625" style="1872" customWidth="1"/>
    <col min="16336" max="16336" width="8.5546875" style="1872" customWidth="1"/>
    <col min="16337" max="16337" width="8.21875" style="1872" customWidth="1"/>
    <col min="16338" max="16384" width="7.109375" style="1872"/>
  </cols>
  <sheetData>
    <row r="1" spans="1:33" ht="33" customHeight="1">
      <c r="A1" s="4168" t="s">
        <v>1290</v>
      </c>
      <c r="B1" s="4168"/>
      <c r="C1" s="4168"/>
      <c r="D1" s="4168"/>
      <c r="E1" s="4168"/>
      <c r="F1" s="4168"/>
      <c r="G1" s="4168"/>
      <c r="H1" s="4168"/>
      <c r="I1" s="4168"/>
      <c r="J1" s="4168"/>
      <c r="K1" s="4168"/>
      <c r="L1" s="4168"/>
      <c r="M1" s="4168"/>
      <c r="N1" s="4168"/>
      <c r="O1" s="4168"/>
      <c r="P1" s="4168"/>
      <c r="Q1" s="4168"/>
      <c r="R1" s="4168"/>
      <c r="S1" s="4168"/>
      <c r="T1" s="4168"/>
      <c r="U1" s="1871"/>
      <c r="V1" s="1871"/>
      <c r="W1" s="1871"/>
      <c r="X1" s="1871"/>
      <c r="Y1" s="1871"/>
      <c r="Z1" s="1871"/>
      <c r="AA1" s="1871"/>
      <c r="AB1" s="1871"/>
      <c r="AC1" s="1871"/>
      <c r="AD1" s="1871"/>
      <c r="AE1" s="1871"/>
      <c r="AF1" s="1871"/>
      <c r="AG1" s="1871"/>
    </row>
    <row r="2" spans="1:33" ht="8.25" customHeight="1" thickBot="1"/>
    <row r="3" spans="1:33" ht="18" customHeight="1" thickBot="1">
      <c r="D3" s="4146" t="s">
        <v>1249</v>
      </c>
      <c r="E3" s="4147"/>
      <c r="F3" s="4147"/>
      <c r="G3" s="4147"/>
      <c r="H3" s="4147"/>
      <c r="I3" s="4147"/>
      <c r="J3" s="4147"/>
      <c r="K3" s="4147"/>
      <c r="L3" s="4147"/>
      <c r="M3" s="4147"/>
      <c r="N3" s="4147"/>
      <c r="O3" s="4147"/>
      <c r="P3" s="4147"/>
      <c r="Q3" s="4147"/>
      <c r="R3" s="4147"/>
      <c r="S3" s="4147"/>
      <c r="T3" s="4148"/>
    </row>
    <row r="4" spans="1:33" ht="47.25" customHeight="1" thickBot="1">
      <c r="A4" s="4158" t="s">
        <v>1220</v>
      </c>
      <c r="B4" s="4158"/>
      <c r="C4" s="4159"/>
      <c r="D4" s="4155" t="s">
        <v>1094</v>
      </c>
      <c r="E4" s="4156"/>
      <c r="F4" s="4156"/>
      <c r="G4" s="4156"/>
      <c r="H4" s="4156"/>
      <c r="I4" s="4156"/>
      <c r="J4" s="4156"/>
      <c r="K4" s="4157"/>
      <c r="L4" s="2924"/>
      <c r="M4" s="4166" t="s">
        <v>1391</v>
      </c>
      <c r="N4" s="4167"/>
      <c r="O4" s="2925"/>
      <c r="P4" s="4155" t="s">
        <v>1394</v>
      </c>
      <c r="Q4" s="4157"/>
      <c r="R4" s="2925"/>
      <c r="S4" s="4155" t="s">
        <v>1405</v>
      </c>
      <c r="T4" s="4157"/>
    </row>
    <row r="5" spans="1:33" ht="36" customHeight="1" thickBot="1">
      <c r="A5" s="1874"/>
      <c r="B5" s="1875"/>
      <c r="C5" s="1875"/>
      <c r="D5" s="4140" t="s">
        <v>993</v>
      </c>
      <c r="E5" s="4141"/>
      <c r="F5" s="4142" t="s">
        <v>994</v>
      </c>
      <c r="G5" s="4142"/>
      <c r="H5" s="4143" t="s">
        <v>995</v>
      </c>
      <c r="I5" s="4144"/>
      <c r="J5" s="4140" t="s">
        <v>5</v>
      </c>
      <c r="K5" s="4145"/>
      <c r="L5" s="2924"/>
      <c r="M5" s="2927" t="s">
        <v>1392</v>
      </c>
      <c r="N5" s="2928" t="s">
        <v>1393</v>
      </c>
      <c r="O5" s="2929"/>
      <c r="P5" s="2927"/>
      <c r="Q5" s="2933" t="s">
        <v>53</v>
      </c>
      <c r="R5" s="2929"/>
      <c r="S5" s="2927"/>
      <c r="T5" s="2933" t="s">
        <v>53</v>
      </c>
    </row>
    <row r="6" spans="1:33" ht="16.5" customHeight="1">
      <c r="A6" s="1876" t="s">
        <v>988</v>
      </c>
      <c r="B6" s="1877"/>
      <c r="C6" s="1877"/>
      <c r="D6" s="1878">
        <v>13901</v>
      </c>
      <c r="E6" s="1879">
        <v>0.24399999999999999</v>
      </c>
      <c r="F6" s="1880">
        <v>8164</v>
      </c>
      <c r="G6" s="1879">
        <v>0.14299999999999999</v>
      </c>
      <c r="H6" s="1881">
        <v>12653</v>
      </c>
      <c r="I6" s="1882">
        <v>0.222</v>
      </c>
      <c r="J6" s="1883">
        <v>34718</v>
      </c>
      <c r="K6" s="1884">
        <v>0.60899999999999999</v>
      </c>
      <c r="M6" s="1885">
        <v>0.71</v>
      </c>
      <c r="N6" s="1886">
        <v>0.69378114417995762</v>
      </c>
      <c r="O6" s="1887"/>
      <c r="P6" s="1892" t="s">
        <v>1118</v>
      </c>
      <c r="Q6" s="1891">
        <v>5.6000000000000001E-2</v>
      </c>
      <c r="R6" s="1887"/>
      <c r="S6" s="1890" t="s">
        <v>1124</v>
      </c>
      <c r="T6" s="1891">
        <v>0.20699999999999999</v>
      </c>
    </row>
    <row r="7" spans="1:33" ht="15">
      <c r="A7" s="1876" t="s">
        <v>260</v>
      </c>
      <c r="B7" s="1877"/>
      <c r="C7" s="1877"/>
      <c r="D7" s="1878">
        <v>6162</v>
      </c>
      <c r="E7" s="1879">
        <v>0.108</v>
      </c>
      <c r="F7" s="1880">
        <v>3062</v>
      </c>
      <c r="G7" s="1879">
        <v>5.3999999999999999E-2</v>
      </c>
      <c r="H7" s="1881">
        <v>3983</v>
      </c>
      <c r="I7" s="1882">
        <v>7.0000000000000007E-2</v>
      </c>
      <c r="J7" s="1883">
        <v>13207</v>
      </c>
      <c r="K7" s="1884">
        <v>0.23200000000000001</v>
      </c>
      <c r="M7" s="1885">
        <v>0.69</v>
      </c>
      <c r="N7" s="1886">
        <v>0.6485492395452912</v>
      </c>
      <c r="O7" s="1887"/>
      <c r="P7" s="1892" t="s">
        <v>1119</v>
      </c>
      <c r="Q7" s="1891">
        <v>0.27600000000000002</v>
      </c>
      <c r="R7" s="1887"/>
      <c r="S7" s="1890" t="s">
        <v>1125</v>
      </c>
      <c r="T7" s="1891">
        <v>0.434</v>
      </c>
    </row>
    <row r="8" spans="1:33" ht="15">
      <c r="A8" s="1876" t="s">
        <v>261</v>
      </c>
      <c r="B8" s="1877"/>
      <c r="C8" s="1877"/>
      <c r="D8" s="1878">
        <v>1929</v>
      </c>
      <c r="E8" s="1879">
        <v>3.4000000000000002E-2</v>
      </c>
      <c r="F8" s="1880">
        <v>763</v>
      </c>
      <c r="G8" s="1879">
        <v>1.2999999999999999E-2</v>
      </c>
      <c r="H8" s="1881">
        <v>912</v>
      </c>
      <c r="I8" s="1882">
        <v>1.6E-2</v>
      </c>
      <c r="J8" s="1883">
        <v>3604</v>
      </c>
      <c r="K8" s="1884">
        <v>6.3E-2</v>
      </c>
      <c r="M8" s="1885">
        <v>0.72</v>
      </c>
      <c r="N8" s="1886">
        <v>0.7162776942374719</v>
      </c>
      <c r="O8" s="1887"/>
      <c r="P8" s="1892" t="s">
        <v>1120</v>
      </c>
      <c r="Q8" s="1891">
        <v>0.2</v>
      </c>
      <c r="R8" s="1887"/>
      <c r="S8" s="1890" t="s">
        <v>1126</v>
      </c>
      <c r="T8" s="1891">
        <v>0.33400000000000002</v>
      </c>
    </row>
    <row r="9" spans="1:33" ht="15">
      <c r="A9" s="1876" t="s">
        <v>989</v>
      </c>
      <c r="B9" s="1877"/>
      <c r="C9" s="1877"/>
      <c r="D9" s="1878">
        <v>1540</v>
      </c>
      <c r="E9" s="1879">
        <v>2.7E-2</v>
      </c>
      <c r="F9" s="1880">
        <v>578</v>
      </c>
      <c r="G9" s="1879">
        <v>1.0999999999999999E-2</v>
      </c>
      <c r="H9" s="1881">
        <v>981</v>
      </c>
      <c r="I9" s="1882">
        <v>1.7000000000000001E-2</v>
      </c>
      <c r="J9" s="1883">
        <v>3099</v>
      </c>
      <c r="K9" s="1884">
        <v>5.5E-2</v>
      </c>
      <c r="M9" s="1885">
        <v>0.63</v>
      </c>
      <c r="N9" s="1886">
        <v>0.54403490531903398</v>
      </c>
      <c r="O9" s="1887"/>
      <c r="P9" s="1892" t="s">
        <v>1121</v>
      </c>
      <c r="Q9" s="1891">
        <v>0.29199999999999998</v>
      </c>
      <c r="R9" s="1887"/>
      <c r="S9" s="1890" t="s">
        <v>1127</v>
      </c>
      <c r="T9" s="1891">
        <v>2.5000000000000001E-2</v>
      </c>
    </row>
    <row r="10" spans="1:33" ht="16.5" customHeight="1">
      <c r="A10" s="1876" t="s">
        <v>990</v>
      </c>
      <c r="B10" s="1877"/>
      <c r="C10" s="1877"/>
      <c r="D10" s="1878">
        <v>572</v>
      </c>
      <c r="E10" s="1879">
        <v>0.01</v>
      </c>
      <c r="F10" s="1880">
        <v>229</v>
      </c>
      <c r="G10" s="1879">
        <v>4.0000000000000001E-3</v>
      </c>
      <c r="H10" s="1881">
        <v>234</v>
      </c>
      <c r="I10" s="1882">
        <v>4.0000000000000001E-3</v>
      </c>
      <c r="J10" s="1883">
        <v>1035</v>
      </c>
      <c r="K10" s="1884">
        <v>1.8000000000000002E-2</v>
      </c>
      <c r="M10" s="1885">
        <v>0.73</v>
      </c>
      <c r="N10" s="1886">
        <v>0.70748995891445576</v>
      </c>
      <c r="O10" s="1887"/>
      <c r="P10" s="1892" t="s">
        <v>1122</v>
      </c>
      <c r="Q10" s="1891">
        <v>0.105</v>
      </c>
      <c r="R10" s="1887"/>
      <c r="S10" s="1893" t="s">
        <v>1128</v>
      </c>
      <c r="T10" s="1894">
        <v>0</v>
      </c>
    </row>
    <row r="11" spans="1:33" ht="15.75" thickBot="1">
      <c r="A11" s="1876" t="s">
        <v>263</v>
      </c>
      <c r="B11" s="1877"/>
      <c r="C11" s="1877"/>
      <c r="D11" s="1878">
        <v>296</v>
      </c>
      <c r="E11" s="1879">
        <v>5.0000000000000001E-3</v>
      </c>
      <c r="F11" s="1880">
        <v>101</v>
      </c>
      <c r="G11" s="1895">
        <v>2E-3</v>
      </c>
      <c r="H11" s="1881">
        <v>168</v>
      </c>
      <c r="I11" s="1882">
        <v>3.0000000000000001E-3</v>
      </c>
      <c r="J11" s="1883">
        <v>565</v>
      </c>
      <c r="K11" s="1884">
        <v>0.01</v>
      </c>
      <c r="M11" s="1885">
        <v>0.75</v>
      </c>
      <c r="N11" s="1886">
        <v>0.69898758206262712</v>
      </c>
      <c r="O11" s="1887"/>
      <c r="P11" s="1892" t="s">
        <v>1123</v>
      </c>
      <c r="Q11" s="1891">
        <v>3.9E-2</v>
      </c>
      <c r="R11" s="1887"/>
      <c r="S11" s="1896" t="s">
        <v>5</v>
      </c>
      <c r="T11" s="2866">
        <v>1</v>
      </c>
    </row>
    <row r="12" spans="1:33" ht="15">
      <c r="A12" s="1876" t="s">
        <v>264</v>
      </c>
      <c r="B12" s="1877"/>
      <c r="C12" s="1877"/>
      <c r="D12" s="1878">
        <v>133</v>
      </c>
      <c r="E12" s="1879">
        <v>2E-3</v>
      </c>
      <c r="F12" s="1880">
        <v>50</v>
      </c>
      <c r="G12" s="1895">
        <v>1E-3</v>
      </c>
      <c r="H12" s="1881">
        <v>125</v>
      </c>
      <c r="I12" s="1882">
        <v>2E-3</v>
      </c>
      <c r="J12" s="1883">
        <v>308</v>
      </c>
      <c r="K12" s="1884">
        <v>5.0000000000000001E-3</v>
      </c>
      <c r="M12" s="1885">
        <v>0.69</v>
      </c>
      <c r="N12" s="1886">
        <v>0.69373874138860225</v>
      </c>
      <c r="O12" s="1887"/>
      <c r="P12" s="1913" t="s">
        <v>1157</v>
      </c>
      <c r="Q12" s="1894">
        <v>3.2000000000000001E-2</v>
      </c>
      <c r="R12" s="1887"/>
      <c r="S12" s="1897"/>
      <c r="T12" s="1898"/>
    </row>
    <row r="13" spans="1:33" ht="20.100000000000001" customHeight="1" thickBot="1">
      <c r="A13" s="1899" t="s">
        <v>1398</v>
      </c>
      <c r="B13" s="1900"/>
      <c r="C13" s="1900"/>
      <c r="D13" s="1901">
        <v>245</v>
      </c>
      <c r="E13" s="1902">
        <v>5.0000000000000001E-3</v>
      </c>
      <c r="F13" s="1903">
        <v>83</v>
      </c>
      <c r="G13" s="1904">
        <v>1E-3</v>
      </c>
      <c r="H13" s="1905">
        <v>105</v>
      </c>
      <c r="I13" s="1906">
        <v>2E-3</v>
      </c>
      <c r="J13" s="1907">
        <v>433</v>
      </c>
      <c r="K13" s="1908">
        <v>8.0000000000000002E-3</v>
      </c>
      <c r="M13" s="1909">
        <v>0.76</v>
      </c>
      <c r="N13" s="1910">
        <v>0.72930190461778266</v>
      </c>
      <c r="O13" s="1887"/>
      <c r="P13" s="1928" t="s">
        <v>5</v>
      </c>
      <c r="Q13" s="2866">
        <v>1</v>
      </c>
      <c r="R13" s="1887"/>
      <c r="S13" s="1911"/>
      <c r="T13" s="1912"/>
    </row>
    <row r="14" spans="1:33" ht="15.75" thickBot="1">
      <c r="A14" s="1914"/>
      <c r="B14" s="1915"/>
      <c r="C14" s="1915"/>
      <c r="D14" s="1916">
        <v>24778</v>
      </c>
      <c r="E14" s="1917">
        <v>0.43500000000000005</v>
      </c>
      <c r="F14" s="1918">
        <v>13030</v>
      </c>
      <c r="G14" s="1917">
        <v>0.22900000000000001</v>
      </c>
      <c r="H14" s="1919">
        <v>19161</v>
      </c>
      <c r="I14" s="1917">
        <v>0.33600000000000008</v>
      </c>
      <c r="J14" s="1920">
        <v>56969</v>
      </c>
      <c r="K14" s="1921">
        <v>1</v>
      </c>
      <c r="M14" s="1922">
        <v>0.69</v>
      </c>
      <c r="N14" s="1923">
        <v>0.66921463509059653</v>
      </c>
      <c r="O14" s="1924"/>
      <c r="R14" s="1924"/>
      <c r="S14" s="1925"/>
      <c r="T14" s="1926"/>
    </row>
    <row r="15" spans="1:33" ht="15">
      <c r="A15" s="3999"/>
      <c r="B15" s="1953"/>
      <c r="C15" s="4000"/>
      <c r="D15" s="1939"/>
      <c r="E15" s="4001"/>
      <c r="F15" s="1939">
        <v>854</v>
      </c>
      <c r="G15" s="4002"/>
      <c r="H15" s="4003"/>
      <c r="I15" s="4002"/>
      <c r="J15" s="4004">
        <v>854</v>
      </c>
      <c r="K15" s="4005"/>
      <c r="M15" s="1937"/>
      <c r="N15" s="1937"/>
      <c r="O15" s="1924"/>
      <c r="R15" s="1924"/>
      <c r="S15" s="1925"/>
      <c r="T15" s="1926"/>
    </row>
    <row r="16" spans="1:33" ht="20.25" customHeight="1">
      <c r="A16" s="1929" t="s">
        <v>1397</v>
      </c>
      <c r="B16" s="1930"/>
      <c r="C16" s="1930"/>
      <c r="D16" s="1931">
        <v>6174</v>
      </c>
      <c r="E16" s="1932"/>
      <c r="F16" s="1933">
        <v>2695</v>
      </c>
      <c r="G16" s="1932"/>
      <c r="H16" s="1934"/>
      <c r="I16" s="1935"/>
      <c r="J16" s="1936">
        <v>8869</v>
      </c>
      <c r="K16" s="1935"/>
      <c r="L16" s="1937"/>
      <c r="M16" s="1875"/>
      <c r="N16" s="1875"/>
      <c r="O16" s="1939"/>
      <c r="P16" s="1941"/>
      <c r="Q16" s="1940"/>
      <c r="R16" s="1939"/>
      <c r="S16" s="1940"/>
      <c r="T16" s="1939"/>
    </row>
    <row r="17" spans="1:20" ht="15.75" thickBot="1">
      <c r="A17" s="1942" t="s">
        <v>5</v>
      </c>
      <c r="B17" s="1943"/>
      <c r="C17" s="1943"/>
      <c r="D17" s="1944">
        <v>30952</v>
      </c>
      <c r="E17" s="1945">
        <v>0.46400000000000002</v>
      </c>
      <c r="F17" s="1946">
        <v>16579</v>
      </c>
      <c r="G17" s="1945">
        <v>0.249</v>
      </c>
      <c r="H17" s="1946">
        <v>19161</v>
      </c>
      <c r="I17" s="1947">
        <v>0.28699999999999998</v>
      </c>
      <c r="J17" s="1948">
        <v>66692</v>
      </c>
      <c r="K17" s="1947">
        <v>1</v>
      </c>
      <c r="L17" s="1937"/>
      <c r="O17" s="1924"/>
      <c r="P17" s="1950"/>
      <c r="Q17" s="1949"/>
      <c r="R17" s="1924"/>
      <c r="T17" s="1924"/>
    </row>
    <row r="18" spans="1:20" ht="9" customHeight="1" thickBot="1"/>
    <row r="19" spans="1:20" ht="18" customHeight="1" thickBot="1">
      <c r="D19" s="4146" t="s">
        <v>1250</v>
      </c>
      <c r="E19" s="4147"/>
      <c r="F19" s="4147"/>
      <c r="G19" s="4147"/>
      <c r="H19" s="4147"/>
      <c r="I19" s="4147"/>
      <c r="J19" s="4147"/>
      <c r="K19" s="4147"/>
      <c r="L19" s="4147"/>
      <c r="M19" s="4147"/>
      <c r="N19" s="4147"/>
      <c r="O19" s="4147"/>
      <c r="P19" s="4147"/>
      <c r="Q19" s="4147"/>
      <c r="R19" s="4147"/>
      <c r="S19" s="4147"/>
      <c r="T19" s="4148"/>
    </row>
    <row r="20" spans="1:20" ht="50.25" customHeight="1" thickBot="1">
      <c r="A20" s="4158" t="s">
        <v>1220</v>
      </c>
      <c r="B20" s="4158"/>
      <c r="C20" s="4159"/>
      <c r="D20" s="4155" t="s">
        <v>1094</v>
      </c>
      <c r="E20" s="4156"/>
      <c r="F20" s="4156"/>
      <c r="G20" s="4156"/>
      <c r="H20" s="4156"/>
      <c r="I20" s="4156"/>
      <c r="J20" s="4156"/>
      <c r="K20" s="4157"/>
      <c r="L20" s="2924"/>
      <c r="M20" s="4166" t="s">
        <v>1391</v>
      </c>
      <c r="N20" s="4167"/>
      <c r="O20" s="2925"/>
      <c r="P20" s="4155" t="s">
        <v>1394</v>
      </c>
      <c r="Q20" s="4157"/>
      <c r="R20" s="2925"/>
      <c r="S20" s="4155" t="s">
        <v>1405</v>
      </c>
      <c r="T20" s="4157"/>
    </row>
    <row r="21" spans="1:20" ht="36" customHeight="1" thickBot="1">
      <c r="A21" s="1874"/>
      <c r="B21" s="1875"/>
      <c r="C21" s="1875"/>
      <c r="D21" s="4140" t="s">
        <v>993</v>
      </c>
      <c r="E21" s="4141"/>
      <c r="F21" s="4142" t="s">
        <v>994</v>
      </c>
      <c r="G21" s="4142"/>
      <c r="H21" s="4143" t="s">
        <v>995</v>
      </c>
      <c r="I21" s="4144"/>
      <c r="J21" s="4140" t="s">
        <v>5</v>
      </c>
      <c r="K21" s="4145"/>
      <c r="L21" s="2924"/>
      <c r="M21" s="2927" t="s">
        <v>1392</v>
      </c>
      <c r="N21" s="2928" t="s">
        <v>1393</v>
      </c>
      <c r="O21" s="2929"/>
      <c r="P21" s="2927"/>
      <c r="Q21" s="2933" t="s">
        <v>53</v>
      </c>
      <c r="R21" s="2929"/>
      <c r="S21" s="2927"/>
      <c r="T21" s="2933" t="s">
        <v>53</v>
      </c>
    </row>
    <row r="22" spans="1:20" ht="16.5" customHeight="1">
      <c r="A22" s="1876" t="s">
        <v>988</v>
      </c>
      <c r="B22" s="1877"/>
      <c r="C22" s="1877"/>
      <c r="D22" s="1878">
        <v>13853</v>
      </c>
      <c r="E22" s="1879">
        <v>0.249</v>
      </c>
      <c r="F22" s="1880">
        <v>8052</v>
      </c>
      <c r="G22" s="1879">
        <v>0.14499999999999999</v>
      </c>
      <c r="H22" s="1881">
        <v>12523</v>
      </c>
      <c r="I22" s="1882">
        <v>0.22600000000000001</v>
      </c>
      <c r="J22" s="1883">
        <v>34428</v>
      </c>
      <c r="K22" s="1884">
        <v>0.62</v>
      </c>
      <c r="M22" s="1885">
        <v>0.7</v>
      </c>
      <c r="N22" s="1886">
        <v>0.69</v>
      </c>
      <c r="O22" s="1887"/>
      <c r="P22" s="1892" t="s">
        <v>1118</v>
      </c>
      <c r="Q22" s="1891">
        <v>5.2999999999999999E-2</v>
      </c>
      <c r="R22" s="1887"/>
      <c r="S22" s="1890" t="s">
        <v>1124</v>
      </c>
      <c r="T22" s="1891">
        <v>0.214</v>
      </c>
    </row>
    <row r="23" spans="1:20" ht="15">
      <c r="A23" s="1876" t="s">
        <v>260</v>
      </c>
      <c r="B23" s="1877"/>
      <c r="C23" s="1877"/>
      <c r="D23" s="1878">
        <v>5641</v>
      </c>
      <c r="E23" s="1879">
        <v>0.10199999999999999</v>
      </c>
      <c r="F23" s="1880">
        <v>3129</v>
      </c>
      <c r="G23" s="1879">
        <v>5.6000000000000001E-2</v>
      </c>
      <c r="H23" s="1881">
        <v>3943</v>
      </c>
      <c r="I23" s="1882">
        <v>7.0999999999999994E-2</v>
      </c>
      <c r="J23" s="1883">
        <v>12713</v>
      </c>
      <c r="K23" s="1884">
        <v>0.22899999999999998</v>
      </c>
      <c r="M23" s="1885">
        <v>0.7</v>
      </c>
      <c r="N23" s="1886">
        <v>0.65</v>
      </c>
      <c r="O23" s="1887"/>
      <c r="P23" s="1892" t="s">
        <v>1119</v>
      </c>
      <c r="Q23" s="1891">
        <v>0.26200000000000001</v>
      </c>
      <c r="R23" s="1887"/>
      <c r="S23" s="1890" t="s">
        <v>1125</v>
      </c>
      <c r="T23" s="1891">
        <v>0.41399999999999998</v>
      </c>
    </row>
    <row r="24" spans="1:20" ht="15">
      <c r="A24" s="1876" t="s">
        <v>261</v>
      </c>
      <c r="B24" s="1877"/>
      <c r="C24" s="1877"/>
      <c r="D24" s="1878">
        <v>1651</v>
      </c>
      <c r="E24" s="1879">
        <v>0.03</v>
      </c>
      <c r="F24" s="1880">
        <v>777</v>
      </c>
      <c r="G24" s="1879">
        <v>1.4E-2</v>
      </c>
      <c r="H24" s="1881">
        <v>902</v>
      </c>
      <c r="I24" s="1882">
        <v>1.6E-2</v>
      </c>
      <c r="J24" s="1883">
        <v>3330</v>
      </c>
      <c r="K24" s="1884">
        <v>0.06</v>
      </c>
      <c r="M24" s="1885">
        <v>0.7</v>
      </c>
      <c r="N24" s="1886">
        <v>0.72</v>
      </c>
      <c r="O24" s="1887"/>
      <c r="P24" s="1892" t="s">
        <v>1120</v>
      </c>
      <c r="Q24" s="1891">
        <v>0.19900000000000001</v>
      </c>
      <c r="R24" s="1887"/>
      <c r="S24" s="1890" t="s">
        <v>1126</v>
      </c>
      <c r="T24" s="1891">
        <v>0.34399999999999997</v>
      </c>
    </row>
    <row r="25" spans="1:20" ht="15">
      <c r="A25" s="1876" t="s">
        <v>989</v>
      </c>
      <c r="B25" s="1877"/>
      <c r="C25" s="1877"/>
      <c r="D25" s="1878">
        <v>1310</v>
      </c>
      <c r="E25" s="1879">
        <v>2.3E-2</v>
      </c>
      <c r="F25" s="1880">
        <v>542</v>
      </c>
      <c r="G25" s="1879">
        <v>0.01</v>
      </c>
      <c r="H25" s="1881">
        <v>931</v>
      </c>
      <c r="I25" s="1882">
        <v>1.7000000000000001E-2</v>
      </c>
      <c r="J25" s="1883">
        <v>2783</v>
      </c>
      <c r="K25" s="1884">
        <v>0.05</v>
      </c>
      <c r="M25" s="1885">
        <v>0.61</v>
      </c>
      <c r="N25" s="1886">
        <v>0.54</v>
      </c>
      <c r="O25" s="1887"/>
      <c r="P25" s="1892" t="s">
        <v>1121</v>
      </c>
      <c r="Q25" s="1891">
        <v>0.28599999999999998</v>
      </c>
      <c r="R25" s="1887"/>
      <c r="S25" s="1890" t="s">
        <v>1127</v>
      </c>
      <c r="T25" s="1891">
        <v>2.8000000000000001E-2</v>
      </c>
    </row>
    <row r="26" spans="1:20" ht="15">
      <c r="A26" s="1876" t="s">
        <v>990</v>
      </c>
      <c r="B26" s="1877"/>
      <c r="C26" s="1877"/>
      <c r="D26" s="1878">
        <v>542</v>
      </c>
      <c r="E26" s="1879">
        <v>0.01</v>
      </c>
      <c r="F26" s="1880">
        <v>232</v>
      </c>
      <c r="G26" s="1879">
        <v>4.0000000000000001E-3</v>
      </c>
      <c r="H26" s="1881">
        <v>233</v>
      </c>
      <c r="I26" s="1882">
        <v>4.0000000000000001E-3</v>
      </c>
      <c r="J26" s="1883">
        <v>1007</v>
      </c>
      <c r="K26" s="1884">
        <v>1.8000000000000002E-2</v>
      </c>
      <c r="M26" s="1885">
        <v>0.75</v>
      </c>
      <c r="N26" s="1886">
        <v>0.71</v>
      </c>
      <c r="O26" s="1887"/>
      <c r="P26" s="1892" t="s">
        <v>1122</v>
      </c>
      <c r="Q26" s="1891">
        <v>0.128</v>
      </c>
      <c r="R26" s="1887"/>
      <c r="S26" s="1893" t="s">
        <v>1128</v>
      </c>
      <c r="T26" s="1894">
        <v>0</v>
      </c>
    </row>
    <row r="27" spans="1:20" ht="15.75" thickBot="1">
      <c r="A27" s="1876" t="s">
        <v>263</v>
      </c>
      <c r="B27" s="1877"/>
      <c r="C27" s="1877"/>
      <c r="D27" s="1878">
        <v>218</v>
      </c>
      <c r="E27" s="1879">
        <v>4.0000000000000001E-3</v>
      </c>
      <c r="F27" s="1880">
        <v>103</v>
      </c>
      <c r="G27" s="1895">
        <v>2E-3</v>
      </c>
      <c r="H27" s="1881">
        <v>167</v>
      </c>
      <c r="I27" s="1882">
        <v>3.0000000000000001E-3</v>
      </c>
      <c r="J27" s="1883">
        <v>488</v>
      </c>
      <c r="K27" s="1884">
        <v>9.0000000000000011E-3</v>
      </c>
      <c r="M27" s="1885">
        <v>0.75</v>
      </c>
      <c r="N27" s="1886">
        <v>0.7</v>
      </c>
      <c r="O27" s="1887"/>
      <c r="P27" s="1892" t="s">
        <v>1123</v>
      </c>
      <c r="Q27" s="1891">
        <v>3.9E-2</v>
      </c>
      <c r="R27" s="1887"/>
      <c r="S27" s="1896" t="s">
        <v>5</v>
      </c>
      <c r="T27" s="2866">
        <v>1</v>
      </c>
    </row>
    <row r="28" spans="1:20" ht="15">
      <c r="A28" s="1876" t="s">
        <v>264</v>
      </c>
      <c r="B28" s="1877"/>
      <c r="C28" s="1877"/>
      <c r="D28" s="1878">
        <v>95</v>
      </c>
      <c r="E28" s="1879">
        <v>2E-3</v>
      </c>
      <c r="F28" s="1880">
        <v>50</v>
      </c>
      <c r="G28" s="1895">
        <v>1E-3</v>
      </c>
      <c r="H28" s="1881">
        <v>123</v>
      </c>
      <c r="I28" s="1882">
        <v>2E-3</v>
      </c>
      <c r="J28" s="1883">
        <v>268</v>
      </c>
      <c r="K28" s="1884">
        <v>5.0000000000000001E-3</v>
      </c>
      <c r="M28" s="1885">
        <v>0.69</v>
      </c>
      <c r="N28" s="1886">
        <v>0.69</v>
      </c>
      <c r="O28" s="1887"/>
      <c r="P28" s="1913" t="s">
        <v>1157</v>
      </c>
      <c r="Q28" s="1894">
        <v>3.3000000000000002E-2</v>
      </c>
      <c r="R28" s="1887"/>
      <c r="S28" s="1897"/>
      <c r="T28" s="1898"/>
    </row>
    <row r="29" spans="1:20" ht="20.100000000000001" customHeight="1" thickBot="1">
      <c r="A29" s="1899" t="s">
        <v>1398</v>
      </c>
      <c r="B29" s="1900"/>
      <c r="C29" s="1900"/>
      <c r="D29" s="1901">
        <v>193</v>
      </c>
      <c r="E29" s="1902">
        <v>3.0000000000000001E-3</v>
      </c>
      <c r="F29" s="1903">
        <v>240</v>
      </c>
      <c r="G29" s="1904">
        <v>4.0000000000000001E-3</v>
      </c>
      <c r="H29" s="1905">
        <v>99</v>
      </c>
      <c r="I29" s="1906">
        <v>2E-3</v>
      </c>
      <c r="J29" s="1907">
        <v>532</v>
      </c>
      <c r="K29" s="1908">
        <v>9.0000000000000011E-3</v>
      </c>
      <c r="M29" s="1909">
        <v>0.73</v>
      </c>
      <c r="N29" s="1910">
        <v>0.73</v>
      </c>
      <c r="O29" s="1887"/>
      <c r="P29" s="1928" t="s">
        <v>5</v>
      </c>
      <c r="Q29" s="2866">
        <v>1</v>
      </c>
      <c r="R29" s="1887"/>
      <c r="S29" s="1911"/>
      <c r="T29" s="1912"/>
    </row>
    <row r="30" spans="1:20" ht="15.75" thickBot="1">
      <c r="A30" s="1914"/>
      <c r="B30" s="1915"/>
      <c r="C30" s="1915"/>
      <c r="D30" s="1916">
        <v>23503</v>
      </c>
      <c r="E30" s="1917">
        <v>0.42300000000000004</v>
      </c>
      <c r="F30" s="1918">
        <v>13125</v>
      </c>
      <c r="G30" s="1917">
        <v>0.23600000000000002</v>
      </c>
      <c r="H30" s="1919">
        <v>18921</v>
      </c>
      <c r="I30" s="1917">
        <v>0.34100000000000003</v>
      </c>
      <c r="J30" s="1920">
        <v>55549</v>
      </c>
      <c r="K30" s="1921">
        <v>1</v>
      </c>
      <c r="M30" s="1922">
        <v>0.69</v>
      </c>
      <c r="N30" s="1923">
        <v>0.67</v>
      </c>
      <c r="O30" s="1924"/>
      <c r="R30" s="1924"/>
      <c r="S30" s="1925"/>
      <c r="T30" s="1926"/>
    </row>
    <row r="31" spans="1:20" ht="20.25" customHeight="1">
      <c r="A31" s="1929" t="s">
        <v>1397</v>
      </c>
      <c r="B31" s="1930"/>
      <c r="C31" s="1930"/>
      <c r="D31" s="1931">
        <v>5776</v>
      </c>
      <c r="E31" s="1932"/>
      <c r="F31" s="1933">
        <v>2692</v>
      </c>
      <c r="G31" s="1932"/>
      <c r="H31" s="1934"/>
      <c r="I31" s="1935"/>
      <c r="J31" s="1936">
        <v>8468</v>
      </c>
      <c r="K31" s="1935"/>
      <c r="L31" s="1937"/>
      <c r="M31" s="1938"/>
      <c r="N31" s="1938"/>
      <c r="O31" s="1939"/>
      <c r="P31" s="1941"/>
      <c r="Q31" s="1940"/>
      <c r="R31" s="1939"/>
      <c r="S31" s="1940"/>
      <c r="T31" s="1939"/>
    </row>
    <row r="32" spans="1:20" ht="15.75" thickBot="1">
      <c r="A32" s="1942" t="s">
        <v>5</v>
      </c>
      <c r="B32" s="1943"/>
      <c r="C32" s="1943"/>
      <c r="D32" s="1944">
        <v>29279</v>
      </c>
      <c r="E32" s="1945">
        <v>0.45700000000000002</v>
      </c>
      <c r="F32" s="1946">
        <v>15817</v>
      </c>
      <c r="G32" s="1945">
        <v>0.247</v>
      </c>
      <c r="H32" s="1946">
        <v>18921</v>
      </c>
      <c r="I32" s="1947">
        <v>0.29599999999999999</v>
      </c>
      <c r="J32" s="1948">
        <v>64017</v>
      </c>
      <c r="K32" s="1947">
        <v>1</v>
      </c>
      <c r="L32" s="1937"/>
      <c r="O32" s="1924"/>
      <c r="P32" s="1950"/>
      <c r="Q32" s="1949"/>
      <c r="R32" s="1924"/>
      <c r="T32" s="1924"/>
    </row>
    <row r="33" spans="1:20" ht="9" customHeight="1" thickBot="1">
      <c r="A33" s="1953"/>
      <c r="B33" s="1953"/>
      <c r="C33" s="1953"/>
      <c r="D33" s="1924"/>
      <c r="E33" s="1927"/>
      <c r="F33" s="1924"/>
      <c r="G33" s="1927"/>
      <c r="H33" s="1924"/>
      <c r="I33" s="1927"/>
      <c r="J33" s="1951"/>
      <c r="K33" s="1952"/>
      <c r="M33" s="1924"/>
      <c r="N33" s="1927"/>
      <c r="O33" s="1924"/>
      <c r="P33" s="1951"/>
      <c r="Q33" s="1952"/>
      <c r="R33" s="1924"/>
      <c r="S33" s="1927"/>
      <c r="T33" s="1924"/>
    </row>
    <row r="34" spans="1:20" ht="18" customHeight="1" thickBot="1">
      <c r="D34" s="4146" t="s">
        <v>1365</v>
      </c>
      <c r="E34" s="4147"/>
      <c r="F34" s="4147"/>
      <c r="G34" s="4147"/>
      <c r="H34" s="4147"/>
      <c r="I34" s="4147"/>
      <c r="J34" s="4147"/>
      <c r="K34" s="4147"/>
      <c r="L34" s="4147"/>
      <c r="M34" s="4147"/>
      <c r="N34" s="4147"/>
      <c r="O34" s="4147"/>
      <c r="P34" s="4147"/>
      <c r="Q34" s="4147"/>
      <c r="R34" s="4147"/>
      <c r="S34" s="4147"/>
      <c r="T34" s="4148"/>
    </row>
    <row r="35" spans="1:20" ht="50.25" customHeight="1" thickBot="1">
      <c r="A35" s="4158" t="s">
        <v>1220</v>
      </c>
      <c r="B35" s="4158"/>
      <c r="C35" s="4159"/>
      <c r="D35" s="4155" t="s">
        <v>1094</v>
      </c>
      <c r="E35" s="4156"/>
      <c r="F35" s="4156"/>
      <c r="G35" s="4156"/>
      <c r="H35" s="4156"/>
      <c r="I35" s="4156"/>
      <c r="J35" s="4156"/>
      <c r="K35" s="4157"/>
      <c r="L35" s="2924"/>
      <c r="M35" s="4166" t="s">
        <v>1391</v>
      </c>
      <c r="N35" s="4167"/>
      <c r="O35" s="2925"/>
      <c r="P35" s="4155" t="s">
        <v>1394</v>
      </c>
      <c r="Q35" s="4157"/>
      <c r="R35" s="2925"/>
      <c r="S35" s="4155" t="s">
        <v>1405</v>
      </c>
      <c r="T35" s="4157"/>
    </row>
    <row r="36" spans="1:20" ht="36" customHeight="1" thickBot="1">
      <c r="A36" s="1874"/>
      <c r="B36" s="1875"/>
      <c r="C36" s="1875"/>
      <c r="D36" s="4140" t="s">
        <v>993</v>
      </c>
      <c r="E36" s="4141"/>
      <c r="F36" s="4142" t="s">
        <v>994</v>
      </c>
      <c r="G36" s="4142"/>
      <c r="H36" s="4143" t="s">
        <v>995</v>
      </c>
      <c r="I36" s="4144"/>
      <c r="J36" s="4140" t="s">
        <v>5</v>
      </c>
      <c r="K36" s="4145"/>
      <c r="L36" s="2924"/>
      <c r="M36" s="2927" t="s">
        <v>1392</v>
      </c>
      <c r="N36" s="2928" t="s">
        <v>1393</v>
      </c>
      <c r="O36" s="2929"/>
      <c r="P36" s="2927"/>
      <c r="Q36" s="2933" t="s">
        <v>53</v>
      </c>
      <c r="R36" s="2929"/>
      <c r="S36" s="2927"/>
      <c r="T36" s="2933" t="s">
        <v>53</v>
      </c>
    </row>
    <row r="37" spans="1:20" ht="16.5" customHeight="1">
      <c r="A37" s="1876" t="s">
        <v>988</v>
      </c>
      <c r="B37" s="1877"/>
      <c r="C37" s="1877"/>
      <c r="D37" s="1878">
        <v>13727</v>
      </c>
      <c r="E37" s="1879">
        <v>0.25</v>
      </c>
      <c r="F37" s="1880">
        <v>8179</v>
      </c>
      <c r="G37" s="1879">
        <v>0.14899999999999999</v>
      </c>
      <c r="H37" s="1881">
        <v>12344</v>
      </c>
      <c r="I37" s="1882">
        <v>0.22600000000000001</v>
      </c>
      <c r="J37" s="1883">
        <v>34250</v>
      </c>
      <c r="K37" s="1884">
        <v>0.625</v>
      </c>
      <c r="M37" s="1885">
        <v>0.7</v>
      </c>
      <c r="N37" s="1886">
        <v>0.7</v>
      </c>
      <c r="O37" s="1887"/>
      <c r="P37" s="1892" t="s">
        <v>1118</v>
      </c>
      <c r="Q37" s="1891">
        <v>5.3999999999999999E-2</v>
      </c>
      <c r="R37" s="1887"/>
      <c r="S37" s="1890" t="s">
        <v>1124</v>
      </c>
      <c r="T37" s="1891">
        <v>0.215</v>
      </c>
    </row>
    <row r="38" spans="1:20" ht="15">
      <c r="A38" s="1876" t="s">
        <v>260</v>
      </c>
      <c r="B38" s="1877"/>
      <c r="C38" s="1877"/>
      <c r="D38" s="1878">
        <v>5423</v>
      </c>
      <c r="E38" s="1879">
        <v>9.9000000000000005E-2</v>
      </c>
      <c r="F38" s="1880">
        <v>3179</v>
      </c>
      <c r="G38" s="1879">
        <v>5.8000000000000003E-2</v>
      </c>
      <c r="H38" s="1881">
        <v>3860</v>
      </c>
      <c r="I38" s="1882">
        <v>7.0000000000000007E-2</v>
      </c>
      <c r="J38" s="1883">
        <v>12462</v>
      </c>
      <c r="K38" s="1884">
        <v>0.22700000000000001</v>
      </c>
      <c r="M38" s="1885">
        <v>0.69</v>
      </c>
      <c r="N38" s="1886">
        <v>0.65</v>
      </c>
      <c r="O38" s="1887"/>
      <c r="P38" s="1892" t="s">
        <v>1119</v>
      </c>
      <c r="Q38" s="1891">
        <v>0.26100000000000001</v>
      </c>
      <c r="R38" s="1887"/>
      <c r="S38" s="1890" t="s">
        <v>1125</v>
      </c>
      <c r="T38" s="1891">
        <v>0.40100000000000002</v>
      </c>
    </row>
    <row r="39" spans="1:20" ht="15">
      <c r="A39" s="1876" t="s">
        <v>261</v>
      </c>
      <c r="B39" s="1877"/>
      <c r="C39" s="1877"/>
      <c r="D39" s="1878">
        <v>1524</v>
      </c>
      <c r="E39" s="1879">
        <v>2.8000000000000001E-2</v>
      </c>
      <c r="F39" s="1880">
        <v>796</v>
      </c>
      <c r="G39" s="1879">
        <v>1.4999999999999999E-2</v>
      </c>
      <c r="H39" s="1881">
        <v>895</v>
      </c>
      <c r="I39" s="1882">
        <v>1.6E-2</v>
      </c>
      <c r="J39" s="1883">
        <v>3215</v>
      </c>
      <c r="K39" s="1884">
        <v>5.8999999999999997E-2</v>
      </c>
      <c r="M39" s="1885">
        <v>0.7</v>
      </c>
      <c r="N39" s="1886">
        <v>0.72</v>
      </c>
      <c r="O39" s="1887"/>
      <c r="P39" s="1892" t="s">
        <v>1120</v>
      </c>
      <c r="Q39" s="1891">
        <v>0.20300000000000001</v>
      </c>
      <c r="R39" s="1887"/>
      <c r="S39" s="1890" t="s">
        <v>1126</v>
      </c>
      <c r="T39" s="1891">
        <v>0.35</v>
      </c>
    </row>
    <row r="40" spans="1:20" ht="15">
      <c r="A40" s="1876" t="s">
        <v>989</v>
      </c>
      <c r="B40" s="1877"/>
      <c r="C40" s="1877"/>
      <c r="D40" s="1878">
        <v>1211</v>
      </c>
      <c r="E40" s="1879">
        <v>2.1999999999999999E-2</v>
      </c>
      <c r="F40" s="1880">
        <v>536</v>
      </c>
      <c r="G40" s="1879">
        <v>0.01</v>
      </c>
      <c r="H40" s="1881">
        <v>923</v>
      </c>
      <c r="I40" s="1882">
        <v>1.7000000000000001E-2</v>
      </c>
      <c r="J40" s="1883">
        <v>2670</v>
      </c>
      <c r="K40" s="1884">
        <v>4.9000000000000002E-2</v>
      </c>
      <c r="M40" s="1885">
        <v>0.64</v>
      </c>
      <c r="N40" s="1886">
        <v>0.57999999999999996</v>
      </c>
      <c r="O40" s="1887"/>
      <c r="P40" s="1892" t="s">
        <v>1121</v>
      </c>
      <c r="Q40" s="1891">
        <v>0.29699999999999999</v>
      </c>
      <c r="R40" s="1887"/>
      <c r="S40" s="1890" t="s">
        <v>1127</v>
      </c>
      <c r="T40" s="1891">
        <v>3.4000000000000002E-2</v>
      </c>
    </row>
    <row r="41" spans="1:20" ht="15">
      <c r="A41" s="1876" t="s">
        <v>990</v>
      </c>
      <c r="B41" s="1877"/>
      <c r="C41" s="1877"/>
      <c r="D41" s="1878">
        <v>531</v>
      </c>
      <c r="E41" s="1879">
        <v>0.01</v>
      </c>
      <c r="F41" s="1880">
        <v>238</v>
      </c>
      <c r="G41" s="1879">
        <v>4.0000000000000001E-3</v>
      </c>
      <c r="H41" s="1881">
        <v>230</v>
      </c>
      <c r="I41" s="1882">
        <v>4.0000000000000001E-3</v>
      </c>
      <c r="J41" s="1883">
        <v>999</v>
      </c>
      <c r="K41" s="1884">
        <v>1.8000000000000002E-2</v>
      </c>
      <c r="M41" s="1885">
        <v>0.71</v>
      </c>
      <c r="N41" s="1886">
        <v>0.73</v>
      </c>
      <c r="O41" s="1887"/>
      <c r="P41" s="1892" t="s">
        <v>1122</v>
      </c>
      <c r="Q41" s="1891">
        <v>0.11700000000000001</v>
      </c>
      <c r="R41" s="1887"/>
      <c r="S41" s="1893" t="s">
        <v>1128</v>
      </c>
      <c r="T41" s="1894">
        <v>0</v>
      </c>
    </row>
    <row r="42" spans="1:20" ht="15.75" thickBot="1">
      <c r="A42" s="1876" t="s">
        <v>263</v>
      </c>
      <c r="B42" s="1877"/>
      <c r="C42" s="1877"/>
      <c r="D42" s="1878">
        <v>190</v>
      </c>
      <c r="E42" s="1879">
        <v>3.0000000000000001E-3</v>
      </c>
      <c r="F42" s="1880">
        <v>104</v>
      </c>
      <c r="G42" s="1895">
        <v>2E-3</v>
      </c>
      <c r="H42" s="1881">
        <v>167</v>
      </c>
      <c r="I42" s="1882">
        <v>3.0000000000000001E-3</v>
      </c>
      <c r="J42" s="1883">
        <v>461</v>
      </c>
      <c r="K42" s="1884">
        <v>8.0000000000000002E-3</v>
      </c>
      <c r="M42" s="1885">
        <v>0.73</v>
      </c>
      <c r="N42" s="1886">
        <v>0.7</v>
      </c>
      <c r="O42" s="1887"/>
      <c r="P42" s="1892" t="s">
        <v>1123</v>
      </c>
      <c r="Q42" s="1891">
        <v>3.7999999999999999E-2</v>
      </c>
      <c r="R42" s="1887"/>
      <c r="S42" s="1896" t="s">
        <v>5</v>
      </c>
      <c r="T42" s="2866">
        <v>1</v>
      </c>
    </row>
    <row r="43" spans="1:20" ht="15">
      <c r="A43" s="1876" t="s">
        <v>264</v>
      </c>
      <c r="B43" s="1877"/>
      <c r="C43" s="1877"/>
      <c r="D43" s="1878">
        <v>84</v>
      </c>
      <c r="E43" s="1879">
        <v>2E-3</v>
      </c>
      <c r="F43" s="1880">
        <v>52</v>
      </c>
      <c r="G43" s="1895">
        <v>1E-3</v>
      </c>
      <c r="H43" s="1881">
        <v>123</v>
      </c>
      <c r="I43" s="1882">
        <v>2E-3</v>
      </c>
      <c r="J43" s="1883">
        <v>259</v>
      </c>
      <c r="K43" s="1884">
        <v>5.0000000000000001E-3</v>
      </c>
      <c r="M43" s="1885">
        <v>0.69</v>
      </c>
      <c r="N43" s="1886">
        <v>0.69</v>
      </c>
      <c r="O43" s="1887"/>
      <c r="P43" s="1913" t="s">
        <v>1157</v>
      </c>
      <c r="Q43" s="1894">
        <v>0.03</v>
      </c>
      <c r="R43" s="1887"/>
      <c r="S43" s="1897"/>
      <c r="T43" s="1898"/>
    </row>
    <row r="44" spans="1:20" ht="20.100000000000001" customHeight="1" thickBot="1">
      <c r="A44" s="1899" t="s">
        <v>1398</v>
      </c>
      <c r="B44" s="1900"/>
      <c r="C44" s="1900"/>
      <c r="D44" s="1901">
        <v>171</v>
      </c>
      <c r="E44" s="1902">
        <v>3.0000000000000001E-3</v>
      </c>
      <c r="F44" s="1903">
        <v>253</v>
      </c>
      <c r="G44" s="1904">
        <v>4.0000000000000001E-3</v>
      </c>
      <c r="H44" s="1905">
        <v>96</v>
      </c>
      <c r="I44" s="1906">
        <v>2E-3</v>
      </c>
      <c r="J44" s="1907">
        <v>520</v>
      </c>
      <c r="K44" s="1908">
        <v>9.0000000000000011E-3</v>
      </c>
      <c r="M44" s="1909">
        <v>0.73</v>
      </c>
      <c r="N44" s="1910">
        <v>0.73</v>
      </c>
      <c r="O44" s="1887"/>
      <c r="P44" s="1928" t="s">
        <v>5</v>
      </c>
      <c r="Q44" s="2866">
        <v>1</v>
      </c>
      <c r="R44" s="1887"/>
      <c r="S44" s="1911"/>
      <c r="T44" s="1912"/>
    </row>
    <row r="45" spans="1:20" ht="15.75" thickBot="1">
      <c r="A45" s="1914"/>
      <c r="B45" s="1915"/>
      <c r="C45" s="1915"/>
      <c r="D45" s="1916">
        <v>22861</v>
      </c>
      <c r="E45" s="1917">
        <v>0.41700000000000004</v>
      </c>
      <c r="F45" s="1918">
        <v>13337</v>
      </c>
      <c r="G45" s="1917">
        <v>0.24299999999999999</v>
      </c>
      <c r="H45" s="1919">
        <v>18638</v>
      </c>
      <c r="I45" s="1917">
        <v>0.34000000000000008</v>
      </c>
      <c r="J45" s="1920">
        <v>54836</v>
      </c>
      <c r="K45" s="1921">
        <v>1</v>
      </c>
      <c r="M45" s="1922">
        <v>0.69</v>
      </c>
      <c r="N45" s="1923">
        <v>0.67</v>
      </c>
      <c r="O45" s="1924"/>
      <c r="R45" s="1924"/>
      <c r="S45" s="1925"/>
      <c r="T45" s="1926"/>
    </row>
    <row r="46" spans="1:20" ht="20.25" customHeight="1">
      <c r="A46" s="1929" t="s">
        <v>1397</v>
      </c>
      <c r="B46" s="1930"/>
      <c r="C46" s="1930"/>
      <c r="D46" s="1931">
        <v>5581</v>
      </c>
      <c r="E46" s="1932"/>
      <c r="F46" s="1933">
        <v>2630</v>
      </c>
      <c r="G46" s="1932"/>
      <c r="H46" s="1934"/>
      <c r="I46" s="1935"/>
      <c r="J46" s="1936">
        <v>8211</v>
      </c>
      <c r="K46" s="1935"/>
      <c r="L46" s="1937"/>
      <c r="M46" s="1938"/>
      <c r="N46" s="1938"/>
      <c r="O46" s="1939"/>
      <c r="P46" s="1941"/>
      <c r="Q46" s="1940"/>
      <c r="R46" s="1939"/>
      <c r="S46" s="1940"/>
      <c r="T46" s="1939"/>
    </row>
    <row r="47" spans="1:20" ht="15.75" thickBot="1">
      <c r="A47" s="1942" t="s">
        <v>5</v>
      </c>
      <c r="B47" s="1943"/>
      <c r="C47" s="1943"/>
      <c r="D47" s="1944">
        <v>28442</v>
      </c>
      <c r="E47" s="1945">
        <v>0.45100000000000001</v>
      </c>
      <c r="F47" s="1946">
        <v>15967</v>
      </c>
      <c r="G47" s="1945">
        <v>0.253</v>
      </c>
      <c r="H47" s="1946">
        <v>18638</v>
      </c>
      <c r="I47" s="1947">
        <v>0.29599999999999999</v>
      </c>
      <c r="J47" s="1948">
        <v>63047</v>
      </c>
      <c r="K47" s="1947">
        <v>1</v>
      </c>
      <c r="L47" s="1937"/>
      <c r="O47" s="1924"/>
      <c r="P47" s="1950"/>
      <c r="Q47" s="1949"/>
      <c r="R47" s="1924"/>
      <c r="T47" s="1924"/>
    </row>
    <row r="48" spans="1:20" ht="9" customHeight="1" thickBot="1">
      <c r="A48" s="1953"/>
      <c r="B48" s="1953"/>
      <c r="C48" s="1953"/>
      <c r="D48" s="1924"/>
      <c r="E48" s="1927"/>
      <c r="F48" s="1924"/>
      <c r="G48" s="1927"/>
      <c r="H48" s="1924"/>
      <c r="I48" s="1927"/>
      <c r="J48" s="1951"/>
      <c r="K48" s="1952"/>
      <c r="M48" s="1924"/>
      <c r="N48" s="1927"/>
      <c r="O48" s="1924"/>
      <c r="P48" s="1951"/>
      <c r="Q48" s="1952"/>
      <c r="R48" s="1924"/>
      <c r="S48" s="1927"/>
      <c r="T48" s="1924"/>
    </row>
    <row r="49" spans="1:20" ht="18" customHeight="1" thickBot="1">
      <c r="D49" s="4146" t="s">
        <v>1156</v>
      </c>
      <c r="E49" s="4147"/>
      <c r="F49" s="4147"/>
      <c r="G49" s="4147"/>
      <c r="H49" s="4147"/>
      <c r="I49" s="4147"/>
      <c r="J49" s="4147"/>
      <c r="K49" s="4147"/>
      <c r="L49" s="4147"/>
      <c r="M49" s="4147"/>
      <c r="N49" s="4147"/>
      <c r="O49" s="4147"/>
      <c r="P49" s="4147"/>
      <c r="Q49" s="4147"/>
      <c r="R49" s="4147"/>
      <c r="S49" s="4147"/>
      <c r="T49" s="4148"/>
    </row>
    <row r="50" spans="1:20" ht="52.5" customHeight="1" thickBot="1">
      <c r="A50" s="4158" t="s">
        <v>1220</v>
      </c>
      <c r="B50" s="4158"/>
      <c r="C50" s="4159"/>
      <c r="D50" s="4155" t="s">
        <v>1094</v>
      </c>
      <c r="E50" s="4156"/>
      <c r="F50" s="4156"/>
      <c r="G50" s="4156"/>
      <c r="H50" s="4156"/>
      <c r="I50" s="4156"/>
      <c r="J50" s="4156"/>
      <c r="K50" s="4157"/>
      <c r="L50" s="2924"/>
      <c r="M50" s="4166" t="s">
        <v>1391</v>
      </c>
      <c r="N50" s="4167"/>
      <c r="O50" s="2925"/>
      <c r="P50" s="4155" t="s">
        <v>1394</v>
      </c>
      <c r="Q50" s="4157"/>
      <c r="R50" s="2925"/>
      <c r="S50" s="4155" t="s">
        <v>1405</v>
      </c>
      <c r="T50" s="4157"/>
    </row>
    <row r="51" spans="1:20" ht="36" customHeight="1" thickBot="1">
      <c r="A51" s="1874"/>
      <c r="B51" s="1875"/>
      <c r="C51" s="1875"/>
      <c r="D51" s="4140" t="s">
        <v>993</v>
      </c>
      <c r="E51" s="4141"/>
      <c r="F51" s="4142" t="s">
        <v>994</v>
      </c>
      <c r="G51" s="4142"/>
      <c r="H51" s="4143" t="s">
        <v>995</v>
      </c>
      <c r="I51" s="4144"/>
      <c r="J51" s="4140" t="s">
        <v>5</v>
      </c>
      <c r="K51" s="4145"/>
      <c r="L51" s="2924"/>
      <c r="M51" s="2927" t="s">
        <v>1392</v>
      </c>
      <c r="N51" s="2928" t="s">
        <v>1393</v>
      </c>
      <c r="O51" s="2929"/>
      <c r="P51" s="2927"/>
      <c r="Q51" s="2933" t="s">
        <v>53</v>
      </c>
      <c r="R51" s="2929"/>
      <c r="S51" s="2927"/>
      <c r="T51" s="2933" t="s">
        <v>53</v>
      </c>
    </row>
    <row r="52" spans="1:20" ht="16.5" customHeight="1">
      <c r="A52" s="1876" t="s">
        <v>988</v>
      </c>
      <c r="B52" s="1877"/>
      <c r="C52" s="1877"/>
      <c r="D52" s="1878">
        <v>13848</v>
      </c>
      <c r="E52" s="1879">
        <v>0.25600000000000001</v>
      </c>
      <c r="F52" s="1880">
        <v>8023</v>
      </c>
      <c r="G52" s="1879">
        <v>0.14899999999999999</v>
      </c>
      <c r="H52" s="1881">
        <v>12196</v>
      </c>
      <c r="I52" s="1882">
        <v>0.22600000000000001</v>
      </c>
      <c r="J52" s="1883">
        <v>34067</v>
      </c>
      <c r="K52" s="1884">
        <v>0.63100000000000001</v>
      </c>
      <c r="M52" s="1885">
        <v>0.7</v>
      </c>
      <c r="N52" s="1886">
        <v>0.69857716953421534</v>
      </c>
      <c r="O52" s="1887"/>
      <c r="P52" s="1892" t="s">
        <v>1118</v>
      </c>
      <c r="Q52" s="1891">
        <v>5.3999999999999999E-2</v>
      </c>
      <c r="R52" s="1887"/>
      <c r="S52" s="1890" t="s">
        <v>1124</v>
      </c>
      <c r="T52" s="1891">
        <v>0.215</v>
      </c>
    </row>
    <row r="53" spans="1:20" ht="15">
      <c r="A53" s="1876" t="s">
        <v>260</v>
      </c>
      <c r="B53" s="1877"/>
      <c r="C53" s="1877"/>
      <c r="D53" s="1878">
        <v>5233</v>
      </c>
      <c r="E53" s="1879">
        <v>9.7000000000000003E-2</v>
      </c>
      <c r="F53" s="1880">
        <v>3110</v>
      </c>
      <c r="G53" s="1879">
        <v>5.8000000000000003E-2</v>
      </c>
      <c r="H53" s="1881">
        <v>3787</v>
      </c>
      <c r="I53" s="1882">
        <v>7.0000000000000007E-2</v>
      </c>
      <c r="J53" s="1883">
        <v>12130</v>
      </c>
      <c r="K53" s="1884">
        <v>0.22500000000000001</v>
      </c>
      <c r="M53" s="1885">
        <v>0.7</v>
      </c>
      <c r="N53" s="1886">
        <v>0.66330186865835605</v>
      </c>
      <c r="O53" s="1887"/>
      <c r="P53" s="1892" t="s">
        <v>1119</v>
      </c>
      <c r="Q53" s="1891">
        <v>0.26</v>
      </c>
      <c r="R53" s="1887"/>
      <c r="S53" s="1890" t="s">
        <v>1125</v>
      </c>
      <c r="T53" s="1891">
        <v>0.38400000000000001</v>
      </c>
    </row>
    <row r="54" spans="1:20" ht="15">
      <c r="A54" s="1876" t="s">
        <v>261</v>
      </c>
      <c r="B54" s="1877"/>
      <c r="C54" s="1877"/>
      <c r="D54" s="1878">
        <v>1442</v>
      </c>
      <c r="E54" s="1879">
        <v>2.7E-2</v>
      </c>
      <c r="F54" s="1880">
        <v>773</v>
      </c>
      <c r="G54" s="1879">
        <v>1.4E-2</v>
      </c>
      <c r="H54" s="1881">
        <v>873</v>
      </c>
      <c r="I54" s="1882">
        <v>1.6E-2</v>
      </c>
      <c r="J54" s="1883">
        <v>3088</v>
      </c>
      <c r="K54" s="1884">
        <v>5.7000000000000002E-2</v>
      </c>
      <c r="M54" s="1885">
        <v>0.71</v>
      </c>
      <c r="N54" s="1886">
        <v>0.68580583489207947</v>
      </c>
      <c r="O54" s="1887"/>
      <c r="P54" s="1892" t="s">
        <v>1120</v>
      </c>
      <c r="Q54" s="1891">
        <v>0.20300000000000001</v>
      </c>
      <c r="R54" s="1887"/>
      <c r="S54" s="1890" t="s">
        <v>1126</v>
      </c>
      <c r="T54" s="1891">
        <v>0.35799999999999998</v>
      </c>
    </row>
    <row r="55" spans="1:20" ht="15">
      <c r="A55" s="1876" t="s">
        <v>989</v>
      </c>
      <c r="B55" s="1877"/>
      <c r="C55" s="1877"/>
      <c r="D55" s="1878">
        <v>1136</v>
      </c>
      <c r="E55" s="1879">
        <v>2.1000000000000001E-2</v>
      </c>
      <c r="F55" s="1880">
        <v>504</v>
      </c>
      <c r="G55" s="1879">
        <v>8.9999999999999993E-3</v>
      </c>
      <c r="H55" s="1881">
        <v>916</v>
      </c>
      <c r="I55" s="1882">
        <v>1.7000000000000001E-2</v>
      </c>
      <c r="J55" s="1883">
        <v>2556</v>
      </c>
      <c r="K55" s="1884">
        <v>4.7E-2</v>
      </c>
      <c r="M55" s="1885">
        <v>0.65</v>
      </c>
      <c r="N55" s="1886">
        <v>0.61130341955145207</v>
      </c>
      <c r="O55" s="1887"/>
      <c r="P55" s="1892" t="s">
        <v>1121</v>
      </c>
      <c r="Q55" s="1891">
        <v>0.29699999999999999</v>
      </c>
      <c r="R55" s="1887"/>
      <c r="S55" s="1890" t="s">
        <v>1127</v>
      </c>
      <c r="T55" s="1891">
        <v>4.2999999999999997E-2</v>
      </c>
    </row>
    <row r="56" spans="1:20" ht="15">
      <c r="A56" s="1876" t="s">
        <v>990</v>
      </c>
      <c r="B56" s="1877"/>
      <c r="C56" s="1877"/>
      <c r="D56" s="1878">
        <v>531</v>
      </c>
      <c r="E56" s="1879">
        <v>0.01</v>
      </c>
      <c r="F56" s="1880">
        <v>234</v>
      </c>
      <c r="G56" s="1879">
        <v>4.0000000000000001E-3</v>
      </c>
      <c r="H56" s="1881">
        <v>230</v>
      </c>
      <c r="I56" s="1882">
        <v>4.0000000000000001E-3</v>
      </c>
      <c r="J56" s="1883">
        <v>995</v>
      </c>
      <c r="K56" s="1884">
        <v>1.8000000000000002E-2</v>
      </c>
      <c r="M56" s="1885">
        <v>0.71</v>
      </c>
      <c r="N56" s="1886">
        <v>0.73372248003365959</v>
      </c>
      <c r="O56" s="1887"/>
      <c r="P56" s="1892" t="s">
        <v>1122</v>
      </c>
      <c r="Q56" s="1891">
        <v>0.11700000000000001</v>
      </c>
      <c r="R56" s="1887"/>
      <c r="S56" s="1893" t="s">
        <v>1128</v>
      </c>
      <c r="T56" s="1894">
        <v>0</v>
      </c>
    </row>
    <row r="57" spans="1:20" ht="15.75" thickBot="1">
      <c r="A57" s="1876" t="s">
        <v>263</v>
      </c>
      <c r="B57" s="1877"/>
      <c r="C57" s="1877"/>
      <c r="D57" s="1878">
        <v>162</v>
      </c>
      <c r="E57" s="1879">
        <v>3.0000000000000001E-3</v>
      </c>
      <c r="F57" s="1880">
        <v>103</v>
      </c>
      <c r="G57" s="1895">
        <v>2E-3</v>
      </c>
      <c r="H57" s="1881">
        <v>166</v>
      </c>
      <c r="I57" s="1882">
        <v>3.0000000000000001E-3</v>
      </c>
      <c r="J57" s="1883">
        <v>431</v>
      </c>
      <c r="K57" s="1884">
        <v>8.0000000000000002E-3</v>
      </c>
      <c r="M57" s="1885">
        <v>0.73</v>
      </c>
      <c r="N57" s="1886">
        <v>0.69540867464222311</v>
      </c>
      <c r="O57" s="1887"/>
      <c r="P57" s="1892" t="s">
        <v>1123</v>
      </c>
      <c r="Q57" s="1891">
        <v>3.9E-2</v>
      </c>
      <c r="R57" s="1887"/>
      <c r="S57" s="1896" t="s">
        <v>5</v>
      </c>
      <c r="T57" s="2866">
        <v>1</v>
      </c>
    </row>
    <row r="58" spans="1:20" ht="15">
      <c r="A58" s="1876" t="s">
        <v>264</v>
      </c>
      <c r="B58" s="1877"/>
      <c r="C58" s="1877"/>
      <c r="D58" s="1878">
        <v>74</v>
      </c>
      <c r="E58" s="1879">
        <v>2E-3</v>
      </c>
      <c r="F58" s="1880">
        <v>53</v>
      </c>
      <c r="G58" s="1895">
        <v>1E-3</v>
      </c>
      <c r="H58" s="1881">
        <v>121</v>
      </c>
      <c r="I58" s="1882">
        <v>2E-3</v>
      </c>
      <c r="J58" s="1883">
        <v>248</v>
      </c>
      <c r="K58" s="1884">
        <v>5.0000000000000001E-3</v>
      </c>
      <c r="M58" s="1885">
        <v>0.71</v>
      </c>
      <c r="N58" s="1886">
        <v>0.67844423534332465</v>
      </c>
      <c r="O58" s="1887"/>
      <c r="P58" s="1913" t="s">
        <v>1157</v>
      </c>
      <c r="Q58" s="1894">
        <v>0.03</v>
      </c>
      <c r="R58" s="1887"/>
      <c r="S58" s="1897"/>
      <c r="T58" s="1898"/>
    </row>
    <row r="59" spans="1:20" ht="20.100000000000001" customHeight="1" thickBot="1">
      <c r="A59" s="1899" t="s">
        <v>1398</v>
      </c>
      <c r="B59" s="1900"/>
      <c r="C59" s="1900"/>
      <c r="D59" s="1901">
        <v>164</v>
      </c>
      <c r="E59" s="1902">
        <v>3.0000000000000001E-3</v>
      </c>
      <c r="F59" s="1903">
        <v>233</v>
      </c>
      <c r="G59" s="1904">
        <v>4.0000000000000001E-3</v>
      </c>
      <c r="H59" s="1905">
        <v>92</v>
      </c>
      <c r="I59" s="1906">
        <v>2E-3</v>
      </c>
      <c r="J59" s="1907">
        <v>489</v>
      </c>
      <c r="K59" s="1908">
        <v>9.0000000000000011E-3</v>
      </c>
      <c r="M59" s="1909">
        <v>0.75</v>
      </c>
      <c r="N59" s="1910">
        <v>0.68057526095810972</v>
      </c>
      <c r="O59" s="1887"/>
      <c r="P59" s="1928" t="s">
        <v>5</v>
      </c>
      <c r="Q59" s="2866">
        <v>1</v>
      </c>
      <c r="R59" s="1887"/>
      <c r="S59" s="1911"/>
      <c r="T59" s="1912"/>
    </row>
    <row r="60" spans="1:20" ht="15.75" thickBot="1">
      <c r="A60" s="1914"/>
      <c r="B60" s="1915"/>
      <c r="C60" s="1915"/>
      <c r="D60" s="1916">
        <v>22590</v>
      </c>
      <c r="E60" s="1917">
        <v>0.41900000000000004</v>
      </c>
      <c r="F60" s="1918">
        <v>13033</v>
      </c>
      <c r="G60" s="1917">
        <v>0.24100000000000002</v>
      </c>
      <c r="H60" s="1919">
        <v>18381</v>
      </c>
      <c r="I60" s="1917">
        <v>0.34000000000000008</v>
      </c>
      <c r="J60" s="1920">
        <v>54004</v>
      </c>
      <c r="K60" s="1921">
        <v>1</v>
      </c>
      <c r="M60" s="1922">
        <v>0.69</v>
      </c>
      <c r="N60" s="1923">
        <v>0.68068774146454547</v>
      </c>
      <c r="O60" s="1924"/>
      <c r="R60" s="1924"/>
      <c r="S60" s="1925"/>
      <c r="T60" s="1926"/>
    </row>
    <row r="61" spans="1:20" ht="20.25" customHeight="1">
      <c r="A61" s="1929" t="s">
        <v>1397</v>
      </c>
      <c r="B61" s="1930"/>
      <c r="C61" s="1930"/>
      <c r="D61" s="1931">
        <v>5312</v>
      </c>
      <c r="E61" s="1932"/>
      <c r="F61" s="1933">
        <v>2585</v>
      </c>
      <c r="G61" s="1932"/>
      <c r="H61" s="1934"/>
      <c r="I61" s="1935"/>
      <c r="J61" s="1936">
        <v>7897</v>
      </c>
      <c r="K61" s="1935"/>
      <c r="L61" s="1937"/>
      <c r="M61" s="1938"/>
      <c r="N61" s="1938"/>
      <c r="O61" s="1939"/>
      <c r="P61" s="1941"/>
      <c r="Q61" s="1940"/>
      <c r="R61" s="1939"/>
      <c r="S61" s="1940"/>
      <c r="T61" s="1939"/>
    </row>
    <row r="62" spans="1:20" ht="15.75" thickBot="1">
      <c r="A62" s="1942" t="s">
        <v>5</v>
      </c>
      <c r="B62" s="1943"/>
      <c r="C62" s="1943"/>
      <c r="D62" s="1944">
        <v>27902</v>
      </c>
      <c r="E62" s="1945">
        <v>0.45100000000000001</v>
      </c>
      <c r="F62" s="1946">
        <v>15618</v>
      </c>
      <c r="G62" s="1945">
        <v>0.252</v>
      </c>
      <c r="H62" s="1946">
        <v>18381</v>
      </c>
      <c r="I62" s="1947">
        <v>0.29699999999999999</v>
      </c>
      <c r="J62" s="1948">
        <v>61901</v>
      </c>
      <c r="K62" s="1947">
        <v>1</v>
      </c>
      <c r="L62" s="1937"/>
      <c r="O62" s="1924"/>
      <c r="P62" s="1950"/>
      <c r="Q62" s="1949"/>
      <c r="R62" s="1924"/>
      <c r="T62" s="1924"/>
    </row>
    <row r="63" spans="1:20" ht="15">
      <c r="A63" s="1953"/>
      <c r="B63" s="1953"/>
      <c r="C63" s="1953"/>
      <c r="D63" s="1924"/>
      <c r="E63" s="1927"/>
      <c r="F63" s="1924"/>
      <c r="G63" s="1927"/>
      <c r="H63" s="1924"/>
      <c r="I63" s="1927"/>
      <c r="J63" s="1951"/>
      <c r="K63" s="1952"/>
      <c r="M63" s="1924"/>
      <c r="N63" s="1927"/>
      <c r="O63" s="1924"/>
      <c r="P63" s="1951"/>
      <c r="Q63" s="1952"/>
      <c r="R63" s="1924"/>
      <c r="S63" s="1927"/>
      <c r="T63" s="1924"/>
    </row>
    <row r="64" spans="1:20" ht="15">
      <c r="A64" s="3248" t="s">
        <v>1399</v>
      </c>
      <c r="B64" s="1953"/>
      <c r="C64" s="1953"/>
      <c r="D64" s="1924"/>
      <c r="E64" s="1927"/>
      <c r="F64" s="1924"/>
      <c r="G64" s="1927"/>
      <c r="H64" s="1924"/>
      <c r="I64" s="1927"/>
      <c r="J64" s="1951"/>
      <c r="K64" s="1952"/>
      <c r="M64" s="1924"/>
      <c r="N64" s="1927"/>
      <c r="O64" s="1924"/>
      <c r="P64" s="1951"/>
      <c r="Q64" s="1952"/>
      <c r="R64" s="1924"/>
      <c r="S64" s="1927"/>
      <c r="T64" s="1924"/>
    </row>
    <row r="65" spans="1:20" ht="15.75" customHeight="1">
      <c r="A65" s="3248" t="s">
        <v>996</v>
      </c>
      <c r="C65" s="1953"/>
      <c r="D65" s="1924"/>
      <c r="E65" s="1927"/>
      <c r="F65" s="1924"/>
      <c r="G65" s="1927"/>
      <c r="H65" s="1924"/>
      <c r="I65" s="1927"/>
      <c r="J65" s="1951"/>
      <c r="K65" s="1952"/>
      <c r="M65" s="1924"/>
      <c r="N65" s="1927"/>
      <c r="O65" s="1924"/>
      <c r="P65" s="1951"/>
      <c r="Q65" s="1952"/>
      <c r="R65" s="1924"/>
      <c r="S65" s="1927"/>
      <c r="T65" s="1924"/>
    </row>
    <row r="66" spans="1:20" ht="15.75" customHeight="1">
      <c r="A66" s="3248" t="s">
        <v>1431</v>
      </c>
      <c r="B66" s="1953"/>
      <c r="C66" s="1953"/>
      <c r="D66" s="1924"/>
      <c r="E66" s="1927"/>
      <c r="F66" s="1924"/>
      <c r="G66" s="1927"/>
      <c r="H66" s="1924"/>
      <c r="I66" s="1927"/>
      <c r="J66" s="1951"/>
      <c r="K66" s="1952"/>
      <c r="M66" s="1924"/>
      <c r="N66" s="1927"/>
      <c r="O66" s="1924"/>
      <c r="P66" s="1951"/>
      <c r="Q66" s="1952"/>
      <c r="R66" s="1924"/>
      <c r="S66" s="1927"/>
      <c r="T66" s="1924"/>
    </row>
    <row r="67" spans="1:20" ht="15.75" customHeight="1">
      <c r="A67" s="3248" t="s">
        <v>1430</v>
      </c>
      <c r="B67" s="1953"/>
      <c r="C67" s="1953"/>
      <c r="D67" s="1924"/>
      <c r="E67" s="1927"/>
      <c r="F67" s="1924"/>
      <c r="G67" s="1927"/>
      <c r="H67" s="1924"/>
      <c r="I67" s="1927"/>
      <c r="J67" s="1951"/>
      <c r="K67" s="1952"/>
      <c r="M67" s="1924"/>
      <c r="N67" s="1927"/>
      <c r="O67" s="1924"/>
      <c r="P67" s="1951"/>
      <c r="Q67" s="1952"/>
      <c r="R67" s="1924"/>
      <c r="S67" s="1927"/>
      <c r="T67" s="1924"/>
    </row>
    <row r="68" spans="1:20" ht="15.75" customHeight="1">
      <c r="A68" s="3248" t="s">
        <v>1400</v>
      </c>
      <c r="B68" s="1953"/>
      <c r="C68" s="1953"/>
      <c r="D68" s="1924"/>
      <c r="E68" s="1927"/>
      <c r="F68" s="1924"/>
      <c r="G68" s="1927"/>
      <c r="H68" s="1924"/>
      <c r="I68" s="1927"/>
      <c r="J68" s="1951"/>
      <c r="K68" s="1952"/>
      <c r="M68" s="1924"/>
      <c r="N68" s="1927"/>
      <c r="O68" s="1924"/>
      <c r="P68" s="1951"/>
      <c r="Q68" s="1952"/>
      <c r="R68" s="1924"/>
      <c r="S68" s="1927"/>
      <c r="T68" s="1924"/>
    </row>
    <row r="69" spans="1:20" ht="15.75" customHeight="1">
      <c r="A69" s="3248" t="s">
        <v>1401</v>
      </c>
      <c r="B69" s="1953"/>
      <c r="C69" s="1953"/>
      <c r="D69" s="1924"/>
      <c r="E69" s="1927"/>
      <c r="F69" s="1924"/>
      <c r="G69" s="1927"/>
      <c r="H69" s="1924"/>
      <c r="I69" s="1927"/>
      <c r="J69" s="1951"/>
      <c r="K69" s="1952"/>
      <c r="M69" s="1924"/>
      <c r="N69" s="1927"/>
      <c r="O69" s="1924"/>
      <c r="P69" s="1951"/>
      <c r="Q69" s="1952"/>
      <c r="R69" s="1924"/>
      <c r="S69" s="1927"/>
      <c r="T69" s="1924"/>
    </row>
    <row r="70" spans="1:20" ht="15.75" customHeight="1">
      <c r="A70" s="3248" t="s">
        <v>1406</v>
      </c>
      <c r="B70" s="1953"/>
      <c r="C70" s="1953"/>
      <c r="D70" s="1924"/>
      <c r="E70" s="1927"/>
      <c r="F70" s="1924"/>
      <c r="G70" s="1927"/>
      <c r="H70" s="1924"/>
      <c r="I70" s="1927"/>
      <c r="J70" s="1951"/>
      <c r="K70" s="1952"/>
      <c r="M70" s="1924"/>
      <c r="N70" s="1927"/>
      <c r="O70" s="1924"/>
      <c r="P70" s="1951"/>
      <c r="Q70" s="1952"/>
      <c r="R70" s="1924"/>
      <c r="S70" s="1927"/>
      <c r="T70" s="1924"/>
    </row>
    <row r="71" spans="1:20" ht="15.75" customHeight="1">
      <c r="A71" s="3248" t="s">
        <v>1407</v>
      </c>
      <c r="B71" s="1953"/>
      <c r="C71" s="1953"/>
      <c r="D71" s="1924"/>
      <c r="E71" s="1927"/>
      <c r="F71" s="1924"/>
      <c r="G71" s="1927"/>
      <c r="H71" s="1924"/>
      <c r="I71" s="1927"/>
      <c r="J71" s="1951"/>
      <c r="K71" s="1952"/>
      <c r="M71" s="1924"/>
      <c r="N71" s="1927"/>
      <c r="O71" s="1924"/>
      <c r="P71" s="1951"/>
      <c r="Q71" s="1952"/>
      <c r="R71" s="1924"/>
      <c r="S71" s="1927"/>
      <c r="T71" s="1924"/>
    </row>
    <row r="72" spans="1:20" ht="15.75" customHeight="1">
      <c r="A72" s="3248"/>
      <c r="B72" s="1953"/>
      <c r="C72" s="1953"/>
      <c r="D72" s="1924"/>
      <c r="E72" s="1927"/>
      <c r="F72" s="1924"/>
      <c r="G72" s="1927"/>
      <c r="H72" s="1924"/>
      <c r="I72" s="1927"/>
      <c r="J72" s="1951"/>
      <c r="K72" s="1952"/>
      <c r="M72" s="1924"/>
      <c r="N72" s="1927"/>
      <c r="O72" s="1924"/>
      <c r="P72" s="1951"/>
      <c r="Q72" s="1952"/>
      <c r="R72" s="1924"/>
      <c r="S72" s="1927"/>
      <c r="T72" s="1924"/>
    </row>
    <row r="76" spans="1:20" ht="15">
      <c r="A76" s="3248"/>
    </row>
    <row r="77" spans="1:20" ht="15">
      <c r="A77" s="3248"/>
    </row>
    <row r="78" spans="1:20" ht="15">
      <c r="A78" s="3248"/>
    </row>
    <row r="79" spans="1:20" ht="15">
      <c r="A79" s="3248"/>
    </row>
    <row r="80" spans="1:20" ht="15">
      <c r="A80" s="3248"/>
    </row>
    <row r="81" spans="1:1" ht="15">
      <c r="A81" s="3248"/>
    </row>
    <row r="82" spans="1:1" ht="15">
      <c r="A82" s="3248"/>
    </row>
    <row r="83" spans="1:1" ht="15">
      <c r="A83" s="3248"/>
    </row>
  </sheetData>
  <mergeCells count="41">
    <mergeCell ref="D3:T3"/>
    <mergeCell ref="S4:T4"/>
    <mergeCell ref="S20:T20"/>
    <mergeCell ref="A1:T1"/>
    <mergeCell ref="P4:Q4"/>
    <mergeCell ref="D5:E5"/>
    <mergeCell ref="F5:G5"/>
    <mergeCell ref="H5:I5"/>
    <mergeCell ref="J5:K5"/>
    <mergeCell ref="A20:C20"/>
    <mergeCell ref="D20:K20"/>
    <mergeCell ref="M20:N20"/>
    <mergeCell ref="A4:C4"/>
    <mergeCell ref="D4:K4"/>
    <mergeCell ref="M4:N4"/>
    <mergeCell ref="A35:C35"/>
    <mergeCell ref="D35:K35"/>
    <mergeCell ref="M35:N35"/>
    <mergeCell ref="D36:E36"/>
    <mergeCell ref="F36:G36"/>
    <mergeCell ref="H36:I36"/>
    <mergeCell ref="D51:E51"/>
    <mergeCell ref="F51:G51"/>
    <mergeCell ref="H51:I51"/>
    <mergeCell ref="J51:K51"/>
    <mergeCell ref="A50:C50"/>
    <mergeCell ref="D50:K50"/>
    <mergeCell ref="S35:T35"/>
    <mergeCell ref="S50:T50"/>
    <mergeCell ref="D34:T34"/>
    <mergeCell ref="D19:T19"/>
    <mergeCell ref="D49:T49"/>
    <mergeCell ref="P50:Q50"/>
    <mergeCell ref="P20:Q20"/>
    <mergeCell ref="P35:Q35"/>
    <mergeCell ref="J36:K36"/>
    <mergeCell ref="M50:N50"/>
    <mergeCell ref="D21:E21"/>
    <mergeCell ref="F21:G21"/>
    <mergeCell ref="H21:I21"/>
    <mergeCell ref="J21:K21"/>
  </mergeCells>
  <printOptions horizontalCentered="1"/>
  <pageMargins left="0.31496062992125984" right="0.31496062992125984" top="0.3" bottom="0.36" header="0.19685039370078741" footer="0.16"/>
  <pageSetup scale="42" orientation="landscape" r:id="rId1"/>
  <headerFooter scaleWithDoc="0" alignWithMargins="0">
    <oddFooter>&amp;L&amp;"MetaBookLF-Roman,Italique"&amp;8Banque Nationale du Canada - Informations financières complémentaires&amp;R&amp;"MetaBookLF-Roman,Italique"&amp;8page &amp;P</oddFooter>
  </headerFooter>
  <colBreaks count="1" manualBreakCount="1">
    <brk id="33" max="1048575" man="1"/>
  </colBreaks>
  <drawing r:id="rId2"/>
  <legacyDrawing r:id="rId3"/>
  <oleObjects>
    <mc:AlternateContent xmlns:mc="http://schemas.openxmlformats.org/markup-compatibility/2006">
      <mc:Choice Requires="x14">
        <oleObject progId="Word.Document.8" shapeId="415746" r:id="rId4">
          <objectPr defaultSize="0" autoPict="0" r:id="rId5">
            <anchor moveWithCells="1">
              <from>
                <xdr:col>0</xdr:col>
                <xdr:colOff>104775</xdr:colOff>
                <xdr:row>0</xdr:row>
                <xdr:rowOff>76200</xdr:rowOff>
              </from>
              <to>
                <xdr:col>0</xdr:col>
                <xdr:colOff>400050</xdr:colOff>
                <xdr:row>2</xdr:row>
                <xdr:rowOff>161925</xdr:rowOff>
              </to>
            </anchor>
          </objectPr>
        </oleObject>
      </mc:Choice>
      <mc:Fallback>
        <oleObject progId="Word.Document.8" shapeId="415746"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2">
    <tabColor rgb="FFCCFFCC"/>
    <pageSetUpPr fitToPage="1"/>
  </sheetPr>
  <dimension ref="A1:U79"/>
  <sheetViews>
    <sheetView showGridLines="0" showZeros="0" view="pageBreakPreview" topLeftCell="A31" zoomScale="85" zoomScaleNormal="75" zoomScaleSheetLayoutView="85" workbookViewId="0">
      <selection activeCell="A3" sqref="A3:C4"/>
    </sheetView>
  </sheetViews>
  <sheetFormatPr defaultColWidth="8.88671875" defaultRowHeight="15"/>
  <cols>
    <col min="1" max="1" width="3.33203125" style="1577" customWidth="1"/>
    <col min="2" max="2" width="11.21875" style="1577" customWidth="1"/>
    <col min="3" max="3" width="16" style="1577" customWidth="1"/>
    <col min="4" max="5" width="15.77734375" style="1577" customWidth="1"/>
    <col min="6" max="6" width="19.77734375" style="1577" customWidth="1"/>
    <col min="7" max="8" width="15.77734375" style="1577" customWidth="1"/>
    <col min="9" max="9" width="19.77734375" style="1577" customWidth="1"/>
    <col min="10" max="11" width="15.77734375" style="1577" customWidth="1"/>
    <col min="12" max="12" width="20.33203125" style="1577" customWidth="1"/>
    <col min="13" max="13" width="1.77734375" style="1577" customWidth="1"/>
    <col min="14" max="14" width="13.5546875" style="1577" bestFit="1" customWidth="1"/>
    <col min="15" max="15" width="14.77734375" style="1577" customWidth="1"/>
    <col min="16" max="18" width="13.88671875" style="1577" customWidth="1"/>
    <col min="19" max="259" width="8.88671875" style="1577"/>
    <col min="260" max="260" width="3.33203125" style="1577" customWidth="1"/>
    <col min="261" max="261" width="11.21875" style="1577" customWidth="1"/>
    <col min="262" max="262" width="33" style="1577" customWidth="1"/>
    <col min="263" max="274" width="13.88671875" style="1577" customWidth="1"/>
    <col min="275" max="515" width="8.88671875" style="1577"/>
    <col min="516" max="516" width="3.33203125" style="1577" customWidth="1"/>
    <col min="517" max="517" width="11.21875" style="1577" customWidth="1"/>
    <col min="518" max="518" width="33" style="1577" customWidth="1"/>
    <col min="519" max="530" width="13.88671875" style="1577" customWidth="1"/>
    <col min="531" max="771" width="8.88671875" style="1577"/>
    <col min="772" max="772" width="3.33203125" style="1577" customWidth="1"/>
    <col min="773" max="773" width="11.21875" style="1577" customWidth="1"/>
    <col min="774" max="774" width="33" style="1577" customWidth="1"/>
    <col min="775" max="786" width="13.88671875" style="1577" customWidth="1"/>
    <col min="787" max="1027" width="8.88671875" style="1577"/>
    <col min="1028" max="1028" width="3.33203125" style="1577" customWidth="1"/>
    <col min="1029" max="1029" width="11.21875" style="1577" customWidth="1"/>
    <col min="1030" max="1030" width="33" style="1577" customWidth="1"/>
    <col min="1031" max="1042" width="13.88671875" style="1577" customWidth="1"/>
    <col min="1043" max="1283" width="8.88671875" style="1577"/>
    <col min="1284" max="1284" width="3.33203125" style="1577" customWidth="1"/>
    <col min="1285" max="1285" width="11.21875" style="1577" customWidth="1"/>
    <col min="1286" max="1286" width="33" style="1577" customWidth="1"/>
    <col min="1287" max="1298" width="13.88671875" style="1577" customWidth="1"/>
    <col min="1299" max="1539" width="8.88671875" style="1577"/>
    <col min="1540" max="1540" width="3.33203125" style="1577" customWidth="1"/>
    <col min="1541" max="1541" width="11.21875" style="1577" customWidth="1"/>
    <col min="1542" max="1542" width="33" style="1577" customWidth="1"/>
    <col min="1543" max="1554" width="13.88671875" style="1577" customWidth="1"/>
    <col min="1555" max="1795" width="8.88671875" style="1577"/>
    <col min="1796" max="1796" width="3.33203125" style="1577" customWidth="1"/>
    <col min="1797" max="1797" width="11.21875" style="1577" customWidth="1"/>
    <col min="1798" max="1798" width="33" style="1577" customWidth="1"/>
    <col min="1799" max="1810" width="13.88671875" style="1577" customWidth="1"/>
    <col min="1811" max="2051" width="8.88671875" style="1577"/>
    <col min="2052" max="2052" width="3.33203125" style="1577" customWidth="1"/>
    <col min="2053" max="2053" width="11.21875" style="1577" customWidth="1"/>
    <col min="2054" max="2054" width="33" style="1577" customWidth="1"/>
    <col min="2055" max="2066" width="13.88671875" style="1577" customWidth="1"/>
    <col min="2067" max="2307" width="8.88671875" style="1577"/>
    <col min="2308" max="2308" width="3.33203125" style="1577" customWidth="1"/>
    <col min="2309" max="2309" width="11.21875" style="1577" customWidth="1"/>
    <col min="2310" max="2310" width="33" style="1577" customWidth="1"/>
    <col min="2311" max="2322" width="13.88671875" style="1577" customWidth="1"/>
    <col min="2323" max="2563" width="8.88671875" style="1577"/>
    <col min="2564" max="2564" width="3.33203125" style="1577" customWidth="1"/>
    <col min="2565" max="2565" width="11.21875" style="1577" customWidth="1"/>
    <col min="2566" max="2566" width="33" style="1577" customWidth="1"/>
    <col min="2567" max="2578" width="13.88671875" style="1577" customWidth="1"/>
    <col min="2579" max="2819" width="8.88671875" style="1577"/>
    <col min="2820" max="2820" width="3.33203125" style="1577" customWidth="1"/>
    <col min="2821" max="2821" width="11.21875" style="1577" customWidth="1"/>
    <col min="2822" max="2822" width="33" style="1577" customWidth="1"/>
    <col min="2823" max="2834" width="13.88671875" style="1577" customWidth="1"/>
    <col min="2835" max="3075" width="8.88671875" style="1577"/>
    <col min="3076" max="3076" width="3.33203125" style="1577" customWidth="1"/>
    <col min="3077" max="3077" width="11.21875" style="1577" customWidth="1"/>
    <col min="3078" max="3078" width="33" style="1577" customWidth="1"/>
    <col min="3079" max="3090" width="13.88671875" style="1577" customWidth="1"/>
    <col min="3091" max="3331" width="8.88671875" style="1577"/>
    <col min="3332" max="3332" width="3.33203125" style="1577" customWidth="1"/>
    <col min="3333" max="3333" width="11.21875" style="1577" customWidth="1"/>
    <col min="3334" max="3334" width="33" style="1577" customWidth="1"/>
    <col min="3335" max="3346" width="13.88671875" style="1577" customWidth="1"/>
    <col min="3347" max="3587" width="8.88671875" style="1577"/>
    <col min="3588" max="3588" width="3.33203125" style="1577" customWidth="1"/>
    <col min="3589" max="3589" width="11.21875" style="1577" customWidth="1"/>
    <col min="3590" max="3590" width="33" style="1577" customWidth="1"/>
    <col min="3591" max="3602" width="13.88671875" style="1577" customWidth="1"/>
    <col min="3603" max="3843" width="8.88671875" style="1577"/>
    <col min="3844" max="3844" width="3.33203125" style="1577" customWidth="1"/>
    <col min="3845" max="3845" width="11.21875" style="1577" customWidth="1"/>
    <col min="3846" max="3846" width="33" style="1577" customWidth="1"/>
    <col min="3847" max="3858" width="13.88671875" style="1577" customWidth="1"/>
    <col min="3859" max="4099" width="8.88671875" style="1577"/>
    <col min="4100" max="4100" width="3.33203125" style="1577" customWidth="1"/>
    <col min="4101" max="4101" width="11.21875" style="1577" customWidth="1"/>
    <col min="4102" max="4102" width="33" style="1577" customWidth="1"/>
    <col min="4103" max="4114" width="13.88671875" style="1577" customWidth="1"/>
    <col min="4115" max="4355" width="8.88671875" style="1577"/>
    <col min="4356" max="4356" width="3.33203125" style="1577" customWidth="1"/>
    <col min="4357" max="4357" width="11.21875" style="1577" customWidth="1"/>
    <col min="4358" max="4358" width="33" style="1577" customWidth="1"/>
    <col min="4359" max="4370" width="13.88671875" style="1577" customWidth="1"/>
    <col min="4371" max="4611" width="8.88671875" style="1577"/>
    <col min="4612" max="4612" width="3.33203125" style="1577" customWidth="1"/>
    <col min="4613" max="4613" width="11.21875" style="1577" customWidth="1"/>
    <col min="4614" max="4614" width="33" style="1577" customWidth="1"/>
    <col min="4615" max="4626" width="13.88671875" style="1577" customWidth="1"/>
    <col min="4627" max="4867" width="8.88671875" style="1577"/>
    <col min="4868" max="4868" width="3.33203125" style="1577" customWidth="1"/>
    <col min="4869" max="4869" width="11.21875" style="1577" customWidth="1"/>
    <col min="4870" max="4870" width="33" style="1577" customWidth="1"/>
    <col min="4871" max="4882" width="13.88671875" style="1577" customWidth="1"/>
    <col min="4883" max="5123" width="8.88671875" style="1577"/>
    <col min="5124" max="5124" width="3.33203125" style="1577" customWidth="1"/>
    <col min="5125" max="5125" width="11.21875" style="1577" customWidth="1"/>
    <col min="5126" max="5126" width="33" style="1577" customWidth="1"/>
    <col min="5127" max="5138" width="13.88671875" style="1577" customWidth="1"/>
    <col min="5139" max="5379" width="8.88671875" style="1577"/>
    <col min="5380" max="5380" width="3.33203125" style="1577" customWidth="1"/>
    <col min="5381" max="5381" width="11.21875" style="1577" customWidth="1"/>
    <col min="5382" max="5382" width="33" style="1577" customWidth="1"/>
    <col min="5383" max="5394" width="13.88671875" style="1577" customWidth="1"/>
    <col min="5395" max="5635" width="8.88671875" style="1577"/>
    <col min="5636" max="5636" width="3.33203125" style="1577" customWidth="1"/>
    <col min="5637" max="5637" width="11.21875" style="1577" customWidth="1"/>
    <col min="5638" max="5638" width="33" style="1577" customWidth="1"/>
    <col min="5639" max="5650" width="13.88671875" style="1577" customWidth="1"/>
    <col min="5651" max="5891" width="8.88671875" style="1577"/>
    <col min="5892" max="5892" width="3.33203125" style="1577" customWidth="1"/>
    <col min="5893" max="5893" width="11.21875" style="1577" customWidth="1"/>
    <col min="5894" max="5894" width="33" style="1577" customWidth="1"/>
    <col min="5895" max="5906" width="13.88671875" style="1577" customWidth="1"/>
    <col min="5907" max="6147" width="8.88671875" style="1577"/>
    <col min="6148" max="6148" width="3.33203125" style="1577" customWidth="1"/>
    <col min="6149" max="6149" width="11.21875" style="1577" customWidth="1"/>
    <col min="6150" max="6150" width="33" style="1577" customWidth="1"/>
    <col min="6151" max="6162" width="13.88671875" style="1577" customWidth="1"/>
    <col min="6163" max="6403" width="8.88671875" style="1577"/>
    <col min="6404" max="6404" width="3.33203125" style="1577" customWidth="1"/>
    <col min="6405" max="6405" width="11.21875" style="1577" customWidth="1"/>
    <col min="6406" max="6406" width="33" style="1577" customWidth="1"/>
    <col min="6407" max="6418" width="13.88671875" style="1577" customWidth="1"/>
    <col min="6419" max="6659" width="8.88671875" style="1577"/>
    <col min="6660" max="6660" width="3.33203125" style="1577" customWidth="1"/>
    <col min="6661" max="6661" width="11.21875" style="1577" customWidth="1"/>
    <col min="6662" max="6662" width="33" style="1577" customWidth="1"/>
    <col min="6663" max="6674" width="13.88671875" style="1577" customWidth="1"/>
    <col min="6675" max="6915" width="8.88671875" style="1577"/>
    <col min="6916" max="6916" width="3.33203125" style="1577" customWidth="1"/>
    <col min="6917" max="6917" width="11.21875" style="1577" customWidth="1"/>
    <col min="6918" max="6918" width="33" style="1577" customWidth="1"/>
    <col min="6919" max="6930" width="13.88671875" style="1577" customWidth="1"/>
    <col min="6931" max="7171" width="8.88671875" style="1577"/>
    <col min="7172" max="7172" width="3.33203125" style="1577" customWidth="1"/>
    <col min="7173" max="7173" width="11.21875" style="1577" customWidth="1"/>
    <col min="7174" max="7174" width="33" style="1577" customWidth="1"/>
    <col min="7175" max="7186" width="13.88671875" style="1577" customWidth="1"/>
    <col min="7187" max="7427" width="8.88671875" style="1577"/>
    <col min="7428" max="7428" width="3.33203125" style="1577" customWidth="1"/>
    <col min="7429" max="7429" width="11.21875" style="1577" customWidth="1"/>
    <col min="7430" max="7430" width="33" style="1577" customWidth="1"/>
    <col min="7431" max="7442" width="13.88671875" style="1577" customWidth="1"/>
    <col min="7443" max="7683" width="8.88671875" style="1577"/>
    <col min="7684" max="7684" width="3.33203125" style="1577" customWidth="1"/>
    <col min="7685" max="7685" width="11.21875" style="1577" customWidth="1"/>
    <col min="7686" max="7686" width="33" style="1577" customWidth="1"/>
    <col min="7687" max="7698" width="13.88671875" style="1577" customWidth="1"/>
    <col min="7699" max="7939" width="8.88671875" style="1577"/>
    <col min="7940" max="7940" width="3.33203125" style="1577" customWidth="1"/>
    <col min="7941" max="7941" width="11.21875" style="1577" customWidth="1"/>
    <col min="7942" max="7942" width="33" style="1577" customWidth="1"/>
    <col min="7943" max="7954" width="13.88671875" style="1577" customWidth="1"/>
    <col min="7955" max="8195" width="8.88671875" style="1577"/>
    <col min="8196" max="8196" width="3.33203125" style="1577" customWidth="1"/>
    <col min="8197" max="8197" width="11.21875" style="1577" customWidth="1"/>
    <col min="8198" max="8198" width="33" style="1577" customWidth="1"/>
    <col min="8199" max="8210" width="13.88671875" style="1577" customWidth="1"/>
    <col min="8211" max="8451" width="8.88671875" style="1577"/>
    <col min="8452" max="8452" width="3.33203125" style="1577" customWidth="1"/>
    <col min="8453" max="8453" width="11.21875" style="1577" customWidth="1"/>
    <col min="8454" max="8454" width="33" style="1577" customWidth="1"/>
    <col min="8455" max="8466" width="13.88671875" style="1577" customWidth="1"/>
    <col min="8467" max="8707" width="8.88671875" style="1577"/>
    <col min="8708" max="8708" width="3.33203125" style="1577" customWidth="1"/>
    <col min="8709" max="8709" width="11.21875" style="1577" customWidth="1"/>
    <col min="8710" max="8710" width="33" style="1577" customWidth="1"/>
    <col min="8711" max="8722" width="13.88671875" style="1577" customWidth="1"/>
    <col min="8723" max="8963" width="8.88671875" style="1577"/>
    <col min="8964" max="8964" width="3.33203125" style="1577" customWidth="1"/>
    <col min="8965" max="8965" width="11.21875" style="1577" customWidth="1"/>
    <col min="8966" max="8966" width="33" style="1577" customWidth="1"/>
    <col min="8967" max="8978" width="13.88671875" style="1577" customWidth="1"/>
    <col min="8979" max="9219" width="8.88671875" style="1577"/>
    <col min="9220" max="9220" width="3.33203125" style="1577" customWidth="1"/>
    <col min="9221" max="9221" width="11.21875" style="1577" customWidth="1"/>
    <col min="9222" max="9222" width="33" style="1577" customWidth="1"/>
    <col min="9223" max="9234" width="13.88671875" style="1577" customWidth="1"/>
    <col min="9235" max="9475" width="8.88671875" style="1577"/>
    <col min="9476" max="9476" width="3.33203125" style="1577" customWidth="1"/>
    <col min="9477" max="9477" width="11.21875" style="1577" customWidth="1"/>
    <col min="9478" max="9478" width="33" style="1577" customWidth="1"/>
    <col min="9479" max="9490" width="13.88671875" style="1577" customWidth="1"/>
    <col min="9491" max="9731" width="8.88671875" style="1577"/>
    <col min="9732" max="9732" width="3.33203125" style="1577" customWidth="1"/>
    <col min="9733" max="9733" width="11.21875" style="1577" customWidth="1"/>
    <col min="9734" max="9734" width="33" style="1577" customWidth="1"/>
    <col min="9735" max="9746" width="13.88671875" style="1577" customWidth="1"/>
    <col min="9747" max="9987" width="8.88671875" style="1577"/>
    <col min="9988" max="9988" width="3.33203125" style="1577" customWidth="1"/>
    <col min="9989" max="9989" width="11.21875" style="1577" customWidth="1"/>
    <col min="9990" max="9990" width="33" style="1577" customWidth="1"/>
    <col min="9991" max="10002" width="13.88671875" style="1577" customWidth="1"/>
    <col min="10003" max="10243" width="8.88671875" style="1577"/>
    <col min="10244" max="10244" width="3.33203125" style="1577" customWidth="1"/>
    <col min="10245" max="10245" width="11.21875" style="1577" customWidth="1"/>
    <col min="10246" max="10246" width="33" style="1577" customWidth="1"/>
    <col min="10247" max="10258" width="13.88671875" style="1577" customWidth="1"/>
    <col min="10259" max="10499" width="8.88671875" style="1577"/>
    <col min="10500" max="10500" width="3.33203125" style="1577" customWidth="1"/>
    <col min="10501" max="10501" width="11.21875" style="1577" customWidth="1"/>
    <col min="10502" max="10502" width="33" style="1577" customWidth="1"/>
    <col min="10503" max="10514" width="13.88671875" style="1577" customWidth="1"/>
    <col min="10515" max="10755" width="8.88671875" style="1577"/>
    <col min="10756" max="10756" width="3.33203125" style="1577" customWidth="1"/>
    <col min="10757" max="10757" width="11.21875" style="1577" customWidth="1"/>
    <col min="10758" max="10758" width="33" style="1577" customWidth="1"/>
    <col min="10759" max="10770" width="13.88671875" style="1577" customWidth="1"/>
    <col min="10771" max="11011" width="8.88671875" style="1577"/>
    <col min="11012" max="11012" width="3.33203125" style="1577" customWidth="1"/>
    <col min="11013" max="11013" width="11.21875" style="1577" customWidth="1"/>
    <col min="11014" max="11014" width="33" style="1577" customWidth="1"/>
    <col min="11015" max="11026" width="13.88671875" style="1577" customWidth="1"/>
    <col min="11027" max="11267" width="8.88671875" style="1577"/>
    <col min="11268" max="11268" width="3.33203125" style="1577" customWidth="1"/>
    <col min="11269" max="11269" width="11.21875" style="1577" customWidth="1"/>
    <col min="11270" max="11270" width="33" style="1577" customWidth="1"/>
    <col min="11271" max="11282" width="13.88671875" style="1577" customWidth="1"/>
    <col min="11283" max="11523" width="8.88671875" style="1577"/>
    <col min="11524" max="11524" width="3.33203125" style="1577" customWidth="1"/>
    <col min="11525" max="11525" width="11.21875" style="1577" customWidth="1"/>
    <col min="11526" max="11526" width="33" style="1577" customWidth="1"/>
    <col min="11527" max="11538" width="13.88671875" style="1577" customWidth="1"/>
    <col min="11539" max="11779" width="8.88671875" style="1577"/>
    <col min="11780" max="11780" width="3.33203125" style="1577" customWidth="1"/>
    <col min="11781" max="11781" width="11.21875" style="1577" customWidth="1"/>
    <col min="11782" max="11782" width="33" style="1577" customWidth="1"/>
    <col min="11783" max="11794" width="13.88671875" style="1577" customWidth="1"/>
    <col min="11795" max="12035" width="8.88671875" style="1577"/>
    <col min="12036" max="12036" width="3.33203125" style="1577" customWidth="1"/>
    <col min="12037" max="12037" width="11.21875" style="1577" customWidth="1"/>
    <col min="12038" max="12038" width="33" style="1577" customWidth="1"/>
    <col min="12039" max="12050" width="13.88671875" style="1577" customWidth="1"/>
    <col min="12051" max="12291" width="8.88671875" style="1577"/>
    <col min="12292" max="12292" width="3.33203125" style="1577" customWidth="1"/>
    <col min="12293" max="12293" width="11.21875" style="1577" customWidth="1"/>
    <col min="12294" max="12294" width="33" style="1577" customWidth="1"/>
    <col min="12295" max="12306" width="13.88671875" style="1577" customWidth="1"/>
    <col min="12307" max="12547" width="8.88671875" style="1577"/>
    <col min="12548" max="12548" width="3.33203125" style="1577" customWidth="1"/>
    <col min="12549" max="12549" width="11.21875" style="1577" customWidth="1"/>
    <col min="12550" max="12550" width="33" style="1577" customWidth="1"/>
    <col min="12551" max="12562" width="13.88671875" style="1577" customWidth="1"/>
    <col min="12563" max="12803" width="8.88671875" style="1577"/>
    <col min="12804" max="12804" width="3.33203125" style="1577" customWidth="1"/>
    <col min="12805" max="12805" width="11.21875" style="1577" customWidth="1"/>
    <col min="12806" max="12806" width="33" style="1577" customWidth="1"/>
    <col min="12807" max="12818" width="13.88671875" style="1577" customWidth="1"/>
    <col min="12819" max="13059" width="8.88671875" style="1577"/>
    <col min="13060" max="13060" width="3.33203125" style="1577" customWidth="1"/>
    <col min="13061" max="13061" width="11.21875" style="1577" customWidth="1"/>
    <col min="13062" max="13062" width="33" style="1577" customWidth="1"/>
    <col min="13063" max="13074" width="13.88671875" style="1577" customWidth="1"/>
    <col min="13075" max="13315" width="8.88671875" style="1577"/>
    <col min="13316" max="13316" width="3.33203125" style="1577" customWidth="1"/>
    <col min="13317" max="13317" width="11.21875" style="1577" customWidth="1"/>
    <col min="13318" max="13318" width="33" style="1577" customWidth="1"/>
    <col min="13319" max="13330" width="13.88671875" style="1577" customWidth="1"/>
    <col min="13331" max="13571" width="8.88671875" style="1577"/>
    <col min="13572" max="13572" width="3.33203125" style="1577" customWidth="1"/>
    <col min="13573" max="13573" width="11.21875" style="1577" customWidth="1"/>
    <col min="13574" max="13574" width="33" style="1577" customWidth="1"/>
    <col min="13575" max="13586" width="13.88671875" style="1577" customWidth="1"/>
    <col min="13587" max="13827" width="8.88671875" style="1577"/>
    <col min="13828" max="13828" width="3.33203125" style="1577" customWidth="1"/>
    <col min="13829" max="13829" width="11.21875" style="1577" customWidth="1"/>
    <col min="13830" max="13830" width="33" style="1577" customWidth="1"/>
    <col min="13831" max="13842" width="13.88671875" style="1577" customWidth="1"/>
    <col min="13843" max="14083" width="8.88671875" style="1577"/>
    <col min="14084" max="14084" width="3.33203125" style="1577" customWidth="1"/>
    <col min="14085" max="14085" width="11.21875" style="1577" customWidth="1"/>
    <col min="14086" max="14086" width="33" style="1577" customWidth="1"/>
    <col min="14087" max="14098" width="13.88671875" style="1577" customWidth="1"/>
    <col min="14099" max="14339" width="8.88671875" style="1577"/>
    <col min="14340" max="14340" width="3.33203125" style="1577" customWidth="1"/>
    <col min="14341" max="14341" width="11.21875" style="1577" customWidth="1"/>
    <col min="14342" max="14342" width="33" style="1577" customWidth="1"/>
    <col min="14343" max="14354" width="13.88671875" style="1577" customWidth="1"/>
    <col min="14355" max="14595" width="8.88671875" style="1577"/>
    <col min="14596" max="14596" width="3.33203125" style="1577" customWidth="1"/>
    <col min="14597" max="14597" width="11.21875" style="1577" customWidth="1"/>
    <col min="14598" max="14598" width="33" style="1577" customWidth="1"/>
    <col min="14599" max="14610" width="13.88671875" style="1577" customWidth="1"/>
    <col min="14611" max="14851" width="8.88671875" style="1577"/>
    <col min="14852" max="14852" width="3.33203125" style="1577" customWidth="1"/>
    <col min="14853" max="14853" width="11.21875" style="1577" customWidth="1"/>
    <col min="14854" max="14854" width="33" style="1577" customWidth="1"/>
    <col min="14855" max="14866" width="13.88671875" style="1577" customWidth="1"/>
    <col min="14867" max="15107" width="8.88671875" style="1577"/>
    <col min="15108" max="15108" width="3.33203125" style="1577" customWidth="1"/>
    <col min="15109" max="15109" width="11.21875" style="1577" customWidth="1"/>
    <col min="15110" max="15110" width="33" style="1577" customWidth="1"/>
    <col min="15111" max="15122" width="13.88671875" style="1577" customWidth="1"/>
    <col min="15123" max="15363" width="8.88671875" style="1577"/>
    <col min="15364" max="15364" width="3.33203125" style="1577" customWidth="1"/>
    <col min="15365" max="15365" width="11.21875" style="1577" customWidth="1"/>
    <col min="15366" max="15366" width="33" style="1577" customWidth="1"/>
    <col min="15367" max="15378" width="13.88671875" style="1577" customWidth="1"/>
    <col min="15379" max="15619" width="8.88671875" style="1577"/>
    <col min="15620" max="15620" width="3.33203125" style="1577" customWidth="1"/>
    <col min="15621" max="15621" width="11.21875" style="1577" customWidth="1"/>
    <col min="15622" max="15622" width="33" style="1577" customWidth="1"/>
    <col min="15623" max="15634" width="13.88671875" style="1577" customWidth="1"/>
    <col min="15635" max="15875" width="8.88671875" style="1577"/>
    <col min="15876" max="15876" width="3.33203125" style="1577" customWidth="1"/>
    <col min="15877" max="15877" width="11.21875" style="1577" customWidth="1"/>
    <col min="15878" max="15878" width="33" style="1577" customWidth="1"/>
    <col min="15879" max="15890" width="13.88671875" style="1577" customWidth="1"/>
    <col min="15891" max="16131" width="8.88671875" style="1577"/>
    <col min="16132" max="16132" width="3.33203125" style="1577" customWidth="1"/>
    <col min="16133" max="16133" width="11.21875" style="1577" customWidth="1"/>
    <col min="16134" max="16134" width="33" style="1577" customWidth="1"/>
    <col min="16135" max="16146" width="13.88671875" style="1577" customWidth="1"/>
    <col min="16147" max="16384" width="8.88671875" style="1577"/>
  </cols>
  <sheetData>
    <row r="1" spans="1:21" ht="36" customHeight="1">
      <c r="A1" s="4169" t="s">
        <v>1307</v>
      </c>
      <c r="B1" s="4169"/>
      <c r="C1" s="4169"/>
      <c r="D1" s="4169"/>
      <c r="E1" s="4169"/>
      <c r="F1" s="4169"/>
      <c r="G1" s="4169"/>
      <c r="H1" s="4169"/>
      <c r="I1" s="4169"/>
      <c r="J1" s="4169"/>
      <c r="K1" s="4169"/>
      <c r="L1" s="4169"/>
      <c r="M1" s="2247"/>
      <c r="N1" s="2247"/>
      <c r="O1" s="2247"/>
      <c r="P1" s="1785"/>
      <c r="Q1" s="1839"/>
      <c r="R1" s="1839"/>
      <c r="S1" s="1579"/>
    </row>
    <row r="2" spans="1:21" ht="11.25" customHeight="1" thickBot="1">
      <c r="A2" s="1785"/>
      <c r="B2" s="1785"/>
      <c r="C2" s="1785"/>
      <c r="D2" s="1785"/>
      <c r="E2" s="1785"/>
      <c r="F2" s="1785"/>
      <c r="G2" s="1785"/>
      <c r="H2" s="1785"/>
      <c r="I2" s="1785"/>
      <c r="J2" s="1785"/>
      <c r="K2" s="1785"/>
      <c r="L2" s="1785"/>
      <c r="M2" s="1785"/>
      <c r="N2" s="1785"/>
      <c r="O2" s="1785"/>
      <c r="P2" s="1785"/>
      <c r="Q2" s="1839"/>
      <c r="R2" s="1839"/>
      <c r="S2" s="1579"/>
    </row>
    <row r="3" spans="1:21" s="1841" customFormat="1" ht="18.75" customHeight="1">
      <c r="A3" s="4172"/>
      <c r="B3" s="4172"/>
      <c r="C3" s="4173"/>
      <c r="D3" s="4028">
        <v>2017</v>
      </c>
      <c r="E3" s="4029"/>
      <c r="F3" s="4029"/>
      <c r="G3" s="4029"/>
      <c r="H3" s="4029"/>
      <c r="I3" s="4029"/>
      <c r="J3" s="4029"/>
      <c r="K3" s="4029"/>
      <c r="L3" s="4030"/>
      <c r="M3" s="1840"/>
      <c r="N3" s="1840"/>
      <c r="O3" s="1840"/>
      <c r="P3" s="1840"/>
      <c r="Q3" s="1840"/>
      <c r="R3" s="1840"/>
    </row>
    <row r="4" spans="1:21" ht="18.75" customHeight="1" thickBot="1">
      <c r="A4" s="4172"/>
      <c r="B4" s="4172"/>
      <c r="C4" s="4173"/>
      <c r="D4" s="4174" t="str">
        <f>+'CR-Loans+BAs'!D4</f>
        <v>T3</v>
      </c>
      <c r="E4" s="4175"/>
      <c r="F4" s="4176"/>
      <c r="G4" s="4174" t="str">
        <f>+'CR-Loans+BAs'!H4</f>
        <v>T2</v>
      </c>
      <c r="H4" s="4175"/>
      <c r="I4" s="4176"/>
      <c r="J4" s="4132" t="str">
        <f>+'CR-Loans+BAs'!L4</f>
        <v>T1</v>
      </c>
      <c r="K4" s="4135"/>
      <c r="L4" s="4136"/>
      <c r="M4" s="4171"/>
      <c r="N4" s="4171"/>
      <c r="O4" s="4171"/>
      <c r="P4" s="4171"/>
      <c r="Q4" s="4171"/>
      <c r="R4" s="4171"/>
      <c r="S4" s="4171"/>
      <c r="T4" s="4171"/>
      <c r="U4" s="4171"/>
    </row>
    <row r="5" spans="1:21" s="1583" customFormat="1" ht="50.1" customHeight="1" thickBot="1">
      <c r="A5" s="4130" t="s">
        <v>1217</v>
      </c>
      <c r="B5" s="4130"/>
      <c r="C5" s="4170"/>
      <c r="D5" s="2939" t="s">
        <v>999</v>
      </c>
      <c r="E5" s="2940" t="s">
        <v>986</v>
      </c>
      <c r="F5" s="2941" t="s">
        <v>998</v>
      </c>
      <c r="G5" s="2939" t="s">
        <v>999</v>
      </c>
      <c r="H5" s="2940" t="s">
        <v>986</v>
      </c>
      <c r="I5" s="2941" t="s">
        <v>998</v>
      </c>
      <c r="J5" s="2939" t="s">
        <v>999</v>
      </c>
      <c r="K5" s="2940" t="s">
        <v>986</v>
      </c>
      <c r="L5" s="2941" t="s">
        <v>998</v>
      </c>
      <c r="M5" s="1844"/>
      <c r="N5" s="1844"/>
      <c r="O5" s="1845"/>
      <c r="P5" s="1844"/>
      <c r="Q5" s="1844"/>
      <c r="R5" s="1845"/>
      <c r="S5" s="1846"/>
      <c r="T5" s="1846"/>
      <c r="U5" s="1847"/>
    </row>
    <row r="6" spans="1:21" s="1583" customFormat="1" ht="16.5" customHeight="1">
      <c r="A6" s="1848" t="s">
        <v>53</v>
      </c>
      <c r="B6" s="1849"/>
      <c r="C6" s="1849"/>
      <c r="D6" s="1850"/>
      <c r="E6" s="1851"/>
      <c r="F6" s="1852"/>
      <c r="G6" s="1850"/>
      <c r="H6" s="1851"/>
      <c r="I6" s="1852"/>
      <c r="J6" s="1850"/>
      <c r="K6" s="1851"/>
      <c r="L6" s="1852"/>
      <c r="M6" s="1853"/>
      <c r="N6" s="1853"/>
      <c r="O6" s="1854"/>
      <c r="P6" s="1853"/>
      <c r="Q6" s="1853"/>
      <c r="R6" s="1854"/>
      <c r="S6" s="1853"/>
      <c r="T6" s="1853"/>
      <c r="U6" s="1854"/>
    </row>
    <row r="7" spans="1:21" s="1583" customFormat="1" ht="17.100000000000001" customHeight="1">
      <c r="A7" s="1855"/>
      <c r="B7" s="1856" t="s">
        <v>983</v>
      </c>
      <c r="C7" s="1584"/>
      <c r="D7" s="2567">
        <v>64534</v>
      </c>
      <c r="E7" s="2529">
        <v>67</v>
      </c>
      <c r="F7" s="2568">
        <v>10</v>
      </c>
      <c r="G7" s="2567">
        <v>63468</v>
      </c>
      <c r="H7" s="2529">
        <v>72</v>
      </c>
      <c r="I7" s="2568">
        <v>11</v>
      </c>
      <c r="J7" s="2567">
        <v>63320</v>
      </c>
      <c r="K7" s="2529">
        <v>73</v>
      </c>
      <c r="L7" s="2568">
        <v>12</v>
      </c>
      <c r="M7" s="1853"/>
      <c r="N7" s="1853"/>
      <c r="O7" s="1857"/>
      <c r="P7" s="1853"/>
      <c r="Q7" s="1853"/>
      <c r="R7" s="1857"/>
      <c r="S7" s="1858"/>
      <c r="T7" s="1858"/>
      <c r="U7" s="1858"/>
    </row>
    <row r="8" spans="1:21" s="1583" customFormat="1" ht="17.100000000000001" customHeight="1">
      <c r="A8" s="1855"/>
      <c r="B8" s="1856" t="s">
        <v>984</v>
      </c>
      <c r="C8" s="1584"/>
      <c r="D8" s="2567">
        <v>4180</v>
      </c>
      <c r="E8" s="2529">
        <v>17</v>
      </c>
      <c r="F8" s="2568">
        <v>10</v>
      </c>
      <c r="G8" s="2567">
        <v>4156</v>
      </c>
      <c r="H8" s="2529">
        <v>18</v>
      </c>
      <c r="I8" s="2568">
        <v>10</v>
      </c>
      <c r="J8" s="2567">
        <v>4103</v>
      </c>
      <c r="K8" s="2529">
        <v>18</v>
      </c>
      <c r="L8" s="2568">
        <v>10</v>
      </c>
      <c r="M8" s="1853"/>
      <c r="N8" s="1853"/>
      <c r="O8" s="1857"/>
      <c r="P8" s="1853"/>
      <c r="Q8" s="1853"/>
      <c r="R8" s="1857"/>
      <c r="S8" s="1858"/>
      <c r="T8" s="1858"/>
      <c r="U8" s="1858"/>
    </row>
    <row r="9" spans="1:21" s="1583" customFormat="1" ht="17.100000000000001" customHeight="1">
      <c r="A9" s="1855"/>
      <c r="B9" s="1856" t="s">
        <v>985</v>
      </c>
      <c r="C9" s="1584"/>
      <c r="D9" s="2567">
        <v>10339</v>
      </c>
      <c r="E9" s="2529">
        <v>50</v>
      </c>
      <c r="F9" s="2568">
        <v>29</v>
      </c>
      <c r="G9" s="2567">
        <v>10149</v>
      </c>
      <c r="H9" s="2529">
        <v>50</v>
      </c>
      <c r="I9" s="2568">
        <v>27</v>
      </c>
      <c r="J9" s="2567">
        <v>9879</v>
      </c>
      <c r="K9" s="2529">
        <v>53</v>
      </c>
      <c r="L9" s="2568">
        <v>27</v>
      </c>
      <c r="M9" s="1853"/>
      <c r="N9" s="1853"/>
      <c r="O9" s="1857"/>
      <c r="P9" s="1853"/>
      <c r="Q9" s="1853"/>
      <c r="R9" s="1857"/>
      <c r="S9" s="1858"/>
      <c r="T9" s="1858"/>
      <c r="U9" s="1858"/>
    </row>
    <row r="10" spans="1:21" s="1583" customFormat="1" ht="17.100000000000001" customHeight="1">
      <c r="A10" s="1855"/>
      <c r="B10" s="1856" t="s">
        <v>997</v>
      </c>
      <c r="C10" s="1584"/>
      <c r="D10" s="2569">
        <v>46739</v>
      </c>
      <c r="E10" s="2570">
        <v>312</v>
      </c>
      <c r="F10" s="2571">
        <v>168</v>
      </c>
      <c r="G10" s="2569">
        <v>46580</v>
      </c>
      <c r="H10" s="2570">
        <v>274</v>
      </c>
      <c r="I10" s="2571">
        <v>155</v>
      </c>
      <c r="J10" s="2569">
        <v>44939</v>
      </c>
      <c r="K10" s="2570">
        <v>292</v>
      </c>
      <c r="L10" s="2583">
        <v>163</v>
      </c>
      <c r="M10" s="1853"/>
      <c r="N10" s="1853"/>
      <c r="O10" s="1857"/>
      <c r="P10" s="1853"/>
      <c r="Q10" s="1853"/>
      <c r="R10" s="1857"/>
      <c r="S10" s="1858"/>
      <c r="T10" s="1858"/>
      <c r="U10" s="1858"/>
    </row>
    <row r="11" spans="1:21" s="1583" customFormat="1" ht="17.100000000000001" customHeight="1">
      <c r="A11" s="1859"/>
      <c r="B11" s="1860"/>
      <c r="C11" s="1860"/>
      <c r="D11" s="2542">
        <v>125792</v>
      </c>
      <c r="E11" s="2543">
        <v>446</v>
      </c>
      <c r="F11" s="2678">
        <v>217</v>
      </c>
      <c r="G11" s="2542">
        <v>124353</v>
      </c>
      <c r="H11" s="2543">
        <v>414</v>
      </c>
      <c r="I11" s="2544">
        <v>203</v>
      </c>
      <c r="J11" s="2546">
        <v>122241</v>
      </c>
      <c r="K11" s="2543">
        <v>436</v>
      </c>
      <c r="L11" s="2544">
        <v>212</v>
      </c>
      <c r="M11" s="1861"/>
      <c r="N11" s="1861"/>
      <c r="O11" s="1862"/>
      <c r="P11" s="1861"/>
      <c r="Q11" s="1861"/>
      <c r="R11" s="1862"/>
      <c r="S11" s="1863"/>
      <c r="T11" s="1863"/>
      <c r="U11" s="1862"/>
    </row>
    <row r="12" spans="1:21" s="1583" customFormat="1" ht="16.5" customHeight="1">
      <c r="A12" s="1864" t="s">
        <v>1129</v>
      </c>
      <c r="B12" s="1584"/>
      <c r="C12" s="1584"/>
      <c r="D12" s="2710"/>
      <c r="E12" s="2572"/>
      <c r="F12" s="2720"/>
      <c r="G12" s="2710"/>
      <c r="H12" s="2572"/>
      <c r="I12" s="2723"/>
      <c r="J12" s="2637"/>
      <c r="K12" s="2572"/>
      <c r="L12" s="2711"/>
      <c r="M12" s="1853"/>
      <c r="N12" s="1853"/>
      <c r="O12" s="1865"/>
      <c r="P12" s="1853"/>
      <c r="Q12" s="1853"/>
      <c r="R12" s="1865"/>
      <c r="S12" s="1853"/>
      <c r="T12" s="1853"/>
      <c r="U12" s="1865"/>
    </row>
    <row r="13" spans="1:21" s="1583" customFormat="1" ht="17.100000000000001" customHeight="1">
      <c r="A13" s="1855"/>
      <c r="B13" s="1856" t="s">
        <v>983</v>
      </c>
      <c r="C13" s="1584"/>
      <c r="D13" s="2528">
        <v>222</v>
      </c>
      <c r="E13" s="2529">
        <v>0</v>
      </c>
      <c r="F13" s="2591">
        <v>0</v>
      </c>
      <c r="G13" s="2528">
        <v>248</v>
      </c>
      <c r="H13" s="2529">
        <v>0</v>
      </c>
      <c r="I13" s="2530">
        <v>0</v>
      </c>
      <c r="J13" s="2554">
        <v>165</v>
      </c>
      <c r="K13" s="2529">
        <v>0</v>
      </c>
      <c r="L13" s="2530">
        <v>0</v>
      </c>
      <c r="M13" s="1853"/>
      <c r="N13" s="1853"/>
      <c r="O13" s="1857"/>
      <c r="P13" s="1853"/>
      <c r="Q13" s="1853"/>
      <c r="R13" s="1857"/>
      <c r="S13" s="1858"/>
      <c r="T13" s="1858"/>
      <c r="U13" s="1858"/>
    </row>
    <row r="14" spans="1:21" s="1583" customFormat="1" ht="17.100000000000001" customHeight="1">
      <c r="A14" s="1855"/>
      <c r="B14" s="1856" t="s">
        <v>984</v>
      </c>
      <c r="C14" s="1584"/>
      <c r="D14" s="2528">
        <v>0</v>
      </c>
      <c r="E14" s="2529">
        <v>0</v>
      </c>
      <c r="F14" s="2591">
        <v>0</v>
      </c>
      <c r="G14" s="2528">
        <v>0</v>
      </c>
      <c r="H14" s="2529">
        <v>0</v>
      </c>
      <c r="I14" s="2530">
        <v>0</v>
      </c>
      <c r="J14" s="2554">
        <v>0</v>
      </c>
      <c r="K14" s="2529">
        <v>0</v>
      </c>
      <c r="L14" s="2530">
        <v>0</v>
      </c>
      <c r="M14" s="1853"/>
      <c r="N14" s="1853"/>
      <c r="O14" s="1857"/>
      <c r="P14" s="1853"/>
      <c r="Q14" s="1853"/>
      <c r="R14" s="1857"/>
      <c r="S14" s="1858"/>
      <c r="T14" s="1858"/>
      <c r="U14" s="1858"/>
    </row>
    <row r="15" spans="1:21" s="1583" customFormat="1" ht="17.100000000000001" customHeight="1">
      <c r="A15" s="1855"/>
      <c r="B15" s="1856" t="s">
        <v>985</v>
      </c>
      <c r="C15" s="1584"/>
      <c r="D15" s="2528">
        <v>1592</v>
      </c>
      <c r="E15" s="2529">
        <v>0</v>
      </c>
      <c r="F15" s="2591">
        <v>0</v>
      </c>
      <c r="G15" s="2528">
        <v>1214</v>
      </c>
      <c r="H15" s="2529">
        <v>0</v>
      </c>
      <c r="I15" s="2530">
        <v>0</v>
      </c>
      <c r="J15" s="2554">
        <v>881</v>
      </c>
      <c r="K15" s="2529">
        <v>0</v>
      </c>
      <c r="L15" s="2530">
        <v>0</v>
      </c>
      <c r="M15" s="1853"/>
      <c r="N15" s="1853"/>
      <c r="O15" s="1857"/>
      <c r="P15" s="1853"/>
      <c r="Q15" s="1853"/>
      <c r="R15" s="1857"/>
      <c r="S15" s="1858"/>
      <c r="T15" s="1858"/>
      <c r="U15" s="1858"/>
    </row>
    <row r="16" spans="1:21" s="1583" customFormat="1" ht="17.100000000000001" customHeight="1">
      <c r="A16" s="1855"/>
      <c r="B16" s="1856" t="s">
        <v>997</v>
      </c>
      <c r="C16" s="1584"/>
      <c r="D16" s="2582">
        <v>4528</v>
      </c>
      <c r="E16" s="2570">
        <v>0</v>
      </c>
      <c r="F16" s="2679">
        <v>0</v>
      </c>
      <c r="G16" s="2582">
        <v>2932</v>
      </c>
      <c r="H16" s="2570">
        <v>3</v>
      </c>
      <c r="I16" s="2583">
        <v>3</v>
      </c>
      <c r="J16" s="2584">
        <v>2688</v>
      </c>
      <c r="K16" s="2570">
        <v>3</v>
      </c>
      <c r="L16" s="2583">
        <v>3</v>
      </c>
      <c r="M16" s="1853"/>
      <c r="N16" s="1853"/>
      <c r="O16" s="1857"/>
      <c r="P16" s="1853"/>
      <c r="Q16" s="1853"/>
      <c r="R16" s="1857"/>
      <c r="S16" s="1858"/>
      <c r="T16" s="1858"/>
      <c r="U16" s="1858"/>
    </row>
    <row r="17" spans="1:21" s="1583" customFormat="1" ht="17.100000000000001" customHeight="1">
      <c r="A17" s="1859"/>
      <c r="B17" s="1860"/>
      <c r="C17" s="1860"/>
      <c r="D17" s="2542">
        <v>6342</v>
      </c>
      <c r="E17" s="2543">
        <v>0</v>
      </c>
      <c r="F17" s="2678">
        <v>0</v>
      </c>
      <c r="G17" s="2542">
        <v>4394</v>
      </c>
      <c r="H17" s="2543">
        <v>3</v>
      </c>
      <c r="I17" s="2544">
        <v>3</v>
      </c>
      <c r="J17" s="2546">
        <v>3734</v>
      </c>
      <c r="K17" s="2543">
        <v>3</v>
      </c>
      <c r="L17" s="2544">
        <v>3</v>
      </c>
      <c r="M17" s="1861"/>
      <c r="N17" s="1861"/>
      <c r="O17" s="1862"/>
      <c r="P17" s="1861"/>
      <c r="Q17" s="1861"/>
      <c r="R17" s="1862"/>
      <c r="S17" s="1863"/>
      <c r="T17" s="1863"/>
      <c r="U17" s="1863"/>
    </row>
    <row r="18" spans="1:21" s="2415" customFormat="1" ht="15" customHeight="1">
      <c r="A18" s="2412" t="s">
        <v>1133</v>
      </c>
      <c r="B18" s="2413"/>
      <c r="C18" s="2413"/>
      <c r="D18" s="2710"/>
      <c r="E18" s="2572"/>
      <c r="F18" s="2720"/>
      <c r="G18" s="2710"/>
      <c r="H18" s="2572"/>
      <c r="I18" s="2723"/>
      <c r="J18" s="2637"/>
      <c r="K18" s="2572"/>
      <c r="L18" s="2711"/>
      <c r="M18" s="2421"/>
      <c r="N18" s="2421"/>
      <c r="O18" s="2422"/>
    </row>
    <row r="19" spans="1:21" s="2415" customFormat="1" ht="17.25">
      <c r="A19" s="2416"/>
      <c r="B19" s="2427" t="s">
        <v>997</v>
      </c>
      <c r="C19" s="2417"/>
      <c r="D19" s="2574">
        <v>22</v>
      </c>
      <c r="E19" s="2575">
        <v>0</v>
      </c>
      <c r="F19" s="2721">
        <v>0</v>
      </c>
      <c r="G19" s="2597">
        <v>27</v>
      </c>
      <c r="H19" s="2575">
        <v>0</v>
      </c>
      <c r="I19" s="2598">
        <v>0</v>
      </c>
      <c r="J19" s="2722">
        <v>19</v>
      </c>
      <c r="K19" s="2575">
        <v>0</v>
      </c>
      <c r="L19" s="2598">
        <v>0</v>
      </c>
      <c r="M19" s="2425"/>
      <c r="N19" s="2425"/>
      <c r="O19" s="2426"/>
    </row>
    <row r="20" spans="1:21" s="2415" customFormat="1" ht="15" customHeight="1">
      <c r="A20" s="1864" t="s">
        <v>826</v>
      </c>
      <c r="B20" s="2413"/>
      <c r="C20" s="2414"/>
      <c r="D20" s="2577"/>
      <c r="E20" s="2578"/>
      <c r="F20" s="2573"/>
      <c r="G20" s="2577"/>
      <c r="H20" s="2578"/>
      <c r="I20" s="2573"/>
      <c r="J20" s="2577"/>
      <c r="K20" s="2578"/>
      <c r="L20" s="2711"/>
      <c r="M20" s="2423"/>
      <c r="N20" s="2423"/>
      <c r="O20" s="2422"/>
    </row>
    <row r="21" spans="1:21" s="2415" customFormat="1" ht="16.5" customHeight="1">
      <c r="A21" s="1864"/>
      <c r="B21" s="1856" t="s">
        <v>983</v>
      </c>
      <c r="C21" s="2413"/>
      <c r="D21" s="2528">
        <v>1149</v>
      </c>
      <c r="E21" s="2529">
        <v>5</v>
      </c>
      <c r="F21" s="2591">
        <v>3</v>
      </c>
      <c r="G21" s="2528">
        <v>1082</v>
      </c>
      <c r="H21" s="2529">
        <v>4</v>
      </c>
      <c r="I21" s="2530">
        <v>2</v>
      </c>
      <c r="J21" s="2554">
        <v>911</v>
      </c>
      <c r="K21" s="2529">
        <v>3</v>
      </c>
      <c r="L21" s="2530">
        <v>1</v>
      </c>
      <c r="M21" s="2423"/>
      <c r="N21" s="2423"/>
      <c r="O21" s="2422"/>
    </row>
    <row r="22" spans="1:21" s="2415" customFormat="1" ht="16.5" customHeight="1">
      <c r="A22" s="1864"/>
      <c r="B22" s="1856" t="s">
        <v>984</v>
      </c>
      <c r="C22" s="2413"/>
      <c r="D22" s="2528">
        <v>0</v>
      </c>
      <c r="E22" s="3159">
        <v>0</v>
      </c>
      <c r="F22" s="3341">
        <v>0</v>
      </c>
      <c r="G22" s="2528">
        <v>0</v>
      </c>
      <c r="H22" s="3159">
        <v>0</v>
      </c>
      <c r="I22" s="3160">
        <v>0</v>
      </c>
      <c r="J22" s="2554">
        <v>0</v>
      </c>
      <c r="K22" s="3159">
        <v>0</v>
      </c>
      <c r="L22" s="3160">
        <v>0</v>
      </c>
      <c r="M22" s="2423"/>
      <c r="N22" s="2423"/>
      <c r="O22" s="2422"/>
    </row>
    <row r="23" spans="1:21" s="2415" customFormat="1" ht="16.5" customHeight="1">
      <c r="A23" s="1864"/>
      <c r="B23" s="1856" t="s">
        <v>985</v>
      </c>
      <c r="C23" s="2413"/>
      <c r="D23" s="2528">
        <v>80</v>
      </c>
      <c r="E23" s="2529">
        <v>9</v>
      </c>
      <c r="F23" s="2591">
        <v>0</v>
      </c>
      <c r="G23" s="2528">
        <v>84</v>
      </c>
      <c r="H23" s="2529">
        <v>1</v>
      </c>
      <c r="I23" s="2530">
        <v>1</v>
      </c>
      <c r="J23" s="2554">
        <v>87</v>
      </c>
      <c r="K23" s="2529">
        <v>0</v>
      </c>
      <c r="L23" s="2530">
        <v>0</v>
      </c>
      <c r="M23" s="2423"/>
      <c r="N23" s="2423"/>
      <c r="O23" s="2422"/>
    </row>
    <row r="24" spans="1:21" s="2415" customFormat="1" ht="16.5" customHeight="1">
      <c r="A24" s="2936"/>
      <c r="B24" s="2937" t="s">
        <v>997</v>
      </c>
      <c r="C24" s="2938"/>
      <c r="D24" s="2582">
        <v>549</v>
      </c>
      <c r="E24" s="2570">
        <v>0</v>
      </c>
      <c r="F24" s="2679">
        <v>0</v>
      </c>
      <c r="G24" s="2582">
        <v>587</v>
      </c>
      <c r="H24" s="2570">
        <v>0</v>
      </c>
      <c r="I24" s="2583">
        <v>0</v>
      </c>
      <c r="J24" s="2584">
        <v>675</v>
      </c>
      <c r="K24" s="2570">
        <v>0</v>
      </c>
      <c r="L24" s="2583">
        <v>0</v>
      </c>
      <c r="M24" s="2424"/>
      <c r="N24" s="2425"/>
      <c r="O24" s="2426"/>
    </row>
    <row r="25" spans="1:21" s="2415" customFormat="1">
      <c r="A25" s="3335"/>
      <c r="B25" s="1856"/>
      <c r="C25" s="2413"/>
      <c r="D25" s="3336">
        <v>1778</v>
      </c>
      <c r="E25" s="3337">
        <v>14</v>
      </c>
      <c r="F25" s="3338">
        <v>3</v>
      </c>
      <c r="G25" s="3336">
        <v>1753</v>
      </c>
      <c r="H25" s="3337">
        <v>5</v>
      </c>
      <c r="I25" s="3338">
        <v>3</v>
      </c>
      <c r="J25" s="3336">
        <v>1673</v>
      </c>
      <c r="K25" s="3337">
        <v>3</v>
      </c>
      <c r="L25" s="3338">
        <v>1</v>
      </c>
      <c r="M25" s="2424"/>
      <c r="N25" s="2425"/>
      <c r="O25" s="2426"/>
    </row>
    <row r="26" spans="1:21" s="2415" customFormat="1" ht="18.75" customHeight="1" thickBot="1">
      <c r="A26" s="2418" t="s">
        <v>5</v>
      </c>
      <c r="B26" s="2419"/>
      <c r="C26" s="2420"/>
      <c r="D26" s="2579">
        <v>133934</v>
      </c>
      <c r="E26" s="2580">
        <v>460</v>
      </c>
      <c r="F26" s="2581">
        <v>220</v>
      </c>
      <c r="G26" s="2579">
        <v>130527</v>
      </c>
      <c r="H26" s="2580">
        <v>422</v>
      </c>
      <c r="I26" s="2581">
        <v>209</v>
      </c>
      <c r="J26" s="2579">
        <v>127667</v>
      </c>
      <c r="K26" s="2580">
        <v>442</v>
      </c>
      <c r="L26" s="2581">
        <v>216</v>
      </c>
      <c r="M26" s="2424"/>
      <c r="N26" s="2425"/>
      <c r="O26" s="2425"/>
    </row>
    <row r="27" spans="1:21" ht="17.100000000000001" customHeight="1" thickBot="1">
      <c r="A27" s="1580"/>
      <c r="B27" s="1580"/>
      <c r="C27" s="1580"/>
      <c r="D27" s="1787"/>
      <c r="E27" s="1787"/>
      <c r="F27" s="1787"/>
      <c r="G27" s="1787"/>
      <c r="H27" s="1787"/>
      <c r="I27" s="1787"/>
      <c r="J27" s="1787"/>
      <c r="K27" s="1787"/>
      <c r="L27" s="1787"/>
      <c r="M27" s="1787"/>
      <c r="N27" s="1787"/>
      <c r="O27" s="1787"/>
      <c r="P27" s="1580"/>
      <c r="Q27" s="1580"/>
      <c r="R27" s="1580"/>
      <c r="S27" s="1579"/>
    </row>
    <row r="28" spans="1:21" s="1841" customFormat="1" ht="18.75" customHeight="1">
      <c r="A28" s="4172"/>
      <c r="B28" s="4172"/>
      <c r="C28" s="4173"/>
      <c r="D28" s="4028">
        <v>2016</v>
      </c>
      <c r="E28" s="4029"/>
      <c r="F28" s="4029"/>
      <c r="G28" s="4029"/>
      <c r="H28" s="4029"/>
      <c r="I28" s="4029"/>
      <c r="J28" s="4029"/>
      <c r="K28" s="4029"/>
      <c r="L28" s="4030"/>
      <c r="M28" s="1840"/>
      <c r="N28" s="1840"/>
      <c r="O28" s="1840"/>
      <c r="P28" s="1840"/>
      <c r="Q28" s="1840"/>
      <c r="R28" s="1840"/>
    </row>
    <row r="29" spans="1:21" ht="18.75" customHeight="1" thickBot="1">
      <c r="A29" s="4172"/>
      <c r="B29" s="4172"/>
      <c r="C29" s="4173"/>
      <c r="D29" s="4132" t="str">
        <f>+'CR-Loans+BAs'!D32</f>
        <v>T4</v>
      </c>
      <c r="E29" s="4135"/>
      <c r="F29" s="4135"/>
      <c r="G29" s="4132" t="str">
        <f>+'CR-Loans+BAs'!H32</f>
        <v>T3</v>
      </c>
      <c r="H29" s="4135"/>
      <c r="I29" s="4136"/>
      <c r="J29" s="4135" t="str">
        <f>+'CR-Loans+BAs'!L32</f>
        <v>T2</v>
      </c>
      <c r="K29" s="4135"/>
      <c r="L29" s="4136"/>
      <c r="M29" s="4171"/>
      <c r="N29" s="4171"/>
      <c r="O29" s="4171"/>
      <c r="P29" s="4171"/>
      <c r="Q29" s="4171"/>
      <c r="R29" s="4171"/>
      <c r="S29" s="4171"/>
      <c r="T29" s="4171"/>
      <c r="U29" s="4171"/>
    </row>
    <row r="30" spans="1:21" s="1583" customFormat="1" ht="50.1" customHeight="1" thickBot="1">
      <c r="A30" s="4130" t="s">
        <v>1217</v>
      </c>
      <c r="B30" s="4130"/>
      <c r="C30" s="4170"/>
      <c r="D30" s="2939" t="s">
        <v>999</v>
      </c>
      <c r="E30" s="2940" t="s">
        <v>986</v>
      </c>
      <c r="F30" s="2941" t="s">
        <v>998</v>
      </c>
      <c r="G30" s="2939" t="s">
        <v>999</v>
      </c>
      <c r="H30" s="2940" t="s">
        <v>986</v>
      </c>
      <c r="I30" s="2941" t="s">
        <v>998</v>
      </c>
      <c r="J30" s="2939" t="s">
        <v>999</v>
      </c>
      <c r="K30" s="2940" t="s">
        <v>986</v>
      </c>
      <c r="L30" s="2941" t="s">
        <v>998</v>
      </c>
      <c r="M30" s="1844"/>
      <c r="N30" s="1844"/>
      <c r="O30" s="1845"/>
      <c r="P30" s="1844"/>
      <c r="Q30" s="1844"/>
      <c r="R30" s="1845"/>
      <c r="S30" s="1846"/>
      <c r="T30" s="1846"/>
      <c r="U30" s="1847"/>
    </row>
    <row r="31" spans="1:21" s="1583" customFormat="1" ht="17.25" customHeight="1">
      <c r="A31" s="1848" t="s">
        <v>53</v>
      </c>
      <c r="B31" s="1849"/>
      <c r="C31" s="1849"/>
      <c r="D31" s="1850"/>
      <c r="E31" s="1851"/>
      <c r="F31" s="1869"/>
      <c r="G31" s="1850"/>
      <c r="H31" s="1851"/>
      <c r="I31" s="1852"/>
      <c r="J31" s="1867"/>
      <c r="K31" s="1851"/>
      <c r="L31" s="1852"/>
      <c r="M31" s="1853"/>
      <c r="N31" s="1853"/>
      <c r="O31" s="1854"/>
      <c r="P31" s="1853"/>
      <c r="Q31" s="1853"/>
      <c r="R31" s="1854"/>
      <c r="S31" s="1853"/>
      <c r="T31" s="1853"/>
      <c r="U31" s="1854"/>
    </row>
    <row r="32" spans="1:21" s="1583" customFormat="1" ht="17.100000000000001" customHeight="1">
      <c r="A32" s="1855"/>
      <c r="B32" s="1856" t="s">
        <v>983</v>
      </c>
      <c r="C32" s="1584"/>
      <c r="D32" s="2567">
        <v>57293</v>
      </c>
      <c r="E32" s="2529">
        <v>74</v>
      </c>
      <c r="F32" s="2568">
        <v>12</v>
      </c>
      <c r="G32" s="2567">
        <v>56969</v>
      </c>
      <c r="H32" s="2529">
        <v>80</v>
      </c>
      <c r="I32" s="2568">
        <v>13</v>
      </c>
      <c r="J32" s="2567">
        <v>55394</v>
      </c>
      <c r="K32" s="2529">
        <v>86</v>
      </c>
      <c r="L32" s="2568">
        <v>11</v>
      </c>
      <c r="M32" s="1853"/>
      <c r="N32" s="1853"/>
      <c r="O32" s="1857"/>
      <c r="P32" s="1853"/>
      <c r="Q32" s="1853"/>
      <c r="R32" s="1857"/>
      <c r="S32" s="1858"/>
      <c r="T32" s="1858"/>
      <c r="U32" s="1858"/>
    </row>
    <row r="33" spans="1:21" s="1583" customFormat="1" ht="17.100000000000001" customHeight="1">
      <c r="A33" s="1855"/>
      <c r="B33" s="1856" t="s">
        <v>984</v>
      </c>
      <c r="C33" s="1584"/>
      <c r="D33" s="2567">
        <v>4177</v>
      </c>
      <c r="E33" s="2529">
        <v>18</v>
      </c>
      <c r="F33" s="2568">
        <v>10</v>
      </c>
      <c r="G33" s="2567">
        <v>4146</v>
      </c>
      <c r="H33" s="2529">
        <v>17</v>
      </c>
      <c r="I33" s="2568">
        <v>10</v>
      </c>
      <c r="J33" s="2567">
        <v>4073</v>
      </c>
      <c r="K33" s="2529">
        <v>18</v>
      </c>
      <c r="L33" s="2568">
        <v>10</v>
      </c>
      <c r="M33" s="1853"/>
      <c r="N33" s="1853"/>
      <c r="O33" s="1857"/>
      <c r="P33" s="1853"/>
      <c r="Q33" s="1853"/>
      <c r="R33" s="1857"/>
      <c r="S33" s="1858"/>
      <c r="T33" s="1858"/>
      <c r="U33" s="1858"/>
    </row>
    <row r="34" spans="1:21" s="1583" customFormat="1" ht="17.100000000000001" customHeight="1">
      <c r="A34" s="1855"/>
      <c r="B34" s="1856" t="s">
        <v>985</v>
      </c>
      <c r="C34" s="1584"/>
      <c r="D34" s="2567">
        <v>9881</v>
      </c>
      <c r="E34" s="2529">
        <v>49</v>
      </c>
      <c r="F34" s="2568">
        <v>28</v>
      </c>
      <c r="G34" s="2567">
        <v>9756</v>
      </c>
      <c r="H34" s="2529">
        <v>46</v>
      </c>
      <c r="I34" s="2568">
        <v>27</v>
      </c>
      <c r="J34" s="2567">
        <v>9682</v>
      </c>
      <c r="K34" s="2529">
        <v>48</v>
      </c>
      <c r="L34" s="2530">
        <v>28</v>
      </c>
      <c r="M34" s="1853"/>
      <c r="N34" s="1853"/>
      <c r="O34" s="1857"/>
      <c r="P34" s="1853"/>
      <c r="Q34" s="1853"/>
      <c r="R34" s="1857"/>
      <c r="S34" s="1858"/>
      <c r="T34" s="1858"/>
      <c r="U34" s="1858"/>
    </row>
    <row r="35" spans="1:21" s="1583" customFormat="1" ht="17.100000000000001" customHeight="1">
      <c r="A35" s="1855"/>
      <c r="B35" s="1856" t="s">
        <v>997</v>
      </c>
      <c r="C35" s="1584"/>
      <c r="D35" s="2569">
        <v>50863</v>
      </c>
      <c r="E35" s="2570">
        <v>346</v>
      </c>
      <c r="F35" s="2679">
        <v>158</v>
      </c>
      <c r="G35" s="2724">
        <v>50505</v>
      </c>
      <c r="H35" s="2570">
        <v>305</v>
      </c>
      <c r="I35" s="2725">
        <v>149</v>
      </c>
      <c r="J35" s="2584">
        <v>49739</v>
      </c>
      <c r="K35" s="2570">
        <v>366</v>
      </c>
      <c r="L35" s="2583">
        <v>170</v>
      </c>
      <c r="M35" s="1853"/>
      <c r="N35" s="1853"/>
      <c r="O35" s="1857"/>
      <c r="P35" s="1853"/>
      <c r="Q35" s="1853"/>
      <c r="R35" s="1857"/>
      <c r="S35" s="1858"/>
      <c r="T35" s="1858"/>
      <c r="U35" s="1858"/>
    </row>
    <row r="36" spans="1:21" s="1583" customFormat="1" ht="17.100000000000001" customHeight="1">
      <c r="A36" s="1859"/>
      <c r="B36" s="1860"/>
      <c r="C36" s="1860"/>
      <c r="D36" s="2542">
        <v>122214</v>
      </c>
      <c r="E36" s="2543">
        <v>487</v>
      </c>
      <c r="F36" s="2678">
        <v>208</v>
      </c>
      <c r="G36" s="2726">
        <v>121376</v>
      </c>
      <c r="H36" s="2543">
        <v>448</v>
      </c>
      <c r="I36" s="2727">
        <v>199</v>
      </c>
      <c r="J36" s="2546">
        <v>118888</v>
      </c>
      <c r="K36" s="2543">
        <v>518</v>
      </c>
      <c r="L36" s="2544">
        <v>219</v>
      </c>
      <c r="M36" s="1861"/>
      <c r="N36" s="1861"/>
      <c r="O36" s="1862"/>
      <c r="P36" s="1861"/>
      <c r="Q36" s="1861"/>
      <c r="R36" s="1862"/>
      <c r="S36" s="1863"/>
      <c r="T36" s="1863"/>
      <c r="U36" s="1862"/>
    </row>
    <row r="37" spans="1:21" s="1583" customFormat="1" ht="17.25" customHeight="1">
      <c r="A37" s="1864" t="s">
        <v>1129</v>
      </c>
      <c r="B37" s="1584"/>
      <c r="C37" s="1584"/>
      <c r="D37" s="2710"/>
      <c r="E37" s="2572"/>
      <c r="F37" s="2720"/>
      <c r="G37" s="2728"/>
      <c r="H37" s="2572"/>
      <c r="I37" s="2729"/>
      <c r="J37" s="2637"/>
      <c r="K37" s="2572"/>
      <c r="L37" s="2711"/>
      <c r="M37" s="1853"/>
      <c r="N37" s="1853"/>
      <c r="O37" s="1865"/>
      <c r="P37" s="1853"/>
      <c r="Q37" s="1853"/>
      <c r="R37" s="1865"/>
      <c r="S37" s="1853"/>
      <c r="T37" s="1853"/>
      <c r="U37" s="1865"/>
    </row>
    <row r="38" spans="1:21" s="1583" customFormat="1" ht="16.5" customHeight="1">
      <c r="A38" s="1855"/>
      <c r="B38" s="1856" t="s">
        <v>983</v>
      </c>
      <c r="C38" s="1584"/>
      <c r="D38" s="2528">
        <v>167</v>
      </c>
      <c r="E38" s="2529">
        <v>0</v>
      </c>
      <c r="F38" s="2591">
        <v>0</v>
      </c>
      <c r="G38" s="2730">
        <v>166</v>
      </c>
      <c r="H38" s="2529">
        <v>0</v>
      </c>
      <c r="I38" s="2731">
        <v>0</v>
      </c>
      <c r="J38" s="2554">
        <v>155</v>
      </c>
      <c r="K38" s="2529">
        <v>0</v>
      </c>
      <c r="L38" s="2530">
        <v>0</v>
      </c>
      <c r="M38" s="1853"/>
      <c r="N38" s="1853"/>
      <c r="O38" s="1857"/>
      <c r="P38" s="1853"/>
      <c r="Q38" s="1853"/>
      <c r="R38" s="1857"/>
      <c r="S38" s="1858"/>
      <c r="T38" s="1858"/>
      <c r="U38" s="1858"/>
    </row>
    <row r="39" spans="1:21" s="1583" customFormat="1" ht="17.100000000000001" customHeight="1">
      <c r="A39" s="1855"/>
      <c r="B39" s="1856" t="s">
        <v>984</v>
      </c>
      <c r="C39" s="1584"/>
      <c r="D39" s="2528">
        <v>0</v>
      </c>
      <c r="E39" s="2529">
        <v>0</v>
      </c>
      <c r="F39" s="2591">
        <v>0</v>
      </c>
      <c r="G39" s="2730">
        <v>0</v>
      </c>
      <c r="H39" s="2529">
        <v>0</v>
      </c>
      <c r="I39" s="2731">
        <v>0</v>
      </c>
      <c r="J39" s="2554">
        <v>0</v>
      </c>
      <c r="K39" s="2529">
        <v>0</v>
      </c>
      <c r="L39" s="2530">
        <v>0</v>
      </c>
      <c r="M39" s="1853"/>
      <c r="N39" s="1853"/>
      <c r="O39" s="1857"/>
      <c r="P39" s="1853"/>
      <c r="Q39" s="1853"/>
      <c r="R39" s="1857"/>
      <c r="S39" s="1858"/>
      <c r="T39" s="1858"/>
      <c r="U39" s="1858"/>
    </row>
    <row r="40" spans="1:21" s="1583" customFormat="1" ht="17.100000000000001" customHeight="1">
      <c r="A40" s="1855"/>
      <c r="B40" s="1856" t="s">
        <v>985</v>
      </c>
      <c r="C40" s="1584"/>
      <c r="D40" s="2528">
        <v>329</v>
      </c>
      <c r="E40" s="2529">
        <v>0</v>
      </c>
      <c r="F40" s="2591">
        <v>0</v>
      </c>
      <c r="G40" s="2730">
        <v>286</v>
      </c>
      <c r="H40" s="2529">
        <v>0</v>
      </c>
      <c r="I40" s="2731">
        <v>0</v>
      </c>
      <c r="J40" s="2554">
        <v>7</v>
      </c>
      <c r="K40" s="2529">
        <v>0</v>
      </c>
      <c r="L40" s="2530">
        <v>0</v>
      </c>
      <c r="M40" s="1853"/>
      <c r="N40" s="1853"/>
      <c r="O40" s="1857"/>
      <c r="P40" s="1853"/>
      <c r="Q40" s="1853"/>
      <c r="R40" s="1857"/>
      <c r="S40" s="1858"/>
      <c r="T40" s="1858"/>
      <c r="U40" s="1858"/>
    </row>
    <row r="41" spans="1:21" s="1583" customFormat="1" ht="17.100000000000001" customHeight="1">
      <c r="A41" s="1855"/>
      <c r="B41" s="1856" t="s">
        <v>997</v>
      </c>
      <c r="C41" s="1584"/>
      <c r="D41" s="2582">
        <v>2495</v>
      </c>
      <c r="E41" s="2570">
        <v>3</v>
      </c>
      <c r="F41" s="2679">
        <v>2</v>
      </c>
      <c r="G41" s="2724">
        <v>2351</v>
      </c>
      <c r="H41" s="2570">
        <v>3</v>
      </c>
      <c r="I41" s="2725">
        <v>2</v>
      </c>
      <c r="J41" s="2584">
        <v>2430</v>
      </c>
      <c r="K41" s="2570">
        <v>3</v>
      </c>
      <c r="L41" s="2583">
        <v>2</v>
      </c>
      <c r="M41" s="1853"/>
      <c r="N41" s="1853"/>
      <c r="O41" s="1857"/>
      <c r="P41" s="1853"/>
      <c r="Q41" s="1853"/>
      <c r="R41" s="1857"/>
      <c r="S41" s="1858"/>
      <c r="T41" s="1858"/>
      <c r="U41" s="1858"/>
    </row>
    <row r="42" spans="1:21" s="1583" customFormat="1" ht="17.100000000000001" customHeight="1">
      <c r="A42" s="1859"/>
      <c r="B42" s="1860"/>
      <c r="C42" s="1860"/>
      <c r="D42" s="2542">
        <v>2991</v>
      </c>
      <c r="E42" s="2543">
        <v>3</v>
      </c>
      <c r="F42" s="2678">
        <v>2</v>
      </c>
      <c r="G42" s="2726">
        <v>2803</v>
      </c>
      <c r="H42" s="2543">
        <v>3</v>
      </c>
      <c r="I42" s="2727">
        <v>2</v>
      </c>
      <c r="J42" s="2546">
        <v>2592</v>
      </c>
      <c r="K42" s="2543">
        <v>3</v>
      </c>
      <c r="L42" s="2544">
        <v>2</v>
      </c>
      <c r="M42" s="1861"/>
      <c r="N42" s="1861"/>
      <c r="O42" s="1862"/>
      <c r="P42" s="1861"/>
      <c r="Q42" s="1861"/>
      <c r="R42" s="1862"/>
      <c r="S42" s="1863"/>
      <c r="T42" s="1863"/>
      <c r="U42" s="1863"/>
    </row>
    <row r="43" spans="1:21" s="2415" customFormat="1" ht="15" customHeight="1">
      <c r="A43" s="2412" t="s">
        <v>1133</v>
      </c>
      <c r="B43" s="2413"/>
      <c r="C43" s="2413"/>
      <c r="D43" s="2710"/>
      <c r="E43" s="2572"/>
      <c r="F43" s="2720"/>
      <c r="G43" s="2728"/>
      <c r="H43" s="2572"/>
      <c r="I43" s="2729"/>
      <c r="J43" s="2637"/>
      <c r="K43" s="2572"/>
      <c r="L43" s="2711"/>
      <c r="M43" s="2421"/>
      <c r="N43" s="2421"/>
      <c r="O43" s="2422"/>
      <c r="P43" s="2413"/>
      <c r="Q43" s="2413"/>
      <c r="R43" s="2413"/>
    </row>
    <row r="44" spans="1:21" s="2415" customFormat="1" ht="17.25">
      <c r="A44" s="2416"/>
      <c r="B44" s="2427" t="s">
        <v>997</v>
      </c>
      <c r="C44" s="2417"/>
      <c r="D44" s="2574">
        <v>28</v>
      </c>
      <c r="E44" s="2575">
        <v>0</v>
      </c>
      <c r="F44" s="2576">
        <v>0</v>
      </c>
      <c r="G44" s="2574">
        <v>34</v>
      </c>
      <c r="H44" s="2575">
        <v>0</v>
      </c>
      <c r="I44" s="2576">
        <v>0</v>
      </c>
      <c r="J44" s="2574">
        <v>30</v>
      </c>
      <c r="K44" s="2575">
        <v>0</v>
      </c>
      <c r="L44" s="2598">
        <v>0</v>
      </c>
      <c r="M44" s="2425"/>
      <c r="N44" s="2425"/>
      <c r="O44" s="2426"/>
      <c r="P44" s="2413"/>
      <c r="Q44" s="2413"/>
      <c r="R44" s="2413"/>
    </row>
    <row r="45" spans="1:21" s="2415" customFormat="1" ht="15" customHeight="1">
      <c r="A45" s="1864" t="s">
        <v>826</v>
      </c>
      <c r="B45" s="2413"/>
      <c r="C45" s="2414"/>
      <c r="D45" s="2577"/>
      <c r="E45" s="2578"/>
      <c r="F45" s="2573"/>
      <c r="G45" s="2577"/>
      <c r="H45" s="2578"/>
      <c r="I45" s="2573"/>
      <c r="J45" s="2577"/>
      <c r="K45" s="2578"/>
      <c r="L45" s="2711"/>
      <c r="M45" s="2423"/>
      <c r="N45" s="2423"/>
      <c r="O45" s="2422"/>
      <c r="P45" s="2413"/>
      <c r="Q45" s="2413"/>
      <c r="R45" s="2413"/>
    </row>
    <row r="46" spans="1:21" s="2415" customFormat="1" ht="16.5" customHeight="1">
      <c r="A46" s="1864"/>
      <c r="B46" s="1856" t="s">
        <v>983</v>
      </c>
      <c r="C46" s="2413"/>
      <c r="D46" s="2528">
        <v>805</v>
      </c>
      <c r="E46" s="2529">
        <v>2</v>
      </c>
      <c r="F46" s="2591">
        <v>1</v>
      </c>
      <c r="G46" s="2528">
        <v>688</v>
      </c>
      <c r="H46" s="2529">
        <v>1</v>
      </c>
      <c r="I46" s="2530">
        <v>0</v>
      </c>
      <c r="J46" s="2554">
        <v>0</v>
      </c>
      <c r="K46" s="2529">
        <v>0</v>
      </c>
      <c r="L46" s="2530">
        <v>0</v>
      </c>
      <c r="M46" s="2423"/>
      <c r="N46" s="2423"/>
      <c r="O46" s="2422"/>
    </row>
    <row r="47" spans="1:21" s="2415" customFormat="1" ht="16.5" customHeight="1">
      <c r="A47" s="1864"/>
      <c r="B47" s="1856" t="s">
        <v>984</v>
      </c>
      <c r="C47" s="2413"/>
      <c r="D47" s="2528">
        <v>1</v>
      </c>
      <c r="E47" s="3159">
        <v>0</v>
      </c>
      <c r="F47" s="3341">
        <v>0</v>
      </c>
      <c r="G47" s="2528">
        <v>1</v>
      </c>
      <c r="H47" s="3159">
        <v>0</v>
      </c>
      <c r="I47" s="3160">
        <v>0</v>
      </c>
      <c r="J47" s="2554">
        <v>0</v>
      </c>
      <c r="K47" s="3159">
        <v>0</v>
      </c>
      <c r="L47" s="3160">
        <v>0</v>
      </c>
      <c r="M47" s="2423"/>
      <c r="N47" s="2423"/>
      <c r="O47" s="2422"/>
    </row>
    <row r="48" spans="1:21" s="2415" customFormat="1" ht="16.5" customHeight="1">
      <c r="A48" s="1864"/>
      <c r="B48" s="1856" t="s">
        <v>985</v>
      </c>
      <c r="C48" s="2413"/>
      <c r="D48" s="2528">
        <v>106</v>
      </c>
      <c r="E48" s="2529">
        <v>0</v>
      </c>
      <c r="F48" s="2591">
        <v>0</v>
      </c>
      <c r="G48" s="2528">
        <v>108</v>
      </c>
      <c r="H48" s="2529">
        <v>0</v>
      </c>
      <c r="I48" s="2530">
        <v>0</v>
      </c>
      <c r="J48" s="2554">
        <v>0</v>
      </c>
      <c r="K48" s="2529">
        <v>0</v>
      </c>
      <c r="L48" s="2530">
        <v>0</v>
      </c>
      <c r="M48" s="2423"/>
      <c r="N48" s="2423"/>
      <c r="O48" s="2422"/>
    </row>
    <row r="49" spans="1:18" s="2415" customFormat="1" ht="16.5" customHeight="1">
      <c r="A49" s="2936"/>
      <c r="B49" s="2937" t="s">
        <v>997</v>
      </c>
      <c r="C49" s="2938"/>
      <c r="D49" s="2582">
        <v>814</v>
      </c>
      <c r="E49" s="2570">
        <v>0</v>
      </c>
      <c r="F49" s="2679">
        <v>0</v>
      </c>
      <c r="G49" s="2582">
        <v>559</v>
      </c>
      <c r="H49" s="2570">
        <v>0</v>
      </c>
      <c r="I49" s="2583">
        <v>0</v>
      </c>
      <c r="J49" s="2584">
        <v>443</v>
      </c>
      <c r="K49" s="2570">
        <v>0</v>
      </c>
      <c r="L49" s="2583">
        <v>0</v>
      </c>
      <c r="M49" s="2424"/>
      <c r="N49" s="2425"/>
      <c r="O49" s="2426"/>
    </row>
    <row r="50" spans="1:18" s="2415" customFormat="1">
      <c r="A50" s="3335"/>
      <c r="B50" s="1856"/>
      <c r="C50" s="2413"/>
      <c r="D50" s="3336">
        <v>1726</v>
      </c>
      <c r="E50" s="3337">
        <v>2</v>
      </c>
      <c r="F50" s="3338">
        <v>1</v>
      </c>
      <c r="G50" s="3336">
        <v>1356</v>
      </c>
      <c r="H50" s="3337">
        <v>1</v>
      </c>
      <c r="I50" s="3338">
        <v>0</v>
      </c>
      <c r="J50" s="3336">
        <v>443</v>
      </c>
      <c r="K50" s="3337">
        <v>0</v>
      </c>
      <c r="L50" s="3338">
        <v>0</v>
      </c>
      <c r="M50" s="2424"/>
      <c r="N50" s="2425"/>
      <c r="O50" s="2426"/>
    </row>
    <row r="51" spans="1:18" s="2415" customFormat="1" ht="18.75" customHeight="1" thickBot="1">
      <c r="A51" s="2418" t="s">
        <v>5</v>
      </c>
      <c r="B51" s="2419"/>
      <c r="C51" s="2420"/>
      <c r="D51" s="2579">
        <v>126959</v>
      </c>
      <c r="E51" s="2580">
        <v>492</v>
      </c>
      <c r="F51" s="2581">
        <v>211</v>
      </c>
      <c r="G51" s="2579">
        <v>125569</v>
      </c>
      <c r="H51" s="2580">
        <v>452</v>
      </c>
      <c r="I51" s="2581">
        <v>201</v>
      </c>
      <c r="J51" s="2579">
        <v>121953</v>
      </c>
      <c r="K51" s="2580">
        <v>521</v>
      </c>
      <c r="L51" s="2581">
        <v>221</v>
      </c>
      <c r="M51" s="2424"/>
      <c r="N51" s="2425"/>
      <c r="O51" s="2425"/>
    </row>
    <row r="52" spans="1:18" ht="18" customHeight="1">
      <c r="A52" s="1579"/>
      <c r="B52" s="1842"/>
      <c r="C52" s="1843"/>
      <c r="D52" s="1789"/>
      <c r="E52" s="1789"/>
      <c r="F52" s="1789"/>
      <c r="G52" s="1789"/>
      <c r="H52" s="1789"/>
      <c r="I52" s="1789"/>
      <c r="J52" s="1789"/>
      <c r="K52" s="1789"/>
      <c r="L52" s="1789"/>
      <c r="M52" s="2408"/>
      <c r="N52" s="2408"/>
      <c r="O52" s="2408"/>
      <c r="P52" s="1583"/>
    </row>
    <row r="53" spans="1:18" s="1583" customFormat="1">
      <c r="A53" s="2437" t="s">
        <v>1000</v>
      </c>
      <c r="B53" s="2437"/>
      <c r="C53" s="1870"/>
      <c r="D53" s="1870"/>
      <c r="E53" s="1870"/>
      <c r="F53" s="1870"/>
    </row>
    <row r="54" spans="1:18" s="1583" customFormat="1">
      <c r="A54" s="2437" t="s">
        <v>1001</v>
      </c>
      <c r="B54" s="2437"/>
      <c r="C54" s="1870"/>
      <c r="D54" s="1870"/>
      <c r="E54" s="1870"/>
      <c r="F54" s="1870"/>
    </row>
    <row r="55" spans="1:18" s="1583" customFormat="1">
      <c r="A55" s="2437" t="s">
        <v>1002</v>
      </c>
      <c r="B55" s="2437"/>
      <c r="C55" s="1870"/>
      <c r="D55" s="1870"/>
      <c r="E55" s="1870"/>
      <c r="F55" s="1870"/>
    </row>
    <row r="56" spans="1:18" s="1583" customFormat="1">
      <c r="A56" s="2438" t="s">
        <v>1003</v>
      </c>
      <c r="B56" s="2437"/>
      <c r="C56" s="1870"/>
      <c r="D56" s="1870"/>
      <c r="E56" s="1870"/>
      <c r="F56" s="1870"/>
    </row>
    <row r="57" spans="1:18" s="1583" customFormat="1">
      <c r="A57" s="2437" t="s">
        <v>1096</v>
      </c>
      <c r="B57" s="2437"/>
      <c r="C57" s="1870"/>
      <c r="D57" s="1870"/>
      <c r="E57" s="1870"/>
      <c r="F57" s="1870"/>
    </row>
    <row r="58" spans="1:18" s="1583" customFormat="1">
      <c r="A58" s="2437" t="s">
        <v>1097</v>
      </c>
      <c r="B58" s="2437"/>
      <c r="C58" s="1870"/>
      <c r="D58" s="1870"/>
      <c r="E58" s="1870"/>
      <c r="F58" s="1870"/>
    </row>
    <row r="59" spans="1:18" s="1583" customFormat="1"/>
    <row r="60" spans="1:18">
      <c r="A60" s="1579"/>
      <c r="B60" s="1579"/>
      <c r="C60" s="1579"/>
      <c r="D60" s="1579"/>
      <c r="E60" s="1579"/>
      <c r="F60" s="1579"/>
      <c r="G60" s="1579"/>
      <c r="H60" s="1579"/>
      <c r="I60" s="1584"/>
      <c r="J60" s="1579"/>
      <c r="K60" s="1579"/>
      <c r="L60" s="1584"/>
      <c r="O60" s="1583"/>
      <c r="R60" s="1583"/>
    </row>
    <row r="61" spans="1:18">
      <c r="I61" s="1583"/>
      <c r="L61" s="1583"/>
      <c r="O61" s="1583"/>
      <c r="R61" s="1583"/>
    </row>
    <row r="62" spans="1:18">
      <c r="I62" s="1583"/>
      <c r="L62" s="1583"/>
      <c r="O62" s="1583"/>
      <c r="R62" s="1583"/>
    </row>
    <row r="63" spans="1:18">
      <c r="I63" s="1583"/>
      <c r="L63" s="1583"/>
      <c r="O63" s="1583"/>
      <c r="R63" s="1583"/>
    </row>
    <row r="64" spans="1:18">
      <c r="I64" s="1583"/>
      <c r="L64" s="1583"/>
      <c r="O64" s="1583"/>
      <c r="R64" s="1583"/>
    </row>
    <row r="65" spans="9:18">
      <c r="I65" s="1583"/>
      <c r="L65" s="1583"/>
      <c r="O65" s="1583"/>
      <c r="R65" s="1583"/>
    </row>
    <row r="66" spans="9:18">
      <c r="I66" s="1583"/>
      <c r="L66" s="1583"/>
      <c r="O66" s="1583"/>
      <c r="R66" s="1583"/>
    </row>
    <row r="67" spans="9:18">
      <c r="I67" s="1583"/>
      <c r="L67" s="1583"/>
      <c r="O67" s="1583"/>
      <c r="R67" s="1583"/>
    </row>
    <row r="68" spans="9:18">
      <c r="I68" s="1583"/>
      <c r="L68" s="1583"/>
      <c r="O68" s="1583"/>
      <c r="R68" s="1583"/>
    </row>
    <row r="69" spans="9:18">
      <c r="I69" s="1583"/>
      <c r="L69" s="1583"/>
      <c r="O69" s="1583"/>
      <c r="R69" s="1583"/>
    </row>
    <row r="70" spans="9:18">
      <c r="I70" s="1583"/>
      <c r="L70" s="1583"/>
      <c r="O70" s="1583"/>
      <c r="R70" s="1583"/>
    </row>
    <row r="71" spans="9:18">
      <c r="I71" s="1583"/>
      <c r="L71" s="1583"/>
      <c r="O71" s="1583"/>
      <c r="R71" s="1583"/>
    </row>
    <row r="72" spans="9:18">
      <c r="I72" s="1583"/>
      <c r="L72" s="1583"/>
      <c r="O72" s="1583"/>
      <c r="R72" s="1583"/>
    </row>
    <row r="73" spans="9:18">
      <c r="I73" s="1583"/>
      <c r="L73" s="1583"/>
      <c r="O73" s="1583"/>
      <c r="R73" s="1583"/>
    </row>
    <row r="74" spans="9:18">
      <c r="I74" s="1583"/>
      <c r="L74" s="1583"/>
      <c r="O74" s="1583"/>
      <c r="R74" s="1583"/>
    </row>
    <row r="75" spans="9:18">
      <c r="I75" s="1583"/>
      <c r="L75" s="1583"/>
      <c r="O75" s="1583"/>
      <c r="R75" s="1583"/>
    </row>
    <row r="76" spans="9:18">
      <c r="I76" s="1583"/>
      <c r="L76" s="1583"/>
      <c r="O76" s="1583"/>
      <c r="R76" s="1583"/>
    </row>
    <row r="77" spans="9:18">
      <c r="I77" s="1583"/>
      <c r="L77" s="1583"/>
      <c r="O77" s="1583"/>
      <c r="R77" s="1583"/>
    </row>
    <row r="78" spans="9:18">
      <c r="I78" s="1583"/>
      <c r="L78" s="1583"/>
      <c r="O78" s="1583"/>
      <c r="R78" s="1583"/>
    </row>
    <row r="79" spans="9:18">
      <c r="I79" s="1583"/>
      <c r="L79" s="1583"/>
      <c r="O79" s="1583"/>
      <c r="R79" s="1583"/>
    </row>
  </sheetData>
  <mergeCells count="19">
    <mergeCell ref="S4:U4"/>
    <mergeCell ref="A28:C29"/>
    <mergeCell ref="D29:F29"/>
    <mergeCell ref="G29:I29"/>
    <mergeCell ref="J29:L29"/>
    <mergeCell ref="M29:O29"/>
    <mergeCell ref="P29:R29"/>
    <mergeCell ref="S29:U29"/>
    <mergeCell ref="P4:R4"/>
    <mergeCell ref="A3:C4"/>
    <mergeCell ref="D4:F4"/>
    <mergeCell ref="G4:I4"/>
    <mergeCell ref="M4:O4"/>
    <mergeCell ref="J4:L4"/>
    <mergeCell ref="A1:L1"/>
    <mergeCell ref="A5:C5"/>
    <mergeCell ref="D28:L28"/>
    <mergeCell ref="A30:C30"/>
    <mergeCell ref="D3:L3"/>
  </mergeCells>
  <printOptions horizontalCentered="1"/>
  <pageMargins left="0.31496062992125984" right="0.31496062992125984" top="0.39370078740157483" bottom="0.39370078740157483" header="0.19685039370078741" footer="0.19685039370078741"/>
  <pageSetup scale="5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126978" r:id="rId4">
          <objectPr defaultSize="0" autoPict="0" r:id="rId5">
            <anchor moveWithCells="1">
              <from>
                <xdr:col>0</xdr:col>
                <xdr:colOff>38100</xdr:colOff>
                <xdr:row>0</xdr:row>
                <xdr:rowOff>114300</xdr:rowOff>
              </from>
              <to>
                <xdr:col>1</xdr:col>
                <xdr:colOff>47625</xdr:colOff>
                <xdr:row>2</xdr:row>
                <xdr:rowOff>123825</xdr:rowOff>
              </to>
            </anchor>
          </objectPr>
        </oleObject>
      </mc:Choice>
      <mc:Fallback>
        <oleObject progId="Word.Document.8" shapeId="126978"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1">
    <tabColor rgb="FFCCFFCC"/>
    <pageSetUpPr fitToPage="1"/>
  </sheetPr>
  <dimension ref="A1:R49"/>
  <sheetViews>
    <sheetView showGridLines="0" showZeros="0" defaultGridColor="0" view="pageBreakPreview" topLeftCell="A13" colorId="22" zoomScale="85" zoomScaleNormal="75" zoomScaleSheetLayoutView="85" workbookViewId="0">
      <selection activeCell="E39" sqref="E39:Q39"/>
    </sheetView>
  </sheetViews>
  <sheetFormatPr defaultColWidth="8.88671875" defaultRowHeight="15"/>
  <cols>
    <col min="1" max="1" width="2.77734375" style="1577" customWidth="1"/>
    <col min="2" max="3" width="29.33203125" style="1577" customWidth="1"/>
    <col min="4" max="4" width="11.77734375" style="1577" hidden="1" customWidth="1"/>
    <col min="5" max="15" width="11.77734375" style="1577" customWidth="1"/>
    <col min="16" max="16" width="1.77734375" style="1577" customWidth="1"/>
    <col min="17" max="16384" width="8.88671875" style="1577"/>
  </cols>
  <sheetData>
    <row r="1" spans="1:18" ht="33" customHeight="1">
      <c r="A1" s="4109" t="s">
        <v>1154</v>
      </c>
      <c r="B1" s="4109"/>
      <c r="C1" s="4109"/>
      <c r="D1" s="4109"/>
      <c r="E1" s="4109"/>
      <c r="F1" s="4109"/>
      <c r="G1" s="4109"/>
      <c r="H1" s="4109"/>
      <c r="I1" s="4109"/>
      <c r="J1" s="4109"/>
      <c r="K1" s="4109"/>
      <c r="L1" s="4109"/>
      <c r="M1" s="4109"/>
      <c r="N1" s="4109"/>
      <c r="O1" s="4109"/>
      <c r="P1" s="1785"/>
      <c r="Q1" s="1785"/>
      <c r="R1" s="1786"/>
    </row>
    <row r="2" spans="1:18" ht="17.25" customHeight="1" thickBot="1"/>
    <row r="3" spans="1:18" ht="18" customHeight="1" thickBot="1">
      <c r="A3" s="1787" t="s">
        <v>848</v>
      </c>
      <c r="B3" s="1787"/>
      <c r="C3" s="1788"/>
      <c r="D3" s="4127">
        <f>+BS!E3</f>
        <v>2017</v>
      </c>
      <c r="E3" s="4127"/>
      <c r="F3" s="4127"/>
      <c r="G3" s="4101"/>
      <c r="H3" s="4100">
        <f>+BS!I3</f>
        <v>2016</v>
      </c>
      <c r="I3" s="4127"/>
      <c r="J3" s="4127"/>
      <c r="K3" s="4101"/>
      <c r="L3" s="4111">
        <f>+BS!M3</f>
        <v>2015</v>
      </c>
      <c r="M3" s="4111"/>
      <c r="N3" s="4111"/>
      <c r="O3" s="4112"/>
    </row>
    <row r="4" spans="1:18" s="1579" customFormat="1" ht="18" customHeight="1" thickBot="1">
      <c r="A4" s="2290" t="s">
        <v>1004</v>
      </c>
      <c r="B4" s="2313"/>
      <c r="C4" s="2293"/>
      <c r="D4" s="1791" t="s">
        <v>785</v>
      </c>
      <c r="E4" s="1792" t="s">
        <v>782</v>
      </c>
      <c r="F4" s="1791" t="s">
        <v>783</v>
      </c>
      <c r="G4" s="1793" t="s">
        <v>784</v>
      </c>
      <c r="H4" s="1794" t="s">
        <v>785</v>
      </c>
      <c r="I4" s="1795" t="s">
        <v>782</v>
      </c>
      <c r="J4" s="1796" t="s">
        <v>783</v>
      </c>
      <c r="K4" s="1797" t="s">
        <v>784</v>
      </c>
      <c r="L4" s="1791" t="s">
        <v>785</v>
      </c>
      <c r="M4" s="1792" t="s">
        <v>782</v>
      </c>
      <c r="N4" s="1791" t="s">
        <v>783</v>
      </c>
      <c r="O4" s="1798" t="s">
        <v>784</v>
      </c>
    </row>
    <row r="5" spans="1:18" ht="18" customHeight="1">
      <c r="A5" s="1799" t="s">
        <v>847</v>
      </c>
      <c r="B5" s="1800"/>
      <c r="C5" s="1801"/>
      <c r="D5" s="2594"/>
      <c r="E5" s="2595"/>
      <c r="F5" s="2595"/>
      <c r="G5" s="2596"/>
      <c r="H5" s="2594"/>
      <c r="I5" s="2595"/>
      <c r="J5" s="2595"/>
      <c r="K5" s="2596"/>
      <c r="L5" s="2594"/>
      <c r="M5" s="2595"/>
      <c r="N5" s="2595"/>
      <c r="O5" s="2596"/>
      <c r="P5" s="1583"/>
      <c r="Q5" s="1583"/>
    </row>
    <row r="6" spans="1:18" ht="18" customHeight="1">
      <c r="A6" s="1802"/>
      <c r="B6" s="1580" t="s">
        <v>837</v>
      </c>
      <c r="C6" s="3009"/>
      <c r="D6" s="2528">
        <v>0</v>
      </c>
      <c r="E6" s="3159">
        <v>127</v>
      </c>
      <c r="F6" s="3159">
        <v>133</v>
      </c>
      <c r="G6" s="2530">
        <v>136</v>
      </c>
      <c r="H6" s="2528">
        <v>131</v>
      </c>
      <c r="I6" s="3159">
        <v>134</v>
      </c>
      <c r="J6" s="3159">
        <v>141</v>
      </c>
      <c r="K6" s="2530">
        <v>140</v>
      </c>
      <c r="L6" s="2528">
        <v>140</v>
      </c>
      <c r="M6" s="3159">
        <v>140</v>
      </c>
      <c r="N6" s="3159">
        <v>142</v>
      </c>
      <c r="O6" s="2530">
        <v>135</v>
      </c>
      <c r="P6" s="1583"/>
      <c r="Q6" s="1583"/>
    </row>
    <row r="7" spans="1:18" ht="18" customHeight="1">
      <c r="A7" s="1802"/>
      <c r="B7" s="1580" t="s">
        <v>1076</v>
      </c>
      <c r="C7" s="1803"/>
      <c r="D7" s="2528">
        <v>0</v>
      </c>
      <c r="E7" s="2529">
        <v>305</v>
      </c>
      <c r="F7" s="2529">
        <v>271</v>
      </c>
      <c r="G7" s="2530">
        <v>290</v>
      </c>
      <c r="H7" s="2528">
        <v>343</v>
      </c>
      <c r="I7" s="2529">
        <v>302</v>
      </c>
      <c r="J7" s="2529">
        <v>362</v>
      </c>
      <c r="K7" s="2530">
        <v>278</v>
      </c>
      <c r="L7" s="2528">
        <v>303</v>
      </c>
      <c r="M7" s="2529">
        <v>295</v>
      </c>
      <c r="N7" s="2529">
        <v>287</v>
      </c>
      <c r="O7" s="2530">
        <v>237</v>
      </c>
      <c r="P7" s="1583"/>
      <c r="Q7" s="1583"/>
    </row>
    <row r="8" spans="1:18" ht="18" customHeight="1">
      <c r="A8" s="1802" t="s">
        <v>824</v>
      </c>
      <c r="B8" s="1580"/>
      <c r="C8" s="1803"/>
      <c r="D8" s="2528">
        <v>0</v>
      </c>
      <c r="E8" s="2529">
        <v>7</v>
      </c>
      <c r="F8" s="2529">
        <v>7</v>
      </c>
      <c r="G8" s="2530">
        <v>7</v>
      </c>
      <c r="H8" s="2528">
        <v>10</v>
      </c>
      <c r="I8" s="2529">
        <v>9</v>
      </c>
      <c r="J8" s="2529">
        <v>12</v>
      </c>
      <c r="K8" s="2530">
        <v>10</v>
      </c>
      <c r="L8" s="2528">
        <v>8</v>
      </c>
      <c r="M8" s="2529">
        <v>8</v>
      </c>
      <c r="N8" s="2529">
        <v>5</v>
      </c>
      <c r="O8" s="2530">
        <v>5</v>
      </c>
      <c r="P8" s="1583"/>
      <c r="Q8" s="1583"/>
    </row>
    <row r="9" spans="1:18" ht="18" customHeight="1">
      <c r="A9" s="1802" t="s">
        <v>825</v>
      </c>
      <c r="B9" s="1580"/>
      <c r="C9" s="1803"/>
      <c r="D9" s="2528">
        <v>0</v>
      </c>
      <c r="E9" s="2529">
        <v>6</v>
      </c>
      <c r="F9" s="2529">
        <v>6</v>
      </c>
      <c r="G9" s="2530">
        <v>6</v>
      </c>
      <c r="H9" s="2528">
        <v>6</v>
      </c>
      <c r="I9" s="2529">
        <v>6</v>
      </c>
      <c r="J9" s="2529">
        <v>6</v>
      </c>
      <c r="K9" s="2530">
        <v>6</v>
      </c>
      <c r="L9" s="2528">
        <v>6</v>
      </c>
      <c r="M9" s="2529">
        <v>6</v>
      </c>
      <c r="N9" s="2529">
        <v>12</v>
      </c>
      <c r="O9" s="2530">
        <v>12</v>
      </c>
      <c r="P9" s="1583"/>
      <c r="Q9" s="1583"/>
    </row>
    <row r="10" spans="1:18" ht="18" customHeight="1">
      <c r="A10" s="1802" t="s">
        <v>1366</v>
      </c>
      <c r="B10" s="1580"/>
      <c r="C10" s="3009"/>
      <c r="D10" s="2528"/>
      <c r="E10" s="3729"/>
      <c r="F10" s="3729"/>
      <c r="G10" s="3160"/>
      <c r="H10" s="2528"/>
      <c r="I10" s="3729"/>
      <c r="J10" s="3729"/>
      <c r="K10" s="3160"/>
      <c r="L10" s="2528"/>
      <c r="M10" s="3729"/>
      <c r="N10" s="3729"/>
      <c r="O10" s="3160"/>
      <c r="P10" s="1583"/>
      <c r="Q10" s="1583"/>
    </row>
    <row r="11" spans="1:18" ht="18" customHeight="1">
      <c r="A11" s="1802"/>
      <c r="B11" s="1580" t="s">
        <v>1315</v>
      </c>
      <c r="C11" s="1803"/>
      <c r="D11" s="2528">
        <v>0</v>
      </c>
      <c r="E11" s="3159">
        <v>0</v>
      </c>
      <c r="F11" s="3159">
        <v>0</v>
      </c>
      <c r="G11" s="2530">
        <v>0</v>
      </c>
      <c r="H11" s="2528">
        <v>0</v>
      </c>
      <c r="I11" s="3159">
        <v>0</v>
      </c>
      <c r="J11" s="3159">
        <v>0</v>
      </c>
      <c r="K11" s="2530">
        <v>0</v>
      </c>
      <c r="L11" s="2528">
        <v>0</v>
      </c>
      <c r="M11" s="3159">
        <v>0</v>
      </c>
      <c r="N11" s="3159">
        <v>0</v>
      </c>
      <c r="O11" s="2530">
        <v>0</v>
      </c>
      <c r="P11" s="1583"/>
      <c r="Q11" s="1583"/>
    </row>
    <row r="12" spans="1:18" ht="18" customHeight="1">
      <c r="A12" s="1802"/>
      <c r="B12" s="1580" t="s">
        <v>1367</v>
      </c>
      <c r="C12" s="1803"/>
      <c r="D12" s="2528">
        <v>0</v>
      </c>
      <c r="E12" s="3159">
        <v>15</v>
      </c>
      <c r="F12" s="3159">
        <v>5</v>
      </c>
      <c r="G12" s="2530">
        <v>3</v>
      </c>
      <c r="H12" s="2528">
        <v>2</v>
      </c>
      <c r="I12" s="3159">
        <v>1</v>
      </c>
      <c r="J12" s="3853"/>
      <c r="K12" s="3854"/>
      <c r="L12" s="3855"/>
      <c r="M12" s="3853"/>
      <c r="N12" s="3853"/>
      <c r="O12" s="3854"/>
      <c r="P12" s="1583"/>
      <c r="Q12" s="1583"/>
    </row>
    <row r="13" spans="1:18" ht="18" customHeight="1">
      <c r="A13" s="1802" t="s">
        <v>826</v>
      </c>
      <c r="B13" s="1580"/>
      <c r="C13" s="1803"/>
      <c r="D13" s="2528">
        <v>0</v>
      </c>
      <c r="E13" s="3159">
        <v>0</v>
      </c>
      <c r="F13" s="3159">
        <v>0</v>
      </c>
      <c r="G13" s="2530">
        <v>0</v>
      </c>
      <c r="H13" s="2528">
        <v>0</v>
      </c>
      <c r="I13" s="3159">
        <v>0</v>
      </c>
      <c r="J13" s="3159">
        <v>0</v>
      </c>
      <c r="K13" s="2530">
        <v>0</v>
      </c>
      <c r="L13" s="2528">
        <v>0</v>
      </c>
      <c r="M13" s="3159">
        <v>0</v>
      </c>
      <c r="N13" s="3159">
        <v>0</v>
      </c>
      <c r="O13" s="2530">
        <v>0</v>
      </c>
      <c r="P13" s="1583"/>
      <c r="Q13" s="1583"/>
    </row>
    <row r="14" spans="1:18" ht="18" customHeight="1">
      <c r="A14" s="1807" t="s">
        <v>1005</v>
      </c>
      <c r="B14" s="1808"/>
      <c r="C14" s="1809"/>
      <c r="D14" s="2542">
        <v>0</v>
      </c>
      <c r="E14" s="2543">
        <v>460</v>
      </c>
      <c r="F14" s="2543">
        <v>422</v>
      </c>
      <c r="G14" s="2544">
        <v>442</v>
      </c>
      <c r="H14" s="2542">
        <v>492</v>
      </c>
      <c r="I14" s="2543">
        <v>452</v>
      </c>
      <c r="J14" s="2543">
        <v>521</v>
      </c>
      <c r="K14" s="2544">
        <v>434</v>
      </c>
      <c r="L14" s="2542">
        <v>457</v>
      </c>
      <c r="M14" s="2543">
        <v>449</v>
      </c>
      <c r="N14" s="2543">
        <v>446</v>
      </c>
      <c r="O14" s="2544">
        <v>389</v>
      </c>
      <c r="P14" s="1583"/>
      <c r="Q14" s="1583"/>
    </row>
    <row r="15" spans="1:18" ht="9.9499999999999993" customHeight="1">
      <c r="A15" s="1810"/>
      <c r="B15" s="1580"/>
      <c r="C15" s="1803"/>
      <c r="D15" s="1811"/>
      <c r="E15" s="1812"/>
      <c r="F15" s="1813"/>
      <c r="G15" s="1814"/>
      <c r="H15" s="1811"/>
      <c r="I15" s="1812"/>
      <c r="J15" s="1813"/>
      <c r="K15" s="1814"/>
      <c r="L15" s="1811"/>
      <c r="M15" s="1812"/>
      <c r="N15" s="1813"/>
      <c r="O15" s="1814"/>
      <c r="P15" s="1583"/>
      <c r="Q15" s="1583"/>
    </row>
    <row r="16" spans="1:18" ht="18" customHeight="1" thickBot="1">
      <c r="A16" s="1815" t="s">
        <v>1006</v>
      </c>
      <c r="B16" s="1816"/>
      <c r="C16" s="1790"/>
      <c r="D16" s="3031">
        <v>0</v>
      </c>
      <c r="E16" s="3032">
        <v>3.4345274538205386E-3</v>
      </c>
      <c r="F16" s="3032">
        <v>3.2330475687022608E-3</v>
      </c>
      <c r="G16" s="3033">
        <v>3.4621319526580872E-3</v>
      </c>
      <c r="H16" s="3031">
        <v>3.875266818421695E-3</v>
      </c>
      <c r="I16" s="3032">
        <v>3.5996145545476987E-3</v>
      </c>
      <c r="J16" s="3032">
        <v>4.2721376267906485E-3</v>
      </c>
      <c r="K16" s="3033">
        <v>3.6447310961066882E-3</v>
      </c>
      <c r="L16" s="3031">
        <v>3.9462208674777861E-3</v>
      </c>
      <c r="M16" s="3032">
        <v>3.9611472329313373E-3</v>
      </c>
      <c r="N16" s="3032">
        <v>4.0773415002056954E-3</v>
      </c>
      <c r="O16" s="3033">
        <v>3.6057246672351784E-3</v>
      </c>
      <c r="P16" s="1583"/>
      <c r="Q16" s="1583"/>
    </row>
    <row r="17" spans="1:17" ht="18" customHeight="1" thickBot="1">
      <c r="D17" s="1583"/>
      <c r="E17" s="1583"/>
      <c r="F17" s="1817"/>
      <c r="G17" s="1817"/>
      <c r="H17" s="1583"/>
      <c r="I17" s="1583"/>
      <c r="J17" s="1817"/>
      <c r="K17" s="1817"/>
      <c r="L17" s="1583"/>
      <c r="M17" s="1583"/>
      <c r="N17" s="1817"/>
      <c r="O17" s="1817"/>
      <c r="P17" s="1583"/>
      <c r="Q17" s="1583"/>
    </row>
    <row r="18" spans="1:17" ht="18" customHeight="1" thickBot="1">
      <c r="C18" s="2345"/>
      <c r="D18" s="4110">
        <f>+D3</f>
        <v>2017</v>
      </c>
      <c r="E18" s="4111"/>
      <c r="F18" s="4111"/>
      <c r="G18" s="4112"/>
      <c r="H18" s="4178">
        <f>+H3</f>
        <v>2016</v>
      </c>
      <c r="I18" s="4178"/>
      <c r="J18" s="4178"/>
      <c r="K18" s="4178"/>
      <c r="L18" s="4178">
        <f>+L3</f>
        <v>2015</v>
      </c>
      <c r="M18" s="4178"/>
      <c r="N18" s="4178"/>
      <c r="O18" s="4178"/>
      <c r="P18" s="1583"/>
      <c r="Q18" s="1583"/>
    </row>
    <row r="19" spans="1:17" ht="18" customHeight="1" thickBot="1">
      <c r="A19" s="2290" t="s">
        <v>1007</v>
      </c>
      <c r="B19" s="2313"/>
      <c r="C19" s="2293"/>
      <c r="D19" s="1791" t="s">
        <v>785</v>
      </c>
      <c r="E19" s="1792" t="s">
        <v>782</v>
      </c>
      <c r="F19" s="1791" t="s">
        <v>783</v>
      </c>
      <c r="G19" s="1793" t="s">
        <v>784</v>
      </c>
      <c r="H19" s="1794" t="s">
        <v>785</v>
      </c>
      <c r="I19" s="1795" t="s">
        <v>782</v>
      </c>
      <c r="J19" s="1796" t="s">
        <v>783</v>
      </c>
      <c r="K19" s="1797" t="s">
        <v>784</v>
      </c>
      <c r="L19" s="1791" t="s">
        <v>785</v>
      </c>
      <c r="M19" s="1792" t="s">
        <v>782</v>
      </c>
      <c r="N19" s="1791" t="s">
        <v>783</v>
      </c>
      <c r="O19" s="1798" t="s">
        <v>784</v>
      </c>
      <c r="P19" s="1583"/>
      <c r="Q19" s="1583"/>
    </row>
    <row r="20" spans="1:17" ht="18" customHeight="1">
      <c r="A20" s="1799" t="s">
        <v>847</v>
      </c>
      <c r="B20" s="1800"/>
      <c r="C20" s="1801"/>
      <c r="D20" s="2594"/>
      <c r="E20" s="2595"/>
      <c r="F20" s="2595"/>
      <c r="G20" s="2596"/>
      <c r="H20" s="2594"/>
      <c r="I20" s="2595"/>
      <c r="J20" s="2595"/>
      <c r="K20" s="2596"/>
      <c r="L20" s="2594"/>
      <c r="M20" s="2595"/>
      <c r="N20" s="2595"/>
      <c r="O20" s="2596"/>
      <c r="P20" s="1583"/>
      <c r="Q20" s="1583"/>
    </row>
    <row r="21" spans="1:17" ht="18" customHeight="1">
      <c r="A21" s="1802"/>
      <c r="B21" s="1580" t="s">
        <v>837</v>
      </c>
      <c r="C21" s="3009"/>
      <c r="D21" s="2528">
        <v>0</v>
      </c>
      <c r="E21" s="3159">
        <v>81</v>
      </c>
      <c r="F21" s="3159">
        <v>88</v>
      </c>
      <c r="G21" s="2530">
        <v>89</v>
      </c>
      <c r="H21" s="2528">
        <v>85</v>
      </c>
      <c r="I21" s="3159">
        <v>88</v>
      </c>
      <c r="J21" s="3159">
        <v>96</v>
      </c>
      <c r="K21" s="2530">
        <v>93</v>
      </c>
      <c r="L21" s="2528">
        <v>92</v>
      </c>
      <c r="M21" s="3159">
        <v>89</v>
      </c>
      <c r="N21" s="3159">
        <v>93</v>
      </c>
      <c r="O21" s="2530">
        <v>88</v>
      </c>
      <c r="P21" s="1583"/>
      <c r="Q21" s="1583"/>
    </row>
    <row r="22" spans="1:17" ht="18" customHeight="1">
      <c r="A22" s="1802"/>
      <c r="B22" s="1580" t="s">
        <v>1076</v>
      </c>
      <c r="C22" s="1803"/>
      <c r="D22" s="2528">
        <v>0</v>
      </c>
      <c r="E22" s="2529">
        <v>144</v>
      </c>
      <c r="F22" s="2529">
        <v>119</v>
      </c>
      <c r="G22" s="2530">
        <v>131</v>
      </c>
      <c r="H22" s="2528">
        <v>190</v>
      </c>
      <c r="I22" s="2529">
        <v>157</v>
      </c>
      <c r="J22" s="2529">
        <v>197</v>
      </c>
      <c r="K22" s="2530">
        <v>134</v>
      </c>
      <c r="L22" s="2528">
        <v>157</v>
      </c>
      <c r="M22" s="2529">
        <v>160</v>
      </c>
      <c r="N22" s="2529">
        <v>153</v>
      </c>
      <c r="O22" s="2530">
        <v>103</v>
      </c>
      <c r="P22" s="1583"/>
      <c r="Q22" s="1583"/>
    </row>
    <row r="23" spans="1:17" ht="18" customHeight="1">
      <c r="A23" s="1802" t="s">
        <v>824</v>
      </c>
      <c r="B23" s="1580"/>
      <c r="C23" s="1803"/>
      <c r="D23" s="2528">
        <v>0</v>
      </c>
      <c r="E23" s="2529">
        <v>4</v>
      </c>
      <c r="F23" s="2529">
        <v>4</v>
      </c>
      <c r="G23" s="2530">
        <v>4</v>
      </c>
      <c r="H23" s="2528">
        <v>5</v>
      </c>
      <c r="I23" s="2529">
        <v>5</v>
      </c>
      <c r="J23" s="2529">
        <v>7</v>
      </c>
      <c r="K23" s="2530">
        <v>7</v>
      </c>
      <c r="L23" s="2528">
        <v>5</v>
      </c>
      <c r="M23" s="2529">
        <v>5</v>
      </c>
      <c r="N23" s="2529">
        <v>3</v>
      </c>
      <c r="O23" s="2530">
        <v>3</v>
      </c>
      <c r="P23" s="1583"/>
      <c r="Q23" s="1583"/>
    </row>
    <row r="24" spans="1:17" ht="18" customHeight="1">
      <c r="A24" s="1802" t="s">
        <v>825</v>
      </c>
      <c r="B24" s="1580"/>
      <c r="C24" s="1803"/>
      <c r="D24" s="2528">
        <v>0</v>
      </c>
      <c r="E24" s="2529">
        <v>0</v>
      </c>
      <c r="F24" s="2529">
        <v>0</v>
      </c>
      <c r="G24" s="2530">
        <v>0</v>
      </c>
      <c r="H24" s="2528">
        <v>0</v>
      </c>
      <c r="I24" s="2529">
        <v>0</v>
      </c>
      <c r="J24" s="2529">
        <v>0</v>
      </c>
      <c r="K24" s="2530">
        <v>0</v>
      </c>
      <c r="L24" s="2528">
        <v>0</v>
      </c>
      <c r="M24" s="2529">
        <v>0</v>
      </c>
      <c r="N24" s="2529">
        <v>0</v>
      </c>
      <c r="O24" s="2530">
        <v>0</v>
      </c>
      <c r="P24" s="1583"/>
      <c r="Q24" s="1583"/>
    </row>
    <row r="25" spans="1:17" ht="18" customHeight="1">
      <c r="A25" s="1802" t="s">
        <v>1366</v>
      </c>
      <c r="B25" s="1580"/>
      <c r="C25" s="3009"/>
      <c r="D25" s="2528"/>
      <c r="E25" s="3729"/>
      <c r="F25" s="3729"/>
      <c r="G25" s="3160"/>
      <c r="H25" s="2528"/>
      <c r="I25" s="3729"/>
      <c r="J25" s="3729"/>
      <c r="K25" s="3160"/>
      <c r="L25" s="2528"/>
      <c r="M25" s="3729"/>
      <c r="N25" s="3729"/>
      <c r="O25" s="3160"/>
      <c r="P25" s="1583"/>
      <c r="Q25" s="1583"/>
    </row>
    <row r="26" spans="1:17" ht="18" customHeight="1">
      <c r="A26" s="1802"/>
      <c r="B26" s="1580" t="s">
        <v>1315</v>
      </c>
      <c r="C26" s="1803"/>
      <c r="D26" s="2528">
        <v>0</v>
      </c>
      <c r="E26" s="2529">
        <v>0</v>
      </c>
      <c r="F26" s="2529">
        <v>0</v>
      </c>
      <c r="G26" s="2530">
        <v>0</v>
      </c>
      <c r="H26" s="2528">
        <v>0</v>
      </c>
      <c r="I26" s="2529">
        <v>0</v>
      </c>
      <c r="J26" s="2529">
        <v>0</v>
      </c>
      <c r="K26" s="2530">
        <v>0</v>
      </c>
      <c r="L26" s="2528">
        <v>0</v>
      </c>
      <c r="M26" s="2529">
        <v>0</v>
      </c>
      <c r="N26" s="2529">
        <v>0</v>
      </c>
      <c r="O26" s="2530">
        <v>0</v>
      </c>
      <c r="P26" s="1583"/>
      <c r="Q26" s="1583"/>
    </row>
    <row r="27" spans="1:17" ht="18" customHeight="1">
      <c r="A27" s="1802"/>
      <c r="B27" s="1580" t="s">
        <v>1367</v>
      </c>
      <c r="C27" s="1803"/>
      <c r="D27" s="2528">
        <v>0</v>
      </c>
      <c r="E27" s="2529">
        <v>11</v>
      </c>
      <c r="F27" s="2529">
        <v>2</v>
      </c>
      <c r="G27" s="2530">
        <v>2</v>
      </c>
      <c r="H27" s="2528">
        <v>1</v>
      </c>
      <c r="I27" s="2529">
        <v>1</v>
      </c>
      <c r="J27" s="3856"/>
      <c r="K27" s="3854"/>
      <c r="L27" s="3855"/>
      <c r="M27" s="3856"/>
      <c r="N27" s="3856"/>
      <c r="O27" s="3854"/>
      <c r="P27" s="1583"/>
      <c r="Q27" s="1583"/>
    </row>
    <row r="28" spans="1:17" ht="18" customHeight="1">
      <c r="A28" s="1820" t="s">
        <v>826</v>
      </c>
      <c r="B28" s="1821"/>
      <c r="C28" s="1822"/>
      <c r="D28" s="2582">
        <v>0</v>
      </c>
      <c r="E28" s="2570">
        <v>0</v>
      </c>
      <c r="F28" s="2570">
        <v>0</v>
      </c>
      <c r="G28" s="2583">
        <v>0</v>
      </c>
      <c r="H28" s="2582">
        <v>0</v>
      </c>
      <c r="I28" s="2570">
        <v>0</v>
      </c>
      <c r="J28" s="2570">
        <v>0</v>
      </c>
      <c r="K28" s="2583">
        <v>0</v>
      </c>
      <c r="L28" s="2582">
        <v>0</v>
      </c>
      <c r="M28" s="2570">
        <v>0</v>
      </c>
      <c r="N28" s="2570">
        <v>0</v>
      </c>
      <c r="O28" s="2583">
        <v>0</v>
      </c>
      <c r="P28" s="1583"/>
      <c r="Q28" s="1583"/>
    </row>
    <row r="29" spans="1:17" ht="18" customHeight="1">
      <c r="A29" s="1802" t="s">
        <v>1297</v>
      </c>
      <c r="B29" s="1580"/>
      <c r="C29" s="3009"/>
      <c r="D29" s="2528">
        <v>0</v>
      </c>
      <c r="E29" s="3159">
        <v>240</v>
      </c>
      <c r="F29" s="3159">
        <v>213</v>
      </c>
      <c r="G29" s="3160">
        <v>226</v>
      </c>
      <c r="H29" s="2528">
        <v>281</v>
      </c>
      <c r="I29" s="3159">
        <v>251</v>
      </c>
      <c r="J29" s="2554">
        <v>300</v>
      </c>
      <c r="K29" s="3160">
        <v>234</v>
      </c>
      <c r="L29" s="2528">
        <v>254</v>
      </c>
      <c r="M29" s="3159">
        <v>254</v>
      </c>
      <c r="N29" s="2554">
        <v>249</v>
      </c>
      <c r="O29" s="3160">
        <v>194</v>
      </c>
      <c r="P29" s="1583"/>
      <c r="Q29" s="1583"/>
    </row>
    <row r="30" spans="1:17" ht="18" customHeight="1">
      <c r="A30" s="1802" t="s">
        <v>1424</v>
      </c>
      <c r="B30" s="1580"/>
      <c r="C30" s="3009"/>
      <c r="D30" s="2528">
        <v>0</v>
      </c>
      <c r="E30" s="3159">
        <v>-141</v>
      </c>
      <c r="F30" s="3159">
        <v>-147</v>
      </c>
      <c r="G30" s="3160">
        <v>-204</v>
      </c>
      <c r="H30" s="2528">
        <v>-204</v>
      </c>
      <c r="I30" s="3159">
        <v>-213</v>
      </c>
      <c r="J30" s="2554">
        <v>-250</v>
      </c>
      <c r="K30" s="3160">
        <v>0</v>
      </c>
      <c r="L30" s="2528">
        <v>0</v>
      </c>
      <c r="M30" s="3159">
        <v>0</v>
      </c>
      <c r="N30" s="2554">
        <v>0</v>
      </c>
      <c r="O30" s="3160">
        <v>0</v>
      </c>
      <c r="P30" s="1583"/>
      <c r="Q30" s="1583"/>
    </row>
    <row r="31" spans="1:17" ht="18" customHeight="1">
      <c r="A31" s="1820" t="s">
        <v>1425</v>
      </c>
      <c r="B31" s="3222"/>
      <c r="C31" s="3223"/>
      <c r="D31" s="3179">
        <v>0</v>
      </c>
      <c r="E31" s="3180">
        <v>-406</v>
      </c>
      <c r="F31" s="3180">
        <v>-406</v>
      </c>
      <c r="G31" s="3181">
        <v>-366</v>
      </c>
      <c r="H31" s="3224">
        <v>-366</v>
      </c>
      <c r="I31" s="3225">
        <v>-366</v>
      </c>
      <c r="J31" s="3226">
        <v>-366</v>
      </c>
      <c r="K31" s="3227">
        <v>-366</v>
      </c>
      <c r="L31" s="3224">
        <v>-366</v>
      </c>
      <c r="M31" s="3225">
        <v>-366</v>
      </c>
      <c r="N31" s="3226">
        <v>-366</v>
      </c>
      <c r="O31" s="3227">
        <v>-366</v>
      </c>
      <c r="P31" s="1583"/>
      <c r="Q31" s="1583"/>
    </row>
    <row r="32" spans="1:17" ht="17.25" customHeight="1">
      <c r="A32" s="1824" t="s">
        <v>1298</v>
      </c>
      <c r="B32" s="1825"/>
      <c r="C32" s="1826"/>
      <c r="D32" s="2597">
        <v>0</v>
      </c>
      <c r="E32" s="2575">
        <v>-307</v>
      </c>
      <c r="F32" s="2575">
        <v>-340</v>
      </c>
      <c r="G32" s="2598">
        <v>-344</v>
      </c>
      <c r="H32" s="1827">
        <v>-289</v>
      </c>
      <c r="I32" s="1828">
        <v>-328</v>
      </c>
      <c r="J32" s="1829">
        <v>-316</v>
      </c>
      <c r="K32" s="1830">
        <v>-132</v>
      </c>
      <c r="L32" s="1827">
        <v>-112</v>
      </c>
      <c r="M32" s="1828">
        <v>-112</v>
      </c>
      <c r="N32" s="1829">
        <v>-117</v>
      </c>
      <c r="O32" s="1830">
        <v>-172</v>
      </c>
      <c r="P32" s="1583"/>
      <c r="Q32" s="1583"/>
    </row>
    <row r="33" spans="1:17" ht="9.9499999999999993" customHeight="1">
      <c r="A33" s="1831"/>
      <c r="B33" s="1580"/>
      <c r="C33" s="1803"/>
      <c r="D33" s="1832"/>
      <c r="E33" s="1812"/>
      <c r="F33" s="1813"/>
      <c r="G33" s="1814"/>
      <c r="H33" s="1832"/>
      <c r="I33" s="1812"/>
      <c r="J33" s="1813"/>
      <c r="K33" s="1814"/>
      <c r="L33" s="1832"/>
      <c r="M33" s="1812"/>
      <c r="N33" s="1813"/>
      <c r="O33" s="1814"/>
      <c r="P33" s="1583"/>
      <c r="Q33" s="1583"/>
    </row>
    <row r="34" spans="1:17" ht="18" customHeight="1" thickBot="1">
      <c r="A34" s="1815" t="s">
        <v>1006</v>
      </c>
      <c r="B34" s="1816"/>
      <c r="C34" s="1790"/>
      <c r="D34" s="1833">
        <v>0</v>
      </c>
      <c r="E34" s="1834">
        <v>-2.2921737572237071E-3</v>
      </c>
      <c r="F34" s="3169">
        <v>-2.6048250553525323E-3</v>
      </c>
      <c r="G34" s="3170">
        <v>-2.694509936005389E-3</v>
      </c>
      <c r="H34" s="3171">
        <v>-2.2763254278940445E-3</v>
      </c>
      <c r="I34" s="3172">
        <v>-2.6121096767514275E-3</v>
      </c>
      <c r="J34" s="3169">
        <v>-2.5911621690323321E-3</v>
      </c>
      <c r="K34" s="3170">
        <v>-1.1085357250831401E-3</v>
      </c>
      <c r="L34" s="3171">
        <v>-9.6712633951315556E-4</v>
      </c>
      <c r="M34" s="3172">
        <v>-9.880812696844315E-4</v>
      </c>
      <c r="N34" s="3169">
        <v>-1.0696164922064269E-3</v>
      </c>
      <c r="O34" s="3170">
        <v>-1.5943049942530867E-3</v>
      </c>
      <c r="P34" s="1583"/>
      <c r="Q34" s="1583"/>
    </row>
    <row r="35" spans="1:17" ht="21" customHeight="1">
      <c r="A35" s="3730" t="s">
        <v>1420</v>
      </c>
      <c r="B35" s="1835"/>
      <c r="C35" s="1835"/>
      <c r="D35" s="1583"/>
      <c r="E35" s="1583"/>
      <c r="F35" s="1583"/>
      <c r="G35" s="1583"/>
      <c r="H35" s="1583"/>
      <c r="I35" s="1583"/>
      <c r="J35" s="1583"/>
      <c r="K35" s="1583"/>
      <c r="L35" s="1583"/>
      <c r="M35" s="1583"/>
      <c r="N35" s="1583"/>
      <c r="O35" s="1583"/>
      <c r="P35" s="1835"/>
    </row>
    <row r="36" spans="1:17" ht="30.75" customHeight="1">
      <c r="A36" s="4177" t="s">
        <v>1429</v>
      </c>
      <c r="B36" s="4177"/>
      <c r="C36" s="4177"/>
      <c r="D36" s="4177"/>
      <c r="E36" s="4177"/>
      <c r="F36" s="4177"/>
      <c r="G36" s="4177"/>
      <c r="H36" s="4177"/>
      <c r="I36" s="4177"/>
      <c r="J36" s="4177"/>
      <c r="K36" s="4177"/>
      <c r="L36" s="4177"/>
      <c r="M36" s="4177"/>
      <c r="N36" s="4177"/>
      <c r="O36" s="4177"/>
      <c r="P36" s="1835"/>
    </row>
    <row r="37" spans="1:17" ht="18" customHeight="1">
      <c r="A37" s="3730" t="s">
        <v>1423</v>
      </c>
      <c r="B37" s="1835"/>
      <c r="C37" s="1835"/>
      <c r="D37" s="1583"/>
      <c r="E37" s="1583"/>
      <c r="F37" s="1583"/>
      <c r="G37" s="1583"/>
      <c r="H37" s="1583"/>
      <c r="I37" s="1583"/>
      <c r="J37" s="1583"/>
      <c r="K37" s="1583"/>
      <c r="L37" s="1583"/>
      <c r="M37" s="1583"/>
      <c r="N37" s="1583"/>
      <c r="O37" s="1583"/>
      <c r="P37" s="1835"/>
    </row>
    <row r="38" spans="1:17" ht="8.25" customHeight="1">
      <c r="A38" s="1836"/>
      <c r="B38" s="1835"/>
      <c r="C38" s="1835"/>
      <c r="D38" s="1835"/>
      <c r="E38" s="1583"/>
      <c r="F38" s="1583"/>
      <c r="G38" s="1583"/>
      <c r="H38" s="1835"/>
      <c r="I38" s="1583"/>
      <c r="J38" s="1583"/>
      <c r="K38" s="1583"/>
      <c r="L38" s="1583"/>
      <c r="M38" s="1583"/>
      <c r="N38" s="1583"/>
      <c r="O38" s="1583"/>
      <c r="P38" s="1835"/>
    </row>
    <row r="39" spans="1:17" s="1583" customFormat="1" ht="15.75" customHeight="1">
      <c r="A39" s="1835"/>
      <c r="B39" s="1835"/>
      <c r="C39" s="1835"/>
      <c r="D39" s="1583">
        <v>0</v>
      </c>
      <c r="H39" s="1835"/>
      <c r="O39" s="1837"/>
      <c r="P39" s="1835"/>
    </row>
    <row r="40" spans="1:17">
      <c r="A40" s="1835"/>
      <c r="B40" s="1835"/>
      <c r="C40" s="1835"/>
      <c r="D40" s="1583">
        <v>0</v>
      </c>
      <c r="E40" s="1583">
        <v>0</v>
      </c>
      <c r="F40" s="1835">
        <v>0</v>
      </c>
      <c r="G40" s="1835">
        <v>0</v>
      </c>
      <c r="H40" s="1835">
        <v>0</v>
      </c>
      <c r="I40" s="1583">
        <v>0</v>
      </c>
      <c r="J40" s="1835">
        <v>0</v>
      </c>
      <c r="K40" s="1835">
        <v>0</v>
      </c>
      <c r="L40" s="1835">
        <v>0</v>
      </c>
      <c r="M40" s="1583">
        <v>0</v>
      </c>
      <c r="N40" s="1835">
        <v>0</v>
      </c>
      <c r="O40" s="1835">
        <v>0</v>
      </c>
      <c r="P40" s="1835"/>
    </row>
    <row r="41" spans="1:17">
      <c r="A41" s="1835"/>
      <c r="B41" s="1835"/>
      <c r="C41" s="1835"/>
      <c r="D41" s="1835"/>
      <c r="E41" s="1583"/>
      <c r="F41" s="1835"/>
      <c r="G41" s="1835"/>
      <c r="H41" s="1835"/>
      <c r="I41" s="1583"/>
      <c r="J41" s="1835"/>
      <c r="K41" s="1835"/>
      <c r="L41" s="1835"/>
      <c r="M41" s="1583"/>
      <c r="N41" s="1835"/>
      <c r="O41" s="1835"/>
      <c r="P41" s="1835"/>
    </row>
    <row r="42" spans="1:17">
      <c r="A42" s="1835"/>
      <c r="B42" s="1835"/>
      <c r="C42" s="1835"/>
      <c r="D42" s="1835"/>
      <c r="E42" s="1583"/>
      <c r="F42" s="1835"/>
      <c r="G42" s="1835"/>
      <c r="H42" s="1835"/>
      <c r="I42" s="1583"/>
      <c r="J42" s="1835"/>
      <c r="K42" s="1835"/>
      <c r="L42" s="1835"/>
      <c r="M42" s="1583"/>
      <c r="N42" s="1835"/>
      <c r="O42" s="1835"/>
      <c r="P42" s="1835"/>
    </row>
    <row r="44" spans="1:17" s="1584" customFormat="1">
      <c r="C44" s="1838"/>
    </row>
    <row r="45" spans="1:17" s="1584" customFormat="1">
      <c r="C45" s="1838"/>
      <c r="G45" s="1838"/>
      <c r="K45" s="1838"/>
      <c r="O45" s="1838"/>
    </row>
    <row r="46" spans="1:17" s="1584" customFormat="1">
      <c r="C46" s="1838"/>
      <c r="G46" s="1838"/>
      <c r="K46" s="1838"/>
      <c r="O46" s="1838"/>
    </row>
    <row r="47" spans="1:17" s="1584" customFormat="1">
      <c r="C47" s="1838"/>
      <c r="G47" s="1838"/>
      <c r="K47" s="1838"/>
      <c r="O47" s="1838"/>
    </row>
    <row r="48" spans="1:17" s="1584" customFormat="1">
      <c r="C48" s="1838"/>
      <c r="G48" s="1838"/>
      <c r="K48" s="1838"/>
      <c r="O48" s="1838"/>
    </row>
    <row r="49" s="1584" customFormat="1"/>
  </sheetData>
  <mergeCells count="8">
    <mergeCell ref="A36:O36"/>
    <mergeCell ref="H18:K18"/>
    <mergeCell ref="L18:O18"/>
    <mergeCell ref="A1:O1"/>
    <mergeCell ref="L3:O3"/>
    <mergeCell ref="H3:K3"/>
    <mergeCell ref="D3:G3"/>
    <mergeCell ref="D18:G18"/>
  </mergeCells>
  <phoneticPr fontId="21" type="noConversion"/>
  <conditionalFormatting sqref="O45:O48 C44:K48">
    <cfRule type="expression" dxfId="24" priority="1" stopIfTrue="1">
      <formula>ABS(C44)&gt;0</formula>
    </cfRule>
  </conditionalFormatting>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90119" r:id="rId4">
          <objectPr defaultSize="0" autoPict="0" r:id="rId5">
            <anchor moveWithCells="1">
              <from>
                <xdr:col>0</xdr:col>
                <xdr:colOff>85725</xdr:colOff>
                <xdr:row>0</xdr:row>
                <xdr:rowOff>104775</xdr:rowOff>
              </from>
              <to>
                <xdr:col>1</xdr:col>
                <xdr:colOff>142875</xdr:colOff>
                <xdr:row>2</xdr:row>
                <xdr:rowOff>76200</xdr:rowOff>
              </to>
            </anchor>
          </objectPr>
        </oleObject>
      </mc:Choice>
      <mc:Fallback>
        <oleObject progId="Word.Document.8" shapeId="90119" r:id="rId4"/>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1">
    <tabColor rgb="FFCCFFCC"/>
    <pageSetUpPr fitToPage="1"/>
  </sheetPr>
  <dimension ref="A1:V78"/>
  <sheetViews>
    <sheetView showGridLines="0" showZeros="0" defaultGridColor="0" view="pageBreakPreview" topLeftCell="A35" colorId="22" zoomScale="85" zoomScaleNormal="75" zoomScaleSheetLayoutView="85" workbookViewId="0">
      <selection activeCell="B4" sqref="B4"/>
    </sheetView>
  </sheetViews>
  <sheetFormatPr defaultColWidth="8.88671875" defaultRowHeight="15"/>
  <cols>
    <col min="1" max="1" width="5.21875" style="1585" customWidth="1"/>
    <col min="2" max="2" width="23.77734375" style="1585" customWidth="1"/>
    <col min="3" max="3" width="24.6640625" style="1585" customWidth="1"/>
    <col min="4" max="4" width="8.77734375" style="1585" hidden="1" customWidth="1"/>
    <col min="5" max="19" width="8.77734375" style="1585" customWidth="1"/>
    <col min="20" max="20" width="1.77734375" style="1585" customWidth="1"/>
    <col min="21" max="16384" width="8.88671875" style="1585"/>
  </cols>
  <sheetData>
    <row r="1" spans="1:20" ht="33" customHeight="1">
      <c r="A1" s="4185" t="s">
        <v>1025</v>
      </c>
      <c r="B1" s="4185"/>
      <c r="C1" s="4185"/>
      <c r="D1" s="4185"/>
      <c r="E1" s="4185"/>
      <c r="F1" s="4185"/>
      <c r="G1" s="4185"/>
      <c r="H1" s="4185"/>
      <c r="I1" s="4185"/>
      <c r="J1" s="4185"/>
      <c r="K1" s="4185"/>
      <c r="L1" s="4185"/>
      <c r="M1" s="4185"/>
      <c r="N1" s="4185"/>
      <c r="O1" s="4185"/>
      <c r="P1" s="4185"/>
      <c r="Q1" s="4185"/>
      <c r="R1" s="4185"/>
      <c r="S1" s="4185"/>
      <c r="T1" s="1721"/>
    </row>
    <row r="2" spans="1:20" ht="12" customHeight="1" thickBot="1"/>
    <row r="3" spans="1:20" ht="17.25" hidden="1" customHeight="1" thickBot="1">
      <c r="A3" s="1683"/>
      <c r="B3" s="1588"/>
      <c r="C3" s="2248"/>
      <c r="D3" s="1626"/>
      <c r="E3" s="1626"/>
      <c r="F3" s="1626"/>
      <c r="G3" s="1626"/>
      <c r="H3" s="1626"/>
      <c r="I3" s="1626"/>
      <c r="J3" s="1626"/>
      <c r="K3" s="1626"/>
      <c r="L3" s="1626"/>
      <c r="M3" s="1626"/>
      <c r="N3" s="1626"/>
      <c r="O3" s="1626"/>
      <c r="P3" s="1626"/>
      <c r="Q3" s="1626"/>
      <c r="R3" s="3346" t="s">
        <v>1325</v>
      </c>
      <c r="S3" s="1722"/>
      <c r="T3" s="1626"/>
    </row>
    <row r="4" spans="1:20" ht="17.25" customHeight="1" thickBot="1">
      <c r="A4" s="2250" t="s">
        <v>848</v>
      </c>
      <c r="B4" s="2251"/>
      <c r="C4" s="2252"/>
      <c r="D4" s="4189">
        <f>+Highlights!E3</f>
        <v>2017</v>
      </c>
      <c r="E4" s="4183"/>
      <c r="F4" s="4183"/>
      <c r="G4" s="4190"/>
      <c r="H4" s="4189">
        <f>+Highlights!I3</f>
        <v>2016</v>
      </c>
      <c r="I4" s="4183"/>
      <c r="J4" s="4183"/>
      <c r="K4" s="4184"/>
      <c r="L4" s="4182">
        <f>+Highlights!M3</f>
        <v>2015</v>
      </c>
      <c r="M4" s="4183"/>
      <c r="N4" s="4183"/>
      <c r="O4" s="4184"/>
      <c r="P4" s="4106" t="s">
        <v>786</v>
      </c>
      <c r="Q4" s="4041"/>
      <c r="R4" s="4100" t="s">
        <v>1344</v>
      </c>
      <c r="S4" s="4101"/>
    </row>
    <row r="5" spans="1:20" s="1626" customFormat="1" ht="20.100000000000001" customHeight="1" thickBot="1">
      <c r="A5" s="2249" t="s">
        <v>1223</v>
      </c>
      <c r="B5" s="1723"/>
      <c r="C5" s="1724"/>
      <c r="D5" s="1725" t="s">
        <v>785</v>
      </c>
      <c r="E5" s="1726" t="s">
        <v>782</v>
      </c>
      <c r="F5" s="1725" t="s">
        <v>783</v>
      </c>
      <c r="G5" s="1727" t="s">
        <v>784</v>
      </c>
      <c r="H5" s="1725" t="s">
        <v>785</v>
      </c>
      <c r="I5" s="1726" t="s">
        <v>782</v>
      </c>
      <c r="J5" s="1725" t="s">
        <v>783</v>
      </c>
      <c r="K5" s="1727" t="s">
        <v>784</v>
      </c>
      <c r="L5" s="1728" t="s">
        <v>785</v>
      </c>
      <c r="M5" s="1726" t="s">
        <v>782</v>
      </c>
      <c r="N5" s="1725" t="s">
        <v>783</v>
      </c>
      <c r="O5" s="1727" t="s">
        <v>784</v>
      </c>
      <c r="P5" s="3056">
        <f>+Highlights!E3</f>
        <v>2017</v>
      </c>
      <c r="Q5" s="3731">
        <f>+Highlights!I3</f>
        <v>2016</v>
      </c>
      <c r="R5" s="3735">
        <f>+Q5</f>
        <v>2016</v>
      </c>
      <c r="S5" s="1730">
        <f>+Highlights!T4</f>
        <v>2015</v>
      </c>
      <c r="T5" s="1731"/>
    </row>
    <row r="6" spans="1:20" s="1737" customFormat="1" ht="17.25" customHeight="1">
      <c r="A6" s="1732" t="s">
        <v>929</v>
      </c>
      <c r="B6" s="1733"/>
      <c r="C6" s="1734"/>
      <c r="D6" s="2562">
        <v>460</v>
      </c>
      <c r="E6" s="2563">
        <v>422</v>
      </c>
      <c r="F6" s="2563">
        <v>442</v>
      </c>
      <c r="G6" s="2564">
        <v>492</v>
      </c>
      <c r="H6" s="2562">
        <v>452</v>
      </c>
      <c r="I6" s="2563">
        <v>521</v>
      </c>
      <c r="J6" s="2563">
        <v>434</v>
      </c>
      <c r="K6" s="2564">
        <v>457</v>
      </c>
      <c r="L6" s="2562">
        <v>449</v>
      </c>
      <c r="M6" s="2563">
        <v>446</v>
      </c>
      <c r="N6" s="2563">
        <v>389</v>
      </c>
      <c r="O6" s="2564">
        <v>486</v>
      </c>
      <c r="P6" s="2562">
        <v>492</v>
      </c>
      <c r="Q6" s="3732">
        <v>457</v>
      </c>
      <c r="R6" s="3736">
        <v>457</v>
      </c>
      <c r="S6" s="3737">
        <v>486</v>
      </c>
      <c r="T6" s="1736"/>
    </row>
    <row r="7" spans="1:20" s="1737" customFormat="1" ht="17.25" customHeight="1">
      <c r="A7" s="1738" t="s">
        <v>1026</v>
      </c>
      <c r="B7" s="1739"/>
      <c r="C7" s="1740"/>
      <c r="D7" s="2528"/>
      <c r="E7" s="2529"/>
      <c r="F7" s="2529"/>
      <c r="G7" s="2530"/>
      <c r="H7" s="2528"/>
      <c r="I7" s="2529"/>
      <c r="J7" s="2529"/>
      <c r="K7" s="2530"/>
      <c r="L7" s="2528"/>
      <c r="M7" s="2529"/>
      <c r="N7" s="2529"/>
      <c r="O7" s="2530"/>
      <c r="P7" s="1741"/>
      <c r="Q7" s="3733"/>
      <c r="R7" s="3738"/>
      <c r="S7" s="3739"/>
      <c r="T7" s="1736"/>
    </row>
    <row r="8" spans="1:20" s="1737" customFormat="1" ht="17.25" customHeight="1">
      <c r="A8" s="1738" t="s">
        <v>1291</v>
      </c>
      <c r="B8" s="1739"/>
      <c r="C8" s="3173"/>
      <c r="D8" s="2528"/>
      <c r="E8" s="3159"/>
      <c r="F8" s="3159"/>
      <c r="G8" s="2530"/>
      <c r="H8" s="2528"/>
      <c r="I8" s="3159"/>
      <c r="J8" s="3159"/>
      <c r="K8" s="2530"/>
      <c r="L8" s="2528"/>
      <c r="M8" s="3159"/>
      <c r="N8" s="3159"/>
      <c r="O8" s="2530"/>
      <c r="P8" s="1741"/>
      <c r="Q8" s="3733"/>
      <c r="R8" s="3738"/>
      <c r="S8" s="3739"/>
      <c r="T8" s="1736"/>
    </row>
    <row r="9" spans="1:20" ht="17.25" customHeight="1">
      <c r="A9" s="1742"/>
      <c r="B9" s="3174" t="s">
        <v>837</v>
      </c>
      <c r="C9" s="1744"/>
      <c r="D9" s="2528">
        <v>0</v>
      </c>
      <c r="E9" s="2529">
        <v>-19</v>
      </c>
      <c r="F9" s="2529">
        <v>-21</v>
      </c>
      <c r="G9" s="2530">
        <v>-18</v>
      </c>
      <c r="H9" s="2528">
        <v>-20</v>
      </c>
      <c r="I9" s="2529">
        <v>-18</v>
      </c>
      <c r="J9" s="2529">
        <v>-20</v>
      </c>
      <c r="K9" s="2530">
        <v>-23</v>
      </c>
      <c r="L9" s="2528">
        <v>-23</v>
      </c>
      <c r="M9" s="2529">
        <v>-18</v>
      </c>
      <c r="N9" s="2529">
        <v>-21</v>
      </c>
      <c r="O9" s="2530">
        <v>-21</v>
      </c>
      <c r="P9" s="2528">
        <v>-58</v>
      </c>
      <c r="Q9" s="3697">
        <v>-61</v>
      </c>
      <c r="R9" s="3426">
        <v>-81</v>
      </c>
      <c r="S9" s="3160">
        <v>-83</v>
      </c>
      <c r="T9" s="1595"/>
    </row>
    <row r="10" spans="1:20" ht="17.25" customHeight="1">
      <c r="A10" s="1742"/>
      <c r="B10" s="3174" t="s">
        <v>1076</v>
      </c>
      <c r="C10" s="1744"/>
      <c r="D10" s="2528">
        <v>0</v>
      </c>
      <c r="E10" s="2529">
        <v>-2</v>
      </c>
      <c r="F10" s="2529">
        <v>-33</v>
      </c>
      <c r="G10" s="2530">
        <v>-10</v>
      </c>
      <c r="H10" s="2528">
        <v>-19</v>
      </c>
      <c r="I10" s="2529">
        <v>-66</v>
      </c>
      <c r="J10" s="2529">
        <v>-5</v>
      </c>
      <c r="K10" s="2530">
        <v>-20</v>
      </c>
      <c r="L10" s="2528">
        <v>-11</v>
      </c>
      <c r="M10" s="2529">
        <v>-16</v>
      </c>
      <c r="N10" s="2529">
        <v>-15</v>
      </c>
      <c r="O10" s="2530">
        <v>-62</v>
      </c>
      <c r="P10" s="2528">
        <v>-45</v>
      </c>
      <c r="Q10" s="3697">
        <v>-91</v>
      </c>
      <c r="R10" s="3426">
        <v>-110</v>
      </c>
      <c r="S10" s="3160">
        <v>-104</v>
      </c>
      <c r="T10" s="1595"/>
    </row>
    <row r="11" spans="1:20" ht="17.25" customHeight="1">
      <c r="A11" s="1738" t="s">
        <v>1292</v>
      </c>
      <c r="B11" s="1743"/>
      <c r="C11" s="1744"/>
      <c r="D11" s="2528">
        <v>0</v>
      </c>
      <c r="E11" s="2529">
        <v>-1</v>
      </c>
      <c r="F11" s="2529">
        <v>-1</v>
      </c>
      <c r="G11" s="2530">
        <v>-3</v>
      </c>
      <c r="H11" s="2528">
        <v>-1</v>
      </c>
      <c r="I11" s="2529">
        <v>-2</v>
      </c>
      <c r="J11" s="2529">
        <v>-1</v>
      </c>
      <c r="K11" s="2530">
        <v>-2</v>
      </c>
      <c r="L11" s="2528">
        <v>-1</v>
      </c>
      <c r="M11" s="2529">
        <v>-1</v>
      </c>
      <c r="N11" s="2529">
        <v>-1</v>
      </c>
      <c r="O11" s="2530">
        <v>-1</v>
      </c>
      <c r="P11" s="2528">
        <v>-5</v>
      </c>
      <c r="Q11" s="3697">
        <v>-5</v>
      </c>
      <c r="R11" s="3426">
        <v>-6</v>
      </c>
      <c r="S11" s="3160">
        <v>-4</v>
      </c>
      <c r="T11" s="1595"/>
    </row>
    <row r="12" spans="1:20" ht="17.25" customHeight="1">
      <c r="A12" s="1738" t="s">
        <v>1294</v>
      </c>
      <c r="B12" s="1743"/>
      <c r="C12" s="1744"/>
      <c r="D12" s="2528">
        <v>0</v>
      </c>
      <c r="E12" s="2529">
        <v>0</v>
      </c>
      <c r="F12" s="2529">
        <v>0</v>
      </c>
      <c r="G12" s="2530">
        <v>0</v>
      </c>
      <c r="H12" s="2528">
        <v>0</v>
      </c>
      <c r="I12" s="2529">
        <v>0</v>
      </c>
      <c r="J12" s="2529">
        <v>0</v>
      </c>
      <c r="K12" s="2530">
        <v>0</v>
      </c>
      <c r="L12" s="2528">
        <v>0</v>
      </c>
      <c r="M12" s="2529">
        <v>-6</v>
      </c>
      <c r="N12" s="2529">
        <v>0</v>
      </c>
      <c r="O12" s="2530">
        <v>0</v>
      </c>
      <c r="P12" s="2528">
        <v>0</v>
      </c>
      <c r="Q12" s="3697">
        <v>0</v>
      </c>
      <c r="R12" s="3426">
        <v>0</v>
      </c>
      <c r="S12" s="3160">
        <v>-6</v>
      </c>
      <c r="T12" s="1595"/>
    </row>
    <row r="13" spans="1:20" ht="17.25" customHeight="1">
      <c r="A13" s="1738" t="s">
        <v>1368</v>
      </c>
      <c r="B13" s="1743"/>
      <c r="C13" s="3182"/>
      <c r="D13" s="2528"/>
      <c r="E13" s="3729"/>
      <c r="F13" s="3729"/>
      <c r="G13" s="3160"/>
      <c r="H13" s="2528"/>
      <c r="I13" s="3729"/>
      <c r="J13" s="3729"/>
      <c r="K13" s="3160"/>
      <c r="L13" s="2528"/>
      <c r="M13" s="3729"/>
      <c r="N13" s="3729"/>
      <c r="O13" s="3160"/>
      <c r="P13" s="2528"/>
      <c r="Q13" s="3697"/>
      <c r="R13" s="3426"/>
      <c r="S13" s="3160"/>
      <c r="T13" s="1595"/>
    </row>
    <row r="14" spans="1:20" ht="18" hidden="1" customHeight="1">
      <c r="A14" s="1742"/>
      <c r="B14" s="1580" t="s">
        <v>1315</v>
      </c>
      <c r="C14" s="1744"/>
      <c r="D14" s="2528">
        <v>0</v>
      </c>
      <c r="E14" s="3159">
        <v>0</v>
      </c>
      <c r="F14" s="3159">
        <v>0</v>
      </c>
      <c r="G14" s="2530">
        <v>0</v>
      </c>
      <c r="H14" s="2528">
        <v>0</v>
      </c>
      <c r="I14" s="3159">
        <v>0</v>
      </c>
      <c r="J14" s="3159">
        <v>0</v>
      </c>
      <c r="K14" s="2530">
        <v>0</v>
      </c>
      <c r="L14" s="2528">
        <v>0</v>
      </c>
      <c r="M14" s="3159">
        <v>0</v>
      </c>
      <c r="N14" s="3159">
        <v>0</v>
      </c>
      <c r="O14" s="2530">
        <v>0</v>
      </c>
      <c r="P14" s="2528">
        <v>0</v>
      </c>
      <c r="Q14" s="3697">
        <v>0</v>
      </c>
      <c r="R14" s="3426">
        <v>0</v>
      </c>
      <c r="S14" s="3160">
        <v>0</v>
      </c>
      <c r="T14" s="1595"/>
    </row>
    <row r="15" spans="1:20" ht="17.25" customHeight="1">
      <c r="A15" s="1742"/>
      <c r="B15" s="1580" t="s">
        <v>1369</v>
      </c>
      <c r="C15" s="1744"/>
      <c r="D15" s="3175">
        <v>0</v>
      </c>
      <c r="E15" s="3176">
        <v>0</v>
      </c>
      <c r="F15" s="3176">
        <v>0</v>
      </c>
      <c r="G15" s="3177">
        <v>0</v>
      </c>
      <c r="H15" s="3175">
        <v>0</v>
      </c>
      <c r="I15" s="3176">
        <v>0</v>
      </c>
      <c r="J15" s="3446"/>
      <c r="K15" s="3857"/>
      <c r="L15" s="3445"/>
      <c r="M15" s="3446"/>
      <c r="N15" s="3446"/>
      <c r="O15" s="3857"/>
      <c r="P15" s="3175">
        <v>0</v>
      </c>
      <c r="Q15" s="3697">
        <v>0</v>
      </c>
      <c r="R15" s="3740">
        <v>0</v>
      </c>
      <c r="S15" s="3858"/>
      <c r="T15" s="1595"/>
    </row>
    <row r="16" spans="1:20" ht="17.25" customHeight="1">
      <c r="A16" s="1742" t="s">
        <v>1293</v>
      </c>
      <c r="B16" s="1743"/>
      <c r="C16" s="1744"/>
      <c r="D16" s="3179">
        <v>0</v>
      </c>
      <c r="E16" s="3180">
        <v>0</v>
      </c>
      <c r="F16" s="3180">
        <v>0</v>
      </c>
      <c r="G16" s="3181">
        <v>0</v>
      </c>
      <c r="H16" s="3179">
        <v>0</v>
      </c>
      <c r="I16" s="3180">
        <v>0</v>
      </c>
      <c r="J16" s="3180">
        <v>0</v>
      </c>
      <c r="K16" s="3181">
        <v>0</v>
      </c>
      <c r="L16" s="3179">
        <v>0</v>
      </c>
      <c r="M16" s="3180">
        <v>0</v>
      </c>
      <c r="N16" s="3180">
        <v>0</v>
      </c>
      <c r="O16" s="3181">
        <v>0</v>
      </c>
      <c r="P16" s="3179">
        <v>0</v>
      </c>
      <c r="Q16" s="3734">
        <v>0</v>
      </c>
      <c r="R16" s="3741">
        <v>0</v>
      </c>
      <c r="S16" s="3181">
        <v>0</v>
      </c>
      <c r="T16" s="1595"/>
    </row>
    <row r="17" spans="1:20" s="1737" customFormat="1" ht="17.25" customHeight="1">
      <c r="A17" s="1746" t="s">
        <v>1027</v>
      </c>
      <c r="B17" s="1747"/>
      <c r="C17" s="1748"/>
      <c r="D17" s="2542">
        <v>0</v>
      </c>
      <c r="E17" s="2543">
        <v>-22</v>
      </c>
      <c r="F17" s="2543">
        <v>-55</v>
      </c>
      <c r="G17" s="2544">
        <v>-31</v>
      </c>
      <c r="H17" s="2542">
        <v>-40</v>
      </c>
      <c r="I17" s="2543">
        <v>-86</v>
      </c>
      <c r="J17" s="2543">
        <v>-26</v>
      </c>
      <c r="K17" s="2544">
        <v>-45</v>
      </c>
      <c r="L17" s="2542">
        <v>-35</v>
      </c>
      <c r="M17" s="2543">
        <v>-41</v>
      </c>
      <c r="N17" s="2543">
        <v>-37</v>
      </c>
      <c r="O17" s="2544">
        <v>-84</v>
      </c>
      <c r="P17" s="3054">
        <v>-108</v>
      </c>
      <c r="Q17" s="2678">
        <v>-157</v>
      </c>
      <c r="R17" s="3742">
        <v>-197</v>
      </c>
      <c r="S17" s="2544">
        <v>-197</v>
      </c>
      <c r="T17" s="1736"/>
    </row>
    <row r="18" spans="1:20" ht="17.25" customHeight="1">
      <c r="A18" s="1749" t="s">
        <v>30</v>
      </c>
      <c r="B18" s="1723"/>
      <c r="C18" s="1744"/>
      <c r="D18" s="2585"/>
      <c r="E18" s="2586"/>
      <c r="F18" s="2586"/>
      <c r="G18" s="2587"/>
      <c r="H18" s="2585"/>
      <c r="I18" s="2586"/>
      <c r="J18" s="2586"/>
      <c r="K18" s="2587"/>
      <c r="L18" s="2585"/>
      <c r="M18" s="2586"/>
      <c r="N18" s="2586"/>
      <c r="O18" s="2587"/>
      <c r="P18" s="2585"/>
      <c r="Q18" s="3399"/>
      <c r="R18" s="3743"/>
      <c r="S18" s="2587"/>
      <c r="T18" s="1595"/>
    </row>
    <row r="19" spans="1:20" ht="17.25" customHeight="1">
      <c r="A19" s="1738" t="s">
        <v>1291</v>
      </c>
      <c r="B19" s="1723"/>
      <c r="C19" s="3182"/>
      <c r="D19" s="2528"/>
      <c r="E19" s="3159"/>
      <c r="F19" s="3159"/>
      <c r="G19" s="2530"/>
      <c r="H19" s="2528"/>
      <c r="I19" s="3159"/>
      <c r="J19" s="3159"/>
      <c r="K19" s="2530"/>
      <c r="L19" s="2528"/>
      <c r="M19" s="3159"/>
      <c r="N19" s="3159"/>
      <c r="O19" s="2530"/>
      <c r="P19" s="2528"/>
      <c r="Q19" s="3697"/>
      <c r="R19" s="3426"/>
      <c r="S19" s="3160"/>
      <c r="T19" s="1595"/>
    </row>
    <row r="20" spans="1:20" ht="17.25" customHeight="1">
      <c r="A20" s="1742"/>
      <c r="B20" s="3174" t="s">
        <v>837</v>
      </c>
      <c r="C20" s="1744"/>
      <c r="D20" s="2528">
        <v>0</v>
      </c>
      <c r="E20" s="2529">
        <v>13</v>
      </c>
      <c r="F20" s="2529">
        <v>18</v>
      </c>
      <c r="G20" s="2530">
        <v>23</v>
      </c>
      <c r="H20" s="2528">
        <v>17</v>
      </c>
      <c r="I20" s="2529">
        <v>11</v>
      </c>
      <c r="J20" s="2529">
        <v>21</v>
      </c>
      <c r="K20" s="2530">
        <v>23</v>
      </c>
      <c r="L20" s="2528">
        <v>23</v>
      </c>
      <c r="M20" s="2529">
        <v>16</v>
      </c>
      <c r="N20" s="2529">
        <v>28</v>
      </c>
      <c r="O20" s="2530">
        <v>22</v>
      </c>
      <c r="P20" s="2528">
        <v>54</v>
      </c>
      <c r="Q20" s="3697">
        <v>55</v>
      </c>
      <c r="R20" s="3426">
        <v>72</v>
      </c>
      <c r="S20" s="3160">
        <v>89</v>
      </c>
      <c r="T20" s="1595"/>
    </row>
    <row r="21" spans="1:20" ht="17.25" customHeight="1">
      <c r="A21" s="1742"/>
      <c r="B21" s="3174" t="s">
        <v>1076</v>
      </c>
      <c r="C21" s="1744"/>
      <c r="D21" s="2528">
        <v>0</v>
      </c>
      <c r="E21" s="2529">
        <v>36</v>
      </c>
      <c r="F21" s="2529">
        <v>14</v>
      </c>
      <c r="G21" s="2530">
        <v>-43</v>
      </c>
      <c r="H21" s="2528">
        <v>60</v>
      </c>
      <c r="I21" s="2529">
        <v>6</v>
      </c>
      <c r="J21" s="2529">
        <v>89</v>
      </c>
      <c r="K21" s="2530">
        <v>-5</v>
      </c>
      <c r="L21" s="2528">
        <v>19</v>
      </c>
      <c r="M21" s="2529">
        <v>24</v>
      </c>
      <c r="N21" s="2529">
        <v>65</v>
      </c>
      <c r="O21" s="2530">
        <v>-37</v>
      </c>
      <c r="P21" s="2528">
        <v>7</v>
      </c>
      <c r="Q21" s="3697">
        <v>90</v>
      </c>
      <c r="R21" s="3426">
        <v>150</v>
      </c>
      <c r="S21" s="3160">
        <v>71</v>
      </c>
      <c r="T21" s="1595"/>
    </row>
    <row r="22" spans="1:20" ht="17.25" customHeight="1">
      <c r="A22" s="1738" t="s">
        <v>1292</v>
      </c>
      <c r="B22" s="1723"/>
      <c r="C22" s="1744"/>
      <c r="D22" s="2528">
        <v>0</v>
      </c>
      <c r="E22" s="2529">
        <v>1</v>
      </c>
      <c r="F22" s="2529">
        <v>1</v>
      </c>
      <c r="G22" s="2530">
        <v>0</v>
      </c>
      <c r="H22" s="2528">
        <v>2</v>
      </c>
      <c r="I22" s="2529">
        <v>-1</v>
      </c>
      <c r="J22" s="2529">
        <v>3</v>
      </c>
      <c r="K22" s="2530">
        <v>4</v>
      </c>
      <c r="L22" s="2528">
        <v>1</v>
      </c>
      <c r="M22" s="2529">
        <v>4</v>
      </c>
      <c r="N22" s="2529">
        <v>1</v>
      </c>
      <c r="O22" s="2530">
        <v>2</v>
      </c>
      <c r="P22" s="2528">
        <v>2</v>
      </c>
      <c r="Q22" s="3697">
        <v>6</v>
      </c>
      <c r="R22" s="3426">
        <v>8</v>
      </c>
      <c r="S22" s="3160">
        <v>8</v>
      </c>
      <c r="T22" s="1595"/>
    </row>
    <row r="23" spans="1:20" ht="17.25" customHeight="1">
      <c r="A23" s="1738" t="s">
        <v>1294</v>
      </c>
      <c r="B23" s="1723"/>
      <c r="C23" s="1744"/>
      <c r="D23" s="2528">
        <v>0</v>
      </c>
      <c r="E23" s="2529">
        <v>0</v>
      </c>
      <c r="F23" s="2529">
        <v>0</v>
      </c>
      <c r="G23" s="2530">
        <v>0</v>
      </c>
      <c r="H23" s="2528">
        <v>0</v>
      </c>
      <c r="I23" s="2529">
        <v>0</v>
      </c>
      <c r="J23" s="2529">
        <v>0</v>
      </c>
      <c r="K23" s="2530">
        <v>0</v>
      </c>
      <c r="L23" s="2528">
        <v>0</v>
      </c>
      <c r="M23" s="2529">
        <v>0</v>
      </c>
      <c r="N23" s="2529">
        <v>0</v>
      </c>
      <c r="O23" s="2530">
        <v>0</v>
      </c>
      <c r="P23" s="2528">
        <v>0</v>
      </c>
      <c r="Q23" s="3697">
        <v>0</v>
      </c>
      <c r="R23" s="3426">
        <v>0</v>
      </c>
      <c r="S23" s="3160">
        <v>0</v>
      </c>
      <c r="T23" s="1595"/>
    </row>
    <row r="24" spans="1:20" ht="17.25" customHeight="1">
      <c r="A24" s="1738" t="s">
        <v>1368</v>
      </c>
      <c r="B24" s="1723"/>
      <c r="C24" s="3182"/>
      <c r="D24" s="2528"/>
      <c r="E24" s="3729"/>
      <c r="F24" s="3729"/>
      <c r="G24" s="3160"/>
      <c r="H24" s="2528"/>
      <c r="I24" s="3729"/>
      <c r="J24" s="3729"/>
      <c r="K24" s="3160"/>
      <c r="L24" s="2528"/>
      <c r="M24" s="3729"/>
      <c r="N24" s="3729"/>
      <c r="O24" s="3160"/>
      <c r="P24" s="2528"/>
      <c r="Q24" s="3697"/>
      <c r="R24" s="3426"/>
      <c r="S24" s="3160"/>
      <c r="T24" s="1595"/>
    </row>
    <row r="25" spans="1:20" ht="18" hidden="1" customHeight="1">
      <c r="A25" s="1742"/>
      <c r="B25" s="1580" t="s">
        <v>1315</v>
      </c>
      <c r="C25" s="1744"/>
      <c r="D25" s="2528">
        <v>0</v>
      </c>
      <c r="E25" s="2529">
        <v>0</v>
      </c>
      <c r="F25" s="2529">
        <v>0</v>
      </c>
      <c r="G25" s="2530">
        <v>0</v>
      </c>
      <c r="H25" s="2528">
        <v>0</v>
      </c>
      <c r="I25" s="2529">
        <v>0</v>
      </c>
      <c r="J25" s="2529">
        <v>0</v>
      </c>
      <c r="K25" s="2530">
        <v>0</v>
      </c>
      <c r="L25" s="2528">
        <v>0</v>
      </c>
      <c r="M25" s="2529">
        <v>0</v>
      </c>
      <c r="N25" s="2529">
        <v>0</v>
      </c>
      <c r="O25" s="2530">
        <v>0</v>
      </c>
      <c r="P25" s="2528">
        <v>0</v>
      </c>
      <c r="Q25" s="3697">
        <v>0</v>
      </c>
      <c r="R25" s="3426">
        <v>0</v>
      </c>
      <c r="S25" s="3160">
        <v>0</v>
      </c>
      <c r="T25" s="1595"/>
    </row>
    <row r="26" spans="1:20" ht="17.25" customHeight="1">
      <c r="A26" s="1742"/>
      <c r="B26" s="1580" t="s">
        <v>1369</v>
      </c>
      <c r="C26" s="1744"/>
      <c r="D26" s="2528">
        <v>0</v>
      </c>
      <c r="E26" s="2529">
        <v>10</v>
      </c>
      <c r="F26" s="2529">
        <v>2</v>
      </c>
      <c r="G26" s="2530">
        <v>1</v>
      </c>
      <c r="H26" s="2528">
        <v>1</v>
      </c>
      <c r="I26" s="2529">
        <v>1</v>
      </c>
      <c r="J26" s="3856"/>
      <c r="K26" s="3854"/>
      <c r="L26" s="3855"/>
      <c r="M26" s="3856"/>
      <c r="N26" s="3856"/>
      <c r="O26" s="3854"/>
      <c r="P26" s="2528">
        <v>13</v>
      </c>
      <c r="Q26" s="3697">
        <v>1</v>
      </c>
      <c r="R26" s="3426">
        <v>2</v>
      </c>
      <c r="S26" s="3859"/>
      <c r="T26" s="1595"/>
    </row>
    <row r="27" spans="1:20" ht="17.25" customHeight="1">
      <c r="A27" s="1742" t="s">
        <v>826</v>
      </c>
      <c r="B27" s="1723"/>
      <c r="C27" s="1744"/>
      <c r="D27" s="2582">
        <v>0</v>
      </c>
      <c r="E27" s="2570">
        <v>0</v>
      </c>
      <c r="F27" s="2570">
        <v>0</v>
      </c>
      <c r="G27" s="2583">
        <v>0</v>
      </c>
      <c r="H27" s="2582">
        <v>0</v>
      </c>
      <c r="I27" s="2570">
        <v>0</v>
      </c>
      <c r="J27" s="2570">
        <v>0</v>
      </c>
      <c r="K27" s="2583">
        <v>0</v>
      </c>
      <c r="L27" s="2582">
        <v>0</v>
      </c>
      <c r="M27" s="2570">
        <v>0</v>
      </c>
      <c r="N27" s="2570">
        <v>0</v>
      </c>
      <c r="O27" s="2583">
        <v>0</v>
      </c>
      <c r="P27" s="2582">
        <v>0</v>
      </c>
      <c r="Q27" s="2679">
        <v>0</v>
      </c>
      <c r="R27" s="3716">
        <v>0</v>
      </c>
      <c r="S27" s="3744">
        <v>0</v>
      </c>
      <c r="T27" s="1595"/>
    </row>
    <row r="28" spans="1:20" s="1737" customFormat="1" ht="17.25" customHeight="1">
      <c r="A28" s="1746" t="s">
        <v>1028</v>
      </c>
      <c r="B28" s="1750"/>
      <c r="C28" s="1748"/>
      <c r="D28" s="2542">
        <v>0</v>
      </c>
      <c r="E28" s="2543">
        <v>60</v>
      </c>
      <c r="F28" s="2543">
        <v>35</v>
      </c>
      <c r="G28" s="2544">
        <v>-19</v>
      </c>
      <c r="H28" s="2542">
        <v>80</v>
      </c>
      <c r="I28" s="2543">
        <v>17</v>
      </c>
      <c r="J28" s="2543">
        <v>113</v>
      </c>
      <c r="K28" s="2544">
        <v>22</v>
      </c>
      <c r="L28" s="2542">
        <v>43</v>
      </c>
      <c r="M28" s="2543">
        <v>44</v>
      </c>
      <c r="N28" s="2543">
        <v>94</v>
      </c>
      <c r="O28" s="2544">
        <v>-13</v>
      </c>
      <c r="P28" s="3054">
        <v>76</v>
      </c>
      <c r="Q28" s="2678">
        <v>152</v>
      </c>
      <c r="R28" s="3742">
        <v>232</v>
      </c>
      <c r="S28" s="2544">
        <v>168</v>
      </c>
      <c r="T28" s="1736"/>
    </row>
    <row r="29" spans="1:20" s="1737" customFormat="1" ht="17.25" customHeight="1" thickBot="1">
      <c r="A29" s="1751" t="s">
        <v>946</v>
      </c>
      <c r="B29" s="1752"/>
      <c r="C29" s="1753"/>
      <c r="D29" s="2542">
        <v>460</v>
      </c>
      <c r="E29" s="2532">
        <v>460</v>
      </c>
      <c r="F29" s="2532">
        <v>422</v>
      </c>
      <c r="G29" s="2533">
        <v>442</v>
      </c>
      <c r="H29" s="2542">
        <v>492</v>
      </c>
      <c r="I29" s="2532">
        <v>452</v>
      </c>
      <c r="J29" s="2532">
        <v>521</v>
      </c>
      <c r="K29" s="2533">
        <v>434</v>
      </c>
      <c r="L29" s="2588">
        <v>457</v>
      </c>
      <c r="M29" s="2532">
        <v>449</v>
      </c>
      <c r="N29" s="2532">
        <v>446</v>
      </c>
      <c r="O29" s="2533">
        <v>389</v>
      </c>
      <c r="P29" s="2531">
        <v>460</v>
      </c>
      <c r="Q29" s="3718">
        <v>452</v>
      </c>
      <c r="R29" s="3745">
        <v>492</v>
      </c>
      <c r="S29" s="2533">
        <v>457</v>
      </c>
      <c r="T29" s="1736"/>
    </row>
    <row r="30" spans="1:20" s="1737" customFormat="1" ht="17.25" customHeight="1" thickBot="1">
      <c r="A30" s="2944"/>
      <c r="B30" s="1739"/>
      <c r="C30" s="1683"/>
      <c r="D30" s="1754"/>
      <c r="E30" s="1755"/>
      <c r="F30" s="1755"/>
      <c r="G30" s="1755"/>
      <c r="H30" s="1754"/>
      <c r="I30" s="1755"/>
      <c r="J30" s="1755"/>
      <c r="K30" s="1755"/>
      <c r="L30" s="1755"/>
      <c r="M30" s="1755"/>
      <c r="N30" s="1755"/>
      <c r="O30" s="1755"/>
      <c r="P30" s="1755"/>
      <c r="Q30" s="1755"/>
      <c r="R30" s="1755"/>
      <c r="S30" s="1755"/>
      <c r="T30" s="1736"/>
    </row>
    <row r="31" spans="1:20" ht="17.25" customHeight="1" thickBot="1">
      <c r="C31" s="1713"/>
      <c r="D31" s="4186">
        <f>+D4</f>
        <v>2017</v>
      </c>
      <c r="E31" s="4187"/>
      <c r="F31" s="4187"/>
      <c r="G31" s="4188"/>
      <c r="H31" s="4186">
        <f>+H4</f>
        <v>2016</v>
      </c>
      <c r="I31" s="4187"/>
      <c r="J31" s="4187"/>
      <c r="K31" s="4188"/>
      <c r="L31" s="4186">
        <f>L4</f>
        <v>2015</v>
      </c>
      <c r="M31" s="4187"/>
      <c r="N31" s="4187"/>
      <c r="O31" s="4188"/>
      <c r="P31" s="4106" t="s">
        <v>786</v>
      </c>
      <c r="Q31" s="4041"/>
      <c r="R31" s="4107" t="s">
        <v>1344</v>
      </c>
      <c r="S31" s="4108"/>
      <c r="T31" s="1595"/>
    </row>
    <row r="32" spans="1:20" ht="17.25" customHeight="1" thickBot="1">
      <c r="A32" s="2253" t="s">
        <v>1029</v>
      </c>
      <c r="B32" s="2254"/>
      <c r="C32" s="2255"/>
      <c r="D32" s="2348" t="s">
        <v>785</v>
      </c>
      <c r="E32" s="2349" t="s">
        <v>782</v>
      </c>
      <c r="F32" s="2350" t="s">
        <v>783</v>
      </c>
      <c r="G32" s="2351" t="s">
        <v>784</v>
      </c>
      <c r="H32" s="2348" t="s">
        <v>785</v>
      </c>
      <c r="I32" s="2349" t="s">
        <v>782</v>
      </c>
      <c r="J32" s="2350" t="s">
        <v>783</v>
      </c>
      <c r="K32" s="2351" t="s">
        <v>784</v>
      </c>
      <c r="L32" s="2348" t="s">
        <v>785</v>
      </c>
      <c r="M32" s="2349" t="s">
        <v>782</v>
      </c>
      <c r="N32" s="2350" t="s">
        <v>783</v>
      </c>
      <c r="O32" s="3058" t="s">
        <v>784</v>
      </c>
      <c r="P32" s="3057">
        <f>+P5</f>
        <v>2017</v>
      </c>
      <c r="Q32" s="3746">
        <f>+Q5</f>
        <v>2016</v>
      </c>
      <c r="R32" s="3752">
        <f>+R5</f>
        <v>2016</v>
      </c>
      <c r="S32" s="2432">
        <f>+S5</f>
        <v>2015</v>
      </c>
      <c r="T32" s="1595"/>
    </row>
    <row r="33" spans="1:22" ht="17.25" customHeight="1">
      <c r="A33" s="1756" t="s">
        <v>929</v>
      </c>
      <c r="B33" s="1757"/>
      <c r="C33" s="1758"/>
      <c r="D33" s="2534">
        <v>460</v>
      </c>
      <c r="E33" s="2535">
        <v>422</v>
      </c>
      <c r="F33" s="2535">
        <v>442</v>
      </c>
      <c r="G33" s="2536">
        <v>492</v>
      </c>
      <c r="H33" s="2534">
        <v>452</v>
      </c>
      <c r="I33" s="2535">
        <v>521</v>
      </c>
      <c r="J33" s="2535">
        <v>434</v>
      </c>
      <c r="K33" s="2536">
        <v>457</v>
      </c>
      <c r="L33" s="2534">
        <v>449</v>
      </c>
      <c r="M33" s="2535">
        <v>446</v>
      </c>
      <c r="N33" s="2535">
        <v>389</v>
      </c>
      <c r="O33" s="2536">
        <v>486</v>
      </c>
      <c r="P33" s="1759">
        <v>492</v>
      </c>
      <c r="Q33" s="3747">
        <v>457</v>
      </c>
      <c r="R33" s="3753">
        <v>457</v>
      </c>
      <c r="S33" s="2433">
        <v>486</v>
      </c>
      <c r="T33" s="1595"/>
    </row>
    <row r="34" spans="1:22" ht="17.25" customHeight="1">
      <c r="A34" s="1760" t="s">
        <v>1373</v>
      </c>
      <c r="B34" s="1739"/>
      <c r="C34" s="1761"/>
      <c r="D34" s="2528">
        <v>0</v>
      </c>
      <c r="E34" s="2529">
        <v>159</v>
      </c>
      <c r="F34" s="2529">
        <v>192</v>
      </c>
      <c r="G34" s="2530">
        <v>79</v>
      </c>
      <c r="H34" s="2528">
        <v>190</v>
      </c>
      <c r="I34" s="2529">
        <v>204</v>
      </c>
      <c r="J34" s="2529">
        <v>211</v>
      </c>
      <c r="K34" s="2530">
        <v>145</v>
      </c>
      <c r="L34" s="2528">
        <v>135</v>
      </c>
      <c r="M34" s="2529">
        <v>149</v>
      </c>
      <c r="N34" s="2529">
        <v>187</v>
      </c>
      <c r="O34" s="2530">
        <v>107</v>
      </c>
      <c r="P34" s="1762">
        <v>430</v>
      </c>
      <c r="Q34" s="3748">
        <v>560</v>
      </c>
      <c r="R34" s="3754">
        <v>750</v>
      </c>
      <c r="S34" s="2434">
        <v>578</v>
      </c>
      <c r="T34" s="1595"/>
    </row>
    <row r="35" spans="1:22" ht="17.25" customHeight="1">
      <c r="A35" s="1760" t="s">
        <v>1374</v>
      </c>
      <c r="B35" s="1743"/>
      <c r="C35" s="1713"/>
      <c r="D35" s="2528">
        <v>0</v>
      </c>
      <c r="E35" s="2529">
        <v>-4</v>
      </c>
      <c r="F35" s="2529">
        <v>-5</v>
      </c>
      <c r="G35" s="2530">
        <v>-5</v>
      </c>
      <c r="H35" s="2528">
        <v>-4</v>
      </c>
      <c r="I35" s="2529">
        <v>-6</v>
      </c>
      <c r="J35" s="2529">
        <v>-6</v>
      </c>
      <c r="K35" s="2530">
        <v>-3</v>
      </c>
      <c r="L35" s="2528">
        <v>-5</v>
      </c>
      <c r="M35" s="2529">
        <v>-7</v>
      </c>
      <c r="N35" s="2529">
        <v>-8</v>
      </c>
      <c r="O35" s="2530">
        <v>-3</v>
      </c>
      <c r="P35" s="1745">
        <v>-14</v>
      </c>
      <c r="Q35" s="3749">
        <v>-15</v>
      </c>
      <c r="R35" s="3755">
        <v>-19</v>
      </c>
      <c r="S35" s="2435">
        <v>-23</v>
      </c>
      <c r="T35" s="1595"/>
    </row>
    <row r="36" spans="1:22" ht="17.25" customHeight="1">
      <c r="A36" s="1760" t="s">
        <v>1030</v>
      </c>
      <c r="B36" s="1743"/>
      <c r="C36" s="1713"/>
      <c r="D36" s="2528">
        <v>0</v>
      </c>
      <c r="E36" s="2529">
        <v>-60</v>
      </c>
      <c r="F36" s="2529">
        <v>-121</v>
      </c>
      <c r="G36" s="2530">
        <v>-60</v>
      </c>
      <c r="H36" s="2528">
        <v>-80</v>
      </c>
      <c r="I36" s="2529">
        <v>-158</v>
      </c>
      <c r="J36" s="2529">
        <v>-66</v>
      </c>
      <c r="K36" s="2530">
        <v>-91</v>
      </c>
      <c r="L36" s="2528">
        <v>-64</v>
      </c>
      <c r="M36" s="2529">
        <v>-78</v>
      </c>
      <c r="N36" s="2529">
        <v>-62</v>
      </c>
      <c r="O36" s="2530">
        <v>-100</v>
      </c>
      <c r="P36" s="1745">
        <v>-241</v>
      </c>
      <c r="Q36" s="3749">
        <v>-315</v>
      </c>
      <c r="R36" s="3755">
        <v>-395</v>
      </c>
      <c r="S36" s="2435">
        <v>-304</v>
      </c>
      <c r="T36" s="1595"/>
    </row>
    <row r="37" spans="1:22" ht="17.25" customHeight="1">
      <c r="A37" s="1760" t="s">
        <v>1026</v>
      </c>
      <c r="B37" s="1743"/>
      <c r="C37" s="1713"/>
      <c r="D37" s="2528">
        <v>0</v>
      </c>
      <c r="E37" s="2529">
        <v>-52</v>
      </c>
      <c r="F37" s="2529">
        <v>-82</v>
      </c>
      <c r="G37" s="2530">
        <v>-54</v>
      </c>
      <c r="H37" s="2528">
        <v>-59</v>
      </c>
      <c r="I37" s="2529">
        <v>-104</v>
      </c>
      <c r="J37" s="2529">
        <v>-45</v>
      </c>
      <c r="K37" s="2530">
        <v>-64</v>
      </c>
      <c r="L37" s="2528">
        <v>-53</v>
      </c>
      <c r="M37" s="2529">
        <v>-60</v>
      </c>
      <c r="N37" s="2529">
        <v>-54</v>
      </c>
      <c r="O37" s="2530">
        <v>-97</v>
      </c>
      <c r="P37" s="1745">
        <v>-188</v>
      </c>
      <c r="Q37" s="3749">
        <v>-213</v>
      </c>
      <c r="R37" s="3755">
        <v>-272</v>
      </c>
      <c r="S37" s="2435">
        <v>-264</v>
      </c>
      <c r="T37" s="1595"/>
    </row>
    <row r="38" spans="1:22" ht="17.25" customHeight="1">
      <c r="A38" s="1760" t="s">
        <v>1031</v>
      </c>
      <c r="B38" s="1743"/>
      <c r="C38" s="1713"/>
      <c r="D38" s="2528">
        <v>0</v>
      </c>
      <c r="E38" s="2529">
        <v>-5</v>
      </c>
      <c r="F38" s="2529">
        <v>-5</v>
      </c>
      <c r="G38" s="2530">
        <v>-7</v>
      </c>
      <c r="H38" s="2528">
        <v>-7</v>
      </c>
      <c r="I38" s="2529">
        <v>-6</v>
      </c>
      <c r="J38" s="2529">
        <v>-5</v>
      </c>
      <c r="K38" s="2530">
        <v>-4</v>
      </c>
      <c r="L38" s="2528">
        <v>-5</v>
      </c>
      <c r="M38" s="2529">
        <v>-5</v>
      </c>
      <c r="N38" s="2529">
        <v>-7</v>
      </c>
      <c r="O38" s="2530">
        <v>-5</v>
      </c>
      <c r="P38" s="1745">
        <v>-17</v>
      </c>
      <c r="Q38" s="3749">
        <v>-15</v>
      </c>
      <c r="R38" s="3755">
        <v>-22</v>
      </c>
      <c r="S38" s="2435">
        <v>-22</v>
      </c>
      <c r="T38" s="1595"/>
    </row>
    <row r="39" spans="1:22" ht="17.25" customHeight="1">
      <c r="A39" s="1760" t="s">
        <v>1032</v>
      </c>
      <c r="B39" s="1743"/>
      <c r="C39" s="1713"/>
      <c r="D39" s="2528">
        <v>0</v>
      </c>
      <c r="E39" s="2529">
        <v>0</v>
      </c>
      <c r="F39" s="2529">
        <v>0</v>
      </c>
      <c r="G39" s="2530">
        <v>0</v>
      </c>
      <c r="H39" s="2528">
        <v>0</v>
      </c>
      <c r="I39" s="2529">
        <v>0</v>
      </c>
      <c r="J39" s="2529">
        <v>0</v>
      </c>
      <c r="K39" s="2530">
        <v>0</v>
      </c>
      <c r="L39" s="2528">
        <v>0</v>
      </c>
      <c r="M39" s="2529">
        <v>0</v>
      </c>
      <c r="N39" s="2529">
        <v>0</v>
      </c>
      <c r="O39" s="2530">
        <v>-1</v>
      </c>
      <c r="P39" s="2528">
        <v>0</v>
      </c>
      <c r="Q39" s="2530">
        <v>0</v>
      </c>
      <c r="R39" s="2528">
        <v>0</v>
      </c>
      <c r="S39" s="2435">
        <v>-1</v>
      </c>
      <c r="T39" s="1595"/>
    </row>
    <row r="40" spans="1:22" ht="17.25" customHeight="1">
      <c r="A40" s="1763" t="s">
        <v>1033</v>
      </c>
      <c r="B40" s="1764"/>
      <c r="C40" s="1765"/>
      <c r="D40" s="2528">
        <v>0</v>
      </c>
      <c r="E40" s="2529">
        <v>0</v>
      </c>
      <c r="F40" s="2529">
        <v>1</v>
      </c>
      <c r="G40" s="2530">
        <v>-3</v>
      </c>
      <c r="H40" s="2528">
        <v>0</v>
      </c>
      <c r="I40" s="2529">
        <v>1</v>
      </c>
      <c r="J40" s="2529">
        <v>-2</v>
      </c>
      <c r="K40" s="2530">
        <v>-6</v>
      </c>
      <c r="L40" s="2528">
        <v>0</v>
      </c>
      <c r="M40" s="2529">
        <v>4</v>
      </c>
      <c r="N40" s="2529">
        <v>1</v>
      </c>
      <c r="O40" s="2530">
        <v>2</v>
      </c>
      <c r="P40" s="2582">
        <v>-2</v>
      </c>
      <c r="Q40" s="3750">
        <v>-7</v>
      </c>
      <c r="R40" s="3756">
        <v>-7</v>
      </c>
      <c r="S40" s="3860">
        <v>7</v>
      </c>
      <c r="T40" s="1595"/>
    </row>
    <row r="41" spans="1:22" ht="17.25" customHeight="1" thickBot="1">
      <c r="A41" s="1766" t="s">
        <v>946</v>
      </c>
      <c r="B41" s="1767"/>
      <c r="C41" s="1768"/>
      <c r="D41" s="2588">
        <v>460</v>
      </c>
      <c r="E41" s="2589">
        <v>460</v>
      </c>
      <c r="F41" s="2589">
        <v>422</v>
      </c>
      <c r="G41" s="2590">
        <v>442</v>
      </c>
      <c r="H41" s="2588">
        <v>492</v>
      </c>
      <c r="I41" s="2589">
        <v>452</v>
      </c>
      <c r="J41" s="2589">
        <v>521</v>
      </c>
      <c r="K41" s="2590">
        <v>434</v>
      </c>
      <c r="L41" s="2588">
        <v>457</v>
      </c>
      <c r="M41" s="2589">
        <v>449</v>
      </c>
      <c r="N41" s="2589">
        <v>446</v>
      </c>
      <c r="O41" s="2590">
        <v>389</v>
      </c>
      <c r="P41" s="1769">
        <v>460</v>
      </c>
      <c r="Q41" s="3751">
        <v>452</v>
      </c>
      <c r="R41" s="3757">
        <v>492</v>
      </c>
      <c r="S41" s="2436">
        <v>457</v>
      </c>
      <c r="T41" s="1595"/>
    </row>
    <row r="42" spans="1:22" ht="9" customHeight="1" thickBot="1">
      <c r="D42" s="1770"/>
      <c r="E42" s="1770"/>
      <c r="F42" s="1762"/>
      <c r="G42" s="1762"/>
      <c r="H42" s="1770"/>
      <c r="I42" s="1770"/>
      <c r="J42" s="1762"/>
      <c r="K42" s="1762"/>
      <c r="L42" s="1770"/>
      <c r="M42" s="1770"/>
      <c r="N42" s="1762"/>
      <c r="O42" s="1762"/>
      <c r="P42" s="1770"/>
      <c r="Q42" s="1770"/>
      <c r="R42" s="1770"/>
      <c r="S42" s="1762"/>
      <c r="T42" s="1595"/>
    </row>
    <row r="43" spans="1:22" ht="21" customHeight="1" thickBot="1">
      <c r="C43" s="1744"/>
      <c r="D43" s="4182">
        <f>+D4</f>
        <v>2017</v>
      </c>
      <c r="E43" s="4183"/>
      <c r="F43" s="4183"/>
      <c r="G43" s="4184"/>
      <c r="H43" s="4182">
        <f>+H4</f>
        <v>2016</v>
      </c>
      <c r="I43" s="4183"/>
      <c r="J43" s="4183"/>
      <c r="K43" s="4184"/>
      <c r="L43" s="4182">
        <f>+L4</f>
        <v>2015</v>
      </c>
      <c r="M43" s="4183"/>
      <c r="N43" s="4183"/>
      <c r="O43" s="4184"/>
      <c r="P43" s="4180" t="s">
        <v>786</v>
      </c>
      <c r="Q43" s="4181"/>
      <c r="R43" s="4100" t="s">
        <v>1344</v>
      </c>
      <c r="S43" s="4101"/>
      <c r="T43" s="1771"/>
      <c r="U43" s="1762"/>
      <c r="V43" s="1771"/>
    </row>
    <row r="44" spans="1:22" ht="21" customHeight="1" thickBot="1">
      <c r="A44" s="2256" t="s">
        <v>1034</v>
      </c>
      <c r="B44" s="2257"/>
      <c r="C44" s="2258"/>
      <c r="D44" s="2352" t="s">
        <v>785</v>
      </c>
      <c r="E44" s="2349" t="s">
        <v>782</v>
      </c>
      <c r="F44" s="2350" t="s">
        <v>783</v>
      </c>
      <c r="G44" s="2353" t="s">
        <v>784</v>
      </c>
      <c r="H44" s="2352" t="s">
        <v>785</v>
      </c>
      <c r="I44" s="2349" t="s">
        <v>782</v>
      </c>
      <c r="J44" s="2350" t="s">
        <v>783</v>
      </c>
      <c r="K44" s="2353" t="s">
        <v>784</v>
      </c>
      <c r="L44" s="2352" t="s">
        <v>785</v>
      </c>
      <c r="M44" s="2349" t="s">
        <v>782</v>
      </c>
      <c r="N44" s="2350" t="s">
        <v>783</v>
      </c>
      <c r="O44" s="2353" t="s">
        <v>784</v>
      </c>
      <c r="P44" s="1729">
        <f>+P5</f>
        <v>2017</v>
      </c>
      <c r="Q44" s="3731">
        <f>+Q5</f>
        <v>2016</v>
      </c>
      <c r="R44" s="3735">
        <f>+R5</f>
        <v>2016</v>
      </c>
      <c r="S44" s="1730">
        <f>+S5</f>
        <v>2015</v>
      </c>
      <c r="T44" s="1722"/>
      <c r="U44" s="1762"/>
      <c r="V44" s="1722"/>
    </row>
    <row r="45" spans="1:22" ht="18" customHeight="1">
      <c r="A45" s="1772" t="s">
        <v>1035</v>
      </c>
      <c r="B45" s="1733"/>
      <c r="C45" s="1734"/>
      <c r="D45" s="2534">
        <v>767</v>
      </c>
      <c r="E45" s="2535">
        <v>762</v>
      </c>
      <c r="F45" s="2535">
        <v>786</v>
      </c>
      <c r="G45" s="2536">
        <v>781</v>
      </c>
      <c r="H45" s="2534">
        <v>780</v>
      </c>
      <c r="I45" s="2535">
        <v>837</v>
      </c>
      <c r="J45" s="2535">
        <v>566</v>
      </c>
      <c r="K45" s="2536">
        <v>569</v>
      </c>
      <c r="L45" s="2534">
        <v>561</v>
      </c>
      <c r="M45" s="2535">
        <v>563</v>
      </c>
      <c r="N45" s="2535">
        <v>561</v>
      </c>
      <c r="O45" s="2536">
        <v>604</v>
      </c>
      <c r="P45" s="2534">
        <v>781</v>
      </c>
      <c r="Q45" s="3758">
        <v>569</v>
      </c>
      <c r="R45" s="3759">
        <v>569</v>
      </c>
      <c r="S45" s="3760">
        <v>604</v>
      </c>
      <c r="T45" s="1745"/>
      <c r="U45" s="1745"/>
      <c r="V45" s="1745"/>
    </row>
    <row r="46" spans="1:22" ht="18" customHeight="1">
      <c r="A46" s="1749" t="s">
        <v>1026</v>
      </c>
      <c r="B46" s="1723"/>
      <c r="C46" s="1744"/>
      <c r="D46" s="2528">
        <v>0</v>
      </c>
      <c r="E46" s="2529">
        <v>-57</v>
      </c>
      <c r="F46" s="2529">
        <v>-87</v>
      </c>
      <c r="G46" s="2530">
        <v>-61</v>
      </c>
      <c r="H46" s="2528">
        <v>-66</v>
      </c>
      <c r="I46" s="2529">
        <v>-110</v>
      </c>
      <c r="J46" s="2529">
        <v>-50</v>
      </c>
      <c r="K46" s="2530">
        <v>-68</v>
      </c>
      <c r="L46" s="2528">
        <v>-58</v>
      </c>
      <c r="M46" s="2529">
        <v>-65</v>
      </c>
      <c r="N46" s="2529">
        <v>-61</v>
      </c>
      <c r="O46" s="2530">
        <v>-103</v>
      </c>
      <c r="P46" s="2528">
        <v>-205</v>
      </c>
      <c r="Q46" s="3697">
        <v>-228</v>
      </c>
      <c r="R46" s="3426">
        <v>-294</v>
      </c>
      <c r="S46" s="3160">
        <v>-287</v>
      </c>
      <c r="T46" s="1745"/>
      <c r="U46" s="1745"/>
      <c r="V46" s="1745"/>
    </row>
    <row r="47" spans="1:22" ht="18" customHeight="1">
      <c r="A47" s="1749" t="s">
        <v>1031</v>
      </c>
      <c r="B47" s="1723"/>
      <c r="C47" s="1744"/>
      <c r="D47" s="2528">
        <v>0</v>
      </c>
      <c r="E47" s="2529">
        <v>5</v>
      </c>
      <c r="F47" s="2529">
        <v>7</v>
      </c>
      <c r="G47" s="2530">
        <v>6</v>
      </c>
      <c r="H47" s="2528">
        <v>7</v>
      </c>
      <c r="I47" s="2529">
        <v>8</v>
      </c>
      <c r="J47" s="2529">
        <v>5</v>
      </c>
      <c r="K47" s="2530">
        <v>5</v>
      </c>
      <c r="L47" s="2528">
        <v>5</v>
      </c>
      <c r="M47" s="2529">
        <v>6</v>
      </c>
      <c r="N47" s="2529">
        <v>5</v>
      </c>
      <c r="O47" s="2530">
        <v>5</v>
      </c>
      <c r="P47" s="2528">
        <v>18</v>
      </c>
      <c r="Q47" s="3697">
        <v>18</v>
      </c>
      <c r="R47" s="3426">
        <v>25</v>
      </c>
      <c r="S47" s="3160">
        <v>21</v>
      </c>
      <c r="T47" s="1745"/>
      <c r="U47" s="1745"/>
      <c r="V47" s="1745"/>
    </row>
    <row r="48" spans="1:22" ht="18" customHeight="1">
      <c r="A48" s="1738" t="s">
        <v>1370</v>
      </c>
      <c r="B48" s="1743"/>
      <c r="C48" s="1744"/>
      <c r="D48" s="2528">
        <v>0</v>
      </c>
      <c r="E48" s="2529">
        <v>58</v>
      </c>
      <c r="F48" s="2529">
        <v>56</v>
      </c>
      <c r="G48" s="2530">
        <v>60</v>
      </c>
      <c r="H48" s="2528">
        <v>59</v>
      </c>
      <c r="I48" s="2529">
        <v>45</v>
      </c>
      <c r="J48" s="2529">
        <v>317</v>
      </c>
      <c r="K48" s="2530">
        <v>63</v>
      </c>
      <c r="L48" s="2528">
        <v>61</v>
      </c>
      <c r="M48" s="2529">
        <v>56</v>
      </c>
      <c r="N48" s="2529">
        <v>57</v>
      </c>
      <c r="O48" s="2530">
        <v>54</v>
      </c>
      <c r="P48" s="2528">
        <v>174</v>
      </c>
      <c r="Q48" s="3697">
        <v>425</v>
      </c>
      <c r="R48" s="3426">
        <v>484</v>
      </c>
      <c r="S48" s="3160">
        <v>228</v>
      </c>
      <c r="T48" s="1745"/>
      <c r="U48" s="1745"/>
      <c r="V48" s="1745"/>
    </row>
    <row r="49" spans="1:22" ht="18" customHeight="1">
      <c r="A49" s="1773" t="s">
        <v>1032</v>
      </c>
      <c r="B49" s="1626"/>
      <c r="C49" s="1744"/>
      <c r="D49" s="2528">
        <v>0</v>
      </c>
      <c r="E49" s="2529">
        <v>0</v>
      </c>
      <c r="F49" s="2529">
        <v>0</v>
      </c>
      <c r="G49" s="2530">
        <v>0</v>
      </c>
      <c r="H49" s="2528">
        <v>0</v>
      </c>
      <c r="I49" s="2529">
        <v>0</v>
      </c>
      <c r="J49" s="2529">
        <v>0</v>
      </c>
      <c r="K49" s="2530">
        <v>0</v>
      </c>
      <c r="L49" s="2528">
        <v>0</v>
      </c>
      <c r="M49" s="2529">
        <v>0</v>
      </c>
      <c r="N49" s="2529">
        <v>0</v>
      </c>
      <c r="O49" s="2530">
        <v>1</v>
      </c>
      <c r="P49" s="2528">
        <v>0</v>
      </c>
      <c r="Q49" s="3697">
        <v>0</v>
      </c>
      <c r="R49" s="3426">
        <v>0</v>
      </c>
      <c r="S49" s="3160">
        <v>1</v>
      </c>
      <c r="T49" s="1745"/>
      <c r="U49" s="1626"/>
      <c r="V49" s="1745"/>
    </row>
    <row r="50" spans="1:22" ht="18" customHeight="1">
      <c r="A50" s="1749" t="s">
        <v>1033</v>
      </c>
      <c r="B50" s="1723"/>
      <c r="C50" s="1744"/>
      <c r="D50" s="2528">
        <v>0</v>
      </c>
      <c r="E50" s="2529">
        <v>-1</v>
      </c>
      <c r="F50" s="2529">
        <v>0</v>
      </c>
      <c r="G50" s="2530">
        <v>0</v>
      </c>
      <c r="H50" s="2528">
        <v>1</v>
      </c>
      <c r="I50" s="2529">
        <v>0</v>
      </c>
      <c r="J50" s="2529">
        <v>-1</v>
      </c>
      <c r="K50" s="2530">
        <v>-3</v>
      </c>
      <c r="L50" s="2528">
        <v>0</v>
      </c>
      <c r="M50" s="2529">
        <v>1</v>
      </c>
      <c r="N50" s="2529">
        <v>1</v>
      </c>
      <c r="O50" s="2530">
        <v>0</v>
      </c>
      <c r="P50" s="2528">
        <v>-1</v>
      </c>
      <c r="Q50" s="3697">
        <v>-4</v>
      </c>
      <c r="R50" s="3426">
        <v>-3</v>
      </c>
      <c r="S50" s="3160">
        <v>2</v>
      </c>
      <c r="T50" s="1745"/>
      <c r="U50" s="1745"/>
      <c r="V50" s="1745"/>
    </row>
    <row r="51" spans="1:22" ht="18" customHeight="1" thickBot="1">
      <c r="A51" s="1774" t="s">
        <v>1036</v>
      </c>
      <c r="B51" s="1775"/>
      <c r="C51" s="1776"/>
      <c r="D51" s="2588">
        <v>767</v>
      </c>
      <c r="E51" s="2589">
        <v>767</v>
      </c>
      <c r="F51" s="2589">
        <v>762</v>
      </c>
      <c r="G51" s="2590">
        <v>786</v>
      </c>
      <c r="H51" s="2588">
        <v>781</v>
      </c>
      <c r="I51" s="2589">
        <v>780</v>
      </c>
      <c r="J51" s="2589">
        <v>837</v>
      </c>
      <c r="K51" s="2590">
        <v>566</v>
      </c>
      <c r="L51" s="2588">
        <v>569</v>
      </c>
      <c r="M51" s="2589">
        <v>561</v>
      </c>
      <c r="N51" s="2589">
        <v>563</v>
      </c>
      <c r="O51" s="2592">
        <v>561</v>
      </c>
      <c r="P51" s="2593">
        <v>767</v>
      </c>
      <c r="Q51" s="2592">
        <v>780</v>
      </c>
      <c r="R51" s="2588">
        <v>781</v>
      </c>
      <c r="S51" s="2590">
        <v>569</v>
      </c>
      <c r="T51" s="1735"/>
      <c r="U51" s="1735"/>
      <c r="V51" s="1735"/>
    </row>
    <row r="52" spans="1:22" ht="8.25" customHeight="1">
      <c r="A52" s="3239"/>
      <c r="B52" s="1595"/>
      <c r="C52" s="1595"/>
      <c r="D52" s="1595"/>
      <c r="E52" s="1595"/>
      <c r="F52" s="1595"/>
      <c r="G52" s="1595"/>
      <c r="H52" s="1595"/>
      <c r="I52" s="1595"/>
      <c r="J52" s="1595"/>
      <c r="K52" s="1595"/>
      <c r="L52" s="1595"/>
      <c r="M52" s="1595"/>
      <c r="N52" s="1595"/>
      <c r="O52" s="1595"/>
      <c r="P52" s="1595"/>
      <c r="Q52" s="1595"/>
      <c r="R52" s="1595"/>
      <c r="S52" s="1595"/>
      <c r="T52" s="1595"/>
    </row>
    <row r="53" spans="1:22" ht="18" customHeight="1">
      <c r="A53" s="3239" t="s">
        <v>1130</v>
      </c>
      <c r="B53" s="1595"/>
      <c r="C53" s="1595"/>
      <c r="D53" s="1595"/>
      <c r="E53" s="1595"/>
      <c r="F53" s="1595"/>
      <c r="G53" s="1595"/>
      <c r="H53" s="1595"/>
      <c r="I53" s="1595"/>
      <c r="J53" s="1595"/>
      <c r="K53" s="1595"/>
      <c r="L53" s="1595"/>
      <c r="M53" s="1595"/>
      <c r="N53" s="1595"/>
      <c r="O53" s="1595"/>
      <c r="P53" s="1595"/>
      <c r="Q53" s="1595"/>
      <c r="R53" s="1595"/>
      <c r="S53" s="1595"/>
      <c r="T53" s="1595"/>
    </row>
    <row r="54" spans="1:22" s="1625" customFormat="1" ht="18" customHeight="1">
      <c r="A54" s="3239" t="s">
        <v>1416</v>
      </c>
      <c r="B54" s="1595"/>
      <c r="C54" s="1595"/>
      <c r="D54" s="1595"/>
      <c r="E54" s="1595"/>
      <c r="F54" s="1595"/>
      <c r="G54" s="1630"/>
      <c r="H54" s="1595"/>
      <c r="I54" s="1595"/>
      <c r="J54" s="1595"/>
      <c r="K54" s="1630"/>
      <c r="O54" s="1630"/>
      <c r="P54" s="1630"/>
      <c r="Q54" s="1630"/>
      <c r="R54" s="1630"/>
      <c r="S54" s="1630"/>
    </row>
    <row r="55" spans="1:22" ht="45.75" customHeight="1">
      <c r="A55" s="4179" t="s">
        <v>1426</v>
      </c>
      <c r="B55" s="4179"/>
      <c r="C55" s="4179"/>
      <c r="D55" s="4179"/>
      <c r="E55" s="4179"/>
      <c r="F55" s="4179"/>
      <c r="G55" s="4179"/>
      <c r="H55" s="4179"/>
      <c r="I55" s="4179"/>
      <c r="J55" s="4179"/>
      <c r="K55" s="4179"/>
      <c r="L55" s="4179"/>
      <c r="M55" s="4179"/>
      <c r="N55" s="4179"/>
      <c r="O55" s="4179"/>
      <c r="P55" s="4179"/>
      <c r="Q55" s="4179"/>
      <c r="R55" s="4179"/>
      <c r="S55" s="4179"/>
      <c r="T55" s="1595"/>
    </row>
    <row r="56" spans="1:22">
      <c r="A56" s="1683"/>
      <c r="B56" s="1588"/>
      <c r="C56" s="1588"/>
      <c r="D56" s="1778"/>
      <c r="E56" s="1722"/>
      <c r="F56" s="1722"/>
      <c r="G56" s="1625"/>
      <c r="H56" s="1778"/>
      <c r="I56" s="1722"/>
      <c r="J56" s="1722"/>
      <c r="K56" s="1625"/>
      <c r="L56" s="1777"/>
      <c r="M56" s="1595"/>
      <c r="N56" s="1779"/>
      <c r="O56" s="1595"/>
      <c r="P56" s="1595"/>
      <c r="Q56" s="1595"/>
      <c r="R56" s="1595"/>
      <c r="S56" s="1595"/>
      <c r="T56" s="1777"/>
    </row>
    <row r="57" spans="1:22">
      <c r="A57" s="1609"/>
      <c r="B57" s="1723"/>
      <c r="C57" s="1626"/>
      <c r="D57" s="1626"/>
      <c r="E57" s="1626"/>
      <c r="F57" s="1626"/>
      <c r="G57" s="1625"/>
      <c r="H57" s="1626"/>
      <c r="I57" s="1626"/>
      <c r="J57" s="1626"/>
      <c r="K57" s="1625"/>
      <c r="M57" s="1595"/>
      <c r="N57" s="1595"/>
      <c r="O57" s="1595"/>
      <c r="P57" s="1595"/>
      <c r="Q57" s="1595"/>
      <c r="R57" s="1595"/>
      <c r="S57" s="1595"/>
    </row>
    <row r="58" spans="1:22">
      <c r="A58" s="1683"/>
      <c r="B58" s="1739"/>
      <c r="C58" s="1683"/>
      <c r="D58" s="1780"/>
      <c r="E58" s="1755"/>
      <c r="F58" s="1755"/>
      <c r="G58" s="1625"/>
      <c r="H58" s="1780"/>
      <c r="I58" s="1755"/>
      <c r="J58" s="1755"/>
      <c r="K58" s="1625"/>
      <c r="M58" s="1595"/>
      <c r="N58" s="1595"/>
      <c r="O58" s="1595"/>
      <c r="P58" s="1595"/>
      <c r="Q58" s="1595"/>
      <c r="R58" s="1595"/>
      <c r="S58" s="1595"/>
    </row>
    <row r="59" spans="1:22">
      <c r="A59" s="1781"/>
      <c r="B59" s="1739"/>
      <c r="C59" s="1683"/>
      <c r="D59" s="1780"/>
      <c r="E59" s="1762"/>
      <c r="F59" s="1762"/>
      <c r="G59" s="1625"/>
      <c r="H59" s="1780"/>
      <c r="I59" s="1762"/>
      <c r="J59" s="1762"/>
      <c r="K59" s="1625"/>
      <c r="M59" s="1595"/>
      <c r="N59" s="1595"/>
      <c r="O59" s="1595"/>
      <c r="P59" s="1595"/>
      <c r="Q59" s="1595"/>
      <c r="R59" s="1595"/>
      <c r="S59" s="1595"/>
    </row>
    <row r="60" spans="1:22">
      <c r="A60" s="1781"/>
      <c r="B60" s="1743"/>
      <c r="C60" s="1626"/>
      <c r="D60" s="1745"/>
      <c r="E60" s="1745"/>
      <c r="F60" s="1745"/>
      <c r="G60" s="1625"/>
      <c r="H60" s="1745"/>
      <c r="I60" s="1745"/>
      <c r="J60" s="1745"/>
      <c r="K60" s="1625"/>
      <c r="M60" s="1595"/>
      <c r="N60" s="1595"/>
      <c r="O60" s="1595"/>
      <c r="P60" s="1595"/>
      <c r="Q60" s="1595"/>
      <c r="R60" s="1595"/>
      <c r="S60" s="1595"/>
    </row>
    <row r="61" spans="1:22">
      <c r="A61" s="1781"/>
      <c r="B61" s="1743"/>
      <c r="C61" s="1626"/>
      <c r="D61" s="1745"/>
      <c r="E61" s="1745"/>
      <c r="F61" s="1745"/>
      <c r="G61" s="1625"/>
      <c r="H61" s="1745"/>
      <c r="I61" s="1745"/>
      <c r="J61" s="1745"/>
      <c r="K61" s="1625"/>
      <c r="O61" s="1595"/>
      <c r="P61" s="1595"/>
      <c r="Q61" s="1595"/>
      <c r="R61" s="1595"/>
      <c r="S61" s="1595"/>
    </row>
    <row r="62" spans="1:22">
      <c r="A62" s="1781"/>
      <c r="B62" s="1743"/>
      <c r="C62" s="1626"/>
      <c r="D62" s="1745"/>
      <c r="E62" s="1745"/>
      <c r="F62" s="1745"/>
      <c r="G62" s="1626"/>
      <c r="H62" s="1745"/>
      <c r="I62" s="1745"/>
      <c r="J62" s="1745"/>
      <c r="K62" s="1626"/>
    </row>
    <row r="63" spans="1:22">
      <c r="A63" s="1781"/>
      <c r="B63" s="1743"/>
      <c r="C63" s="1626"/>
      <c r="D63" s="1745"/>
      <c r="E63" s="1745"/>
      <c r="F63" s="1745"/>
      <c r="G63" s="1626"/>
      <c r="H63" s="1745"/>
      <c r="I63" s="1745"/>
      <c r="J63" s="1745"/>
      <c r="K63" s="1626"/>
    </row>
    <row r="64" spans="1:22">
      <c r="A64" s="1781"/>
      <c r="B64" s="1743"/>
      <c r="C64" s="1626"/>
      <c r="D64" s="1745"/>
      <c r="E64" s="1745"/>
      <c r="F64" s="1745"/>
      <c r="G64" s="1626"/>
      <c r="H64" s="1745"/>
      <c r="I64" s="1745"/>
      <c r="J64" s="1745"/>
      <c r="K64" s="1626"/>
    </row>
    <row r="65" spans="1:11">
      <c r="A65" s="1781"/>
      <c r="B65" s="1743"/>
      <c r="C65" s="1626"/>
      <c r="D65" s="1745"/>
      <c r="E65" s="1745"/>
      <c r="F65" s="1745"/>
      <c r="G65" s="1626"/>
      <c r="H65" s="1745"/>
      <c r="I65" s="1745"/>
      <c r="J65" s="1745"/>
      <c r="K65" s="1626"/>
    </row>
    <row r="66" spans="1:11">
      <c r="A66" s="1683"/>
      <c r="B66" s="1739"/>
      <c r="C66" s="1683"/>
      <c r="D66" s="1755"/>
      <c r="E66" s="1755"/>
      <c r="F66" s="1755"/>
      <c r="G66" s="1626"/>
      <c r="H66" s="1755"/>
      <c r="I66" s="1755"/>
      <c r="J66" s="1755"/>
      <c r="K66" s="1626"/>
    </row>
    <row r="67" spans="1:11">
      <c r="A67" s="1626"/>
      <c r="B67" s="1626"/>
      <c r="C67" s="1626"/>
      <c r="D67" s="1762"/>
      <c r="E67" s="1762"/>
      <c r="F67" s="1782"/>
      <c r="G67" s="1626"/>
      <c r="H67" s="1762"/>
      <c r="I67" s="1762"/>
      <c r="J67" s="1782"/>
      <c r="K67" s="1626"/>
    </row>
    <row r="68" spans="1:11">
      <c r="A68" s="1626"/>
      <c r="B68" s="1626"/>
      <c r="C68" s="1626"/>
      <c r="D68" s="1762"/>
      <c r="E68" s="1762"/>
      <c r="F68" s="1762"/>
      <c r="G68" s="1626"/>
      <c r="H68" s="1762"/>
      <c r="I68" s="1762"/>
      <c r="J68" s="1762"/>
      <c r="K68" s="1626"/>
    </row>
    <row r="69" spans="1:11">
      <c r="A69" s="1609"/>
      <c r="B69" s="1723"/>
      <c r="C69" s="1626"/>
      <c r="D69" s="1762"/>
      <c r="E69" s="1762"/>
      <c r="F69" s="1762"/>
      <c r="G69" s="1626"/>
      <c r="H69" s="1762"/>
      <c r="I69" s="1762"/>
      <c r="J69" s="1762"/>
      <c r="K69" s="1626"/>
    </row>
    <row r="70" spans="1:11">
      <c r="A70" s="1781"/>
      <c r="B70" s="1723"/>
      <c r="C70" s="1626"/>
      <c r="D70" s="1783"/>
      <c r="E70" s="1784"/>
      <c r="F70" s="1784"/>
      <c r="G70" s="1626"/>
      <c r="H70" s="1783"/>
      <c r="I70" s="1784"/>
      <c r="J70" s="1784"/>
      <c r="K70" s="1626"/>
    </row>
    <row r="71" spans="1:11">
      <c r="A71" s="1723"/>
      <c r="B71" s="1723"/>
      <c r="C71" s="1626"/>
      <c r="D71" s="1745"/>
      <c r="E71" s="1745"/>
      <c r="F71" s="1745"/>
      <c r="G71" s="1626"/>
      <c r="H71" s="1745"/>
      <c r="I71" s="1745"/>
      <c r="J71" s="1745"/>
      <c r="K71" s="1626"/>
    </row>
    <row r="72" spans="1:11">
      <c r="A72" s="1723"/>
      <c r="B72" s="1723"/>
      <c r="C72" s="1626"/>
      <c r="D72" s="1745"/>
      <c r="E72" s="1745"/>
      <c r="F72" s="1745"/>
      <c r="G72" s="1626"/>
      <c r="H72" s="1745"/>
      <c r="I72" s="1745"/>
      <c r="J72" s="1745"/>
      <c r="K72" s="1626"/>
    </row>
    <row r="73" spans="1:11">
      <c r="A73" s="1781"/>
      <c r="B73" s="1743"/>
      <c r="C73" s="1626"/>
      <c r="D73" s="1745"/>
      <c r="E73" s="1745"/>
      <c r="F73" s="1745"/>
      <c r="G73" s="1626"/>
      <c r="H73" s="1745"/>
      <c r="I73" s="1745"/>
      <c r="J73" s="1745"/>
      <c r="K73" s="1626"/>
    </row>
    <row r="74" spans="1:11">
      <c r="A74" s="1781"/>
      <c r="B74" s="1743"/>
      <c r="C74" s="1626"/>
      <c r="D74" s="1745"/>
      <c r="E74" s="1745"/>
      <c r="F74" s="1745"/>
      <c r="G74" s="1626"/>
      <c r="H74" s="1745"/>
      <c r="I74" s="1745"/>
      <c r="J74" s="1745"/>
      <c r="K74" s="1626"/>
    </row>
    <row r="75" spans="1:11">
      <c r="A75" s="1781"/>
      <c r="B75" s="1723"/>
      <c r="C75" s="1626"/>
      <c r="D75" s="1745"/>
      <c r="E75" s="1745"/>
      <c r="F75" s="1745"/>
      <c r="G75" s="1626"/>
      <c r="H75" s="1745"/>
      <c r="I75" s="1745"/>
      <c r="J75" s="1745"/>
      <c r="K75" s="1626"/>
    </row>
    <row r="76" spans="1:11">
      <c r="A76" s="1739"/>
      <c r="B76" s="1739"/>
      <c r="C76" s="1683"/>
      <c r="D76" s="1755"/>
      <c r="E76" s="1755"/>
      <c r="F76" s="1755"/>
      <c r="G76" s="1626"/>
      <c r="H76" s="1755"/>
      <c r="I76" s="1755"/>
      <c r="J76" s="1755"/>
      <c r="K76" s="1626"/>
    </row>
    <row r="77" spans="1:11">
      <c r="A77" s="1626"/>
      <c r="B77" s="1626"/>
      <c r="C77" s="1626"/>
      <c r="D77" s="1626"/>
      <c r="E77" s="1626"/>
      <c r="F77" s="1626"/>
      <c r="G77" s="1626"/>
      <c r="H77" s="1626"/>
      <c r="I77" s="1626"/>
      <c r="J77" s="1626"/>
      <c r="K77" s="1626"/>
    </row>
    <row r="78" spans="1:11">
      <c r="A78" s="1626"/>
      <c r="B78" s="1626"/>
      <c r="C78" s="1626"/>
      <c r="D78" s="1626"/>
      <c r="E78" s="1626"/>
      <c r="F78" s="1626"/>
      <c r="G78" s="1626"/>
      <c r="H78" s="1626"/>
      <c r="I78" s="1626"/>
      <c r="J78" s="1626"/>
      <c r="K78" s="1626"/>
    </row>
  </sheetData>
  <mergeCells count="17">
    <mergeCell ref="A1:S1"/>
    <mergeCell ref="L4:O4"/>
    <mergeCell ref="D31:G31"/>
    <mergeCell ref="L31:O31"/>
    <mergeCell ref="H31:K31"/>
    <mergeCell ref="D4:G4"/>
    <mergeCell ref="H4:K4"/>
    <mergeCell ref="P4:Q4"/>
    <mergeCell ref="R4:S4"/>
    <mergeCell ref="P31:Q31"/>
    <mergeCell ref="R31:S31"/>
    <mergeCell ref="A55:S55"/>
    <mergeCell ref="P43:Q43"/>
    <mergeCell ref="R43:S43"/>
    <mergeCell ref="D43:G43"/>
    <mergeCell ref="L43:O43"/>
    <mergeCell ref="H43:K43"/>
  </mergeCells>
  <conditionalFormatting sqref="O54:S54 G54:K54">
    <cfRule type="expression" dxfId="23" priority="1" stopIfTrue="1">
      <formula>ABS(G54)&gt;0</formula>
    </cfRule>
  </conditionalFormatting>
  <printOptions horizontalCentered="1"/>
  <pageMargins left="0.31496062992125984" right="0.31496062992125984" top="0.39370078740157483" bottom="0.39370078740157483" header="0.19685039370078741" footer="0.19685039370078741"/>
  <pageSetup scale="59"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633858" r:id="rId4">
          <objectPr defaultSize="0" autoPict="0" r:id="rId5">
            <anchor moveWithCells="1">
              <from>
                <xdr:col>0</xdr:col>
                <xdr:colOff>76200</xdr:colOff>
                <xdr:row>0</xdr:row>
                <xdr:rowOff>85725</xdr:rowOff>
              </from>
              <to>
                <xdr:col>0</xdr:col>
                <xdr:colOff>371475</xdr:colOff>
                <xdr:row>3</xdr:row>
                <xdr:rowOff>123825</xdr:rowOff>
              </to>
            </anchor>
          </objectPr>
        </oleObject>
      </mc:Choice>
      <mc:Fallback>
        <oleObject progId="Word.Document.8" shapeId="633858" r:id="rId4"/>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16">
    <tabColor rgb="FFCCFFCC"/>
    <pageSetUpPr fitToPage="1"/>
  </sheetPr>
  <dimension ref="A1:S31"/>
  <sheetViews>
    <sheetView showGridLines="0" showZeros="0" defaultGridColor="0" view="pageBreakPreview" colorId="22" zoomScale="85" zoomScaleNormal="75" zoomScaleSheetLayoutView="85" workbookViewId="0">
      <selection activeCell="M4" sqref="M4:Q15"/>
    </sheetView>
  </sheetViews>
  <sheetFormatPr defaultColWidth="8.88671875" defaultRowHeight="15"/>
  <cols>
    <col min="1" max="1" width="4.44140625" style="1577" customWidth="1"/>
    <col min="2" max="2" width="46.5546875" style="1577" customWidth="1"/>
    <col min="3" max="3" width="8.77734375" style="1577" hidden="1" customWidth="1"/>
    <col min="4" max="18" width="8.77734375" style="1577" customWidth="1"/>
    <col min="19" max="19" width="1.77734375" style="1577" customWidth="1"/>
    <col min="20" max="16384" width="8.88671875" style="1577"/>
  </cols>
  <sheetData>
    <row r="1" spans="1:19" ht="33" customHeight="1">
      <c r="A1" s="4191" t="s">
        <v>811</v>
      </c>
      <c r="B1" s="4191"/>
      <c r="C1" s="4191"/>
      <c r="D1" s="4191"/>
      <c r="E1" s="4191"/>
      <c r="F1" s="4191"/>
      <c r="G1" s="4191"/>
      <c r="H1" s="4191"/>
      <c r="I1" s="4191"/>
      <c r="J1" s="4191"/>
      <c r="K1" s="4191"/>
      <c r="L1" s="4191"/>
      <c r="M1" s="4191"/>
      <c r="N1" s="4191"/>
      <c r="O1" s="4191"/>
      <c r="P1" s="4191"/>
      <c r="Q1" s="4191"/>
      <c r="R1" s="4191"/>
    </row>
    <row r="2" spans="1:19" ht="12" customHeight="1" thickBot="1">
      <c r="Q2" s="1963"/>
    </row>
    <row r="3" spans="1:19" s="1841" customFormat="1" ht="17.25" customHeight="1">
      <c r="A3" s="4117" t="s">
        <v>848</v>
      </c>
      <c r="B3" s="4118"/>
      <c r="C3" s="4110">
        <f>+Highlights!E3</f>
        <v>2017</v>
      </c>
      <c r="D3" s="4111"/>
      <c r="E3" s="4111"/>
      <c r="F3" s="4112"/>
      <c r="G3" s="4110">
        <f>+Highlights!I3</f>
        <v>2016</v>
      </c>
      <c r="H3" s="4111"/>
      <c r="I3" s="4111"/>
      <c r="J3" s="4112"/>
      <c r="K3" s="4110">
        <f>+Highlights!M3</f>
        <v>2015</v>
      </c>
      <c r="L3" s="4111"/>
      <c r="M3" s="4111"/>
      <c r="N3" s="4112"/>
      <c r="O3" s="4106" t="s">
        <v>786</v>
      </c>
      <c r="P3" s="4041"/>
      <c r="Q3" s="4100" t="s">
        <v>1344</v>
      </c>
      <c r="R3" s="4101"/>
    </row>
    <row r="4" spans="1:19" ht="17.25" customHeight="1" thickBot="1">
      <c r="A4" s="4102"/>
      <c r="B4" s="4105"/>
      <c r="C4" s="1969" t="s">
        <v>785</v>
      </c>
      <c r="D4" s="2050" t="s">
        <v>782</v>
      </c>
      <c r="E4" s="2051" t="s">
        <v>783</v>
      </c>
      <c r="F4" s="1798" t="s">
        <v>784</v>
      </c>
      <c r="G4" s="1969" t="s">
        <v>785</v>
      </c>
      <c r="H4" s="2050" t="s">
        <v>782</v>
      </c>
      <c r="I4" s="2051" t="s">
        <v>783</v>
      </c>
      <c r="J4" s="1798" t="s">
        <v>784</v>
      </c>
      <c r="K4" s="1969" t="s">
        <v>785</v>
      </c>
      <c r="L4" s="2050" t="s">
        <v>782</v>
      </c>
      <c r="M4" s="1791" t="s">
        <v>783</v>
      </c>
      <c r="N4" s="1798" t="s">
        <v>784</v>
      </c>
      <c r="O4" s="3052">
        <f>+Highlights!Q4</f>
        <v>2017</v>
      </c>
      <c r="P4" s="3763">
        <f>+Highlights!R4</f>
        <v>2016</v>
      </c>
      <c r="Q4" s="3764">
        <f>+P4</f>
        <v>2016</v>
      </c>
      <c r="R4" s="2429">
        <f>+Highlights!T4</f>
        <v>2015</v>
      </c>
    </row>
    <row r="5" spans="1:19" ht="17.25" customHeight="1">
      <c r="A5" s="1799" t="s">
        <v>847</v>
      </c>
      <c r="B5" s="3996"/>
      <c r="C5" s="2526"/>
      <c r="D5" s="3373"/>
      <c r="E5" s="3955"/>
      <c r="F5" s="2758"/>
      <c r="G5" s="2553"/>
      <c r="H5" s="2595"/>
      <c r="I5" s="2595"/>
      <c r="J5" s="2554"/>
      <c r="K5" s="2553"/>
      <c r="L5" s="2595"/>
      <c r="M5" s="2595"/>
      <c r="N5" s="2554"/>
      <c r="O5" s="2594"/>
      <c r="P5" s="3697"/>
      <c r="Q5" s="3765"/>
      <c r="R5" s="3160"/>
      <c r="S5" s="1583"/>
    </row>
    <row r="6" spans="1:19" ht="17.25" customHeight="1">
      <c r="A6" s="1802"/>
      <c r="B6" s="3997" t="s">
        <v>837</v>
      </c>
      <c r="C6" s="2526">
        <v>0</v>
      </c>
      <c r="D6" s="3791">
        <v>18</v>
      </c>
      <c r="E6" s="3956">
        <v>17</v>
      </c>
      <c r="F6" s="2759">
        <v>16</v>
      </c>
      <c r="G6" s="2553">
        <v>17</v>
      </c>
      <c r="H6" s="2529">
        <v>17</v>
      </c>
      <c r="I6" s="2529">
        <v>17</v>
      </c>
      <c r="J6" s="2554">
        <v>20</v>
      </c>
      <c r="K6" s="2553">
        <v>19</v>
      </c>
      <c r="L6" s="2529">
        <v>19</v>
      </c>
      <c r="M6" s="2529">
        <v>21</v>
      </c>
      <c r="N6" s="2554">
        <v>22</v>
      </c>
      <c r="O6" s="2528">
        <v>51</v>
      </c>
      <c r="P6" s="3697">
        <v>54</v>
      </c>
      <c r="Q6" s="3426">
        <v>71</v>
      </c>
      <c r="R6" s="3160">
        <v>81</v>
      </c>
      <c r="S6" s="1583"/>
    </row>
    <row r="7" spans="1:19" ht="17.25" customHeight="1">
      <c r="A7" s="1802"/>
      <c r="B7" s="3997" t="s">
        <v>892</v>
      </c>
      <c r="C7" s="2526">
        <v>0</v>
      </c>
      <c r="D7" s="3791">
        <v>21</v>
      </c>
      <c r="E7" s="3956">
        <v>21</v>
      </c>
      <c r="F7" s="2759">
        <v>21</v>
      </c>
      <c r="G7" s="2553">
        <v>19</v>
      </c>
      <c r="H7" s="2529">
        <v>20</v>
      </c>
      <c r="I7" s="2529">
        <v>21</v>
      </c>
      <c r="J7" s="2554">
        <v>21</v>
      </c>
      <c r="K7" s="2553">
        <v>21</v>
      </c>
      <c r="L7" s="2529">
        <v>21</v>
      </c>
      <c r="M7" s="2529">
        <v>22</v>
      </c>
      <c r="N7" s="2554">
        <v>17</v>
      </c>
      <c r="O7" s="2528">
        <v>63</v>
      </c>
      <c r="P7" s="3697">
        <v>62</v>
      </c>
      <c r="Q7" s="3426">
        <v>81</v>
      </c>
      <c r="R7" s="3160">
        <v>81</v>
      </c>
      <c r="S7" s="1583"/>
    </row>
    <row r="8" spans="1:19" ht="17.25" customHeight="1">
      <c r="A8" s="1802"/>
      <c r="B8" s="3997" t="s">
        <v>1303</v>
      </c>
      <c r="C8" s="2526">
        <v>0</v>
      </c>
      <c r="D8" s="3791">
        <v>6</v>
      </c>
      <c r="E8" s="3956">
        <v>-32</v>
      </c>
      <c r="F8" s="2759">
        <v>15</v>
      </c>
      <c r="G8" s="2553">
        <v>18</v>
      </c>
      <c r="H8" s="2529">
        <v>7</v>
      </c>
      <c r="I8" s="2529">
        <v>277</v>
      </c>
      <c r="J8" s="2554">
        <v>21</v>
      </c>
      <c r="K8" s="2553">
        <v>20</v>
      </c>
      <c r="L8" s="2529">
        <v>15</v>
      </c>
      <c r="M8" s="2529">
        <v>13</v>
      </c>
      <c r="N8" s="2554">
        <v>15</v>
      </c>
      <c r="O8" s="2528">
        <v>-11</v>
      </c>
      <c r="P8" s="3697">
        <v>305</v>
      </c>
      <c r="Q8" s="3426">
        <v>323</v>
      </c>
      <c r="R8" s="3160">
        <v>63</v>
      </c>
      <c r="S8" s="1583"/>
    </row>
    <row r="9" spans="1:19" ht="17.25" customHeight="1">
      <c r="A9" s="1802" t="s">
        <v>824</v>
      </c>
      <c r="B9" s="3997"/>
      <c r="C9" s="2526">
        <v>0</v>
      </c>
      <c r="D9" s="3791">
        <v>1</v>
      </c>
      <c r="E9" s="3956">
        <v>0</v>
      </c>
      <c r="F9" s="2759">
        <v>1</v>
      </c>
      <c r="G9" s="2553">
        <v>1</v>
      </c>
      <c r="H9" s="2529">
        <v>1</v>
      </c>
      <c r="I9" s="2529">
        <v>2</v>
      </c>
      <c r="J9" s="2554">
        <v>1</v>
      </c>
      <c r="K9" s="2553">
        <v>1</v>
      </c>
      <c r="L9" s="2529">
        <v>1</v>
      </c>
      <c r="M9" s="2529">
        <v>1</v>
      </c>
      <c r="N9" s="2554">
        <v>0</v>
      </c>
      <c r="O9" s="2528">
        <v>2</v>
      </c>
      <c r="P9" s="3697">
        <v>4</v>
      </c>
      <c r="Q9" s="3426">
        <v>5</v>
      </c>
      <c r="R9" s="3160">
        <v>3</v>
      </c>
      <c r="S9" s="1583"/>
    </row>
    <row r="10" spans="1:19" ht="17.25" customHeight="1">
      <c r="A10" s="1802" t="s">
        <v>825</v>
      </c>
      <c r="B10" s="3997"/>
      <c r="C10" s="2526">
        <v>0</v>
      </c>
      <c r="D10" s="3791">
        <v>0</v>
      </c>
      <c r="E10" s="3956">
        <v>0</v>
      </c>
      <c r="F10" s="2759">
        <v>0</v>
      </c>
      <c r="G10" s="2553">
        <v>0</v>
      </c>
      <c r="H10" s="2529">
        <v>0</v>
      </c>
      <c r="I10" s="2529">
        <v>0</v>
      </c>
      <c r="J10" s="2554">
        <v>0</v>
      </c>
      <c r="K10" s="2553">
        <v>0</v>
      </c>
      <c r="L10" s="2529">
        <v>0</v>
      </c>
      <c r="M10" s="2529">
        <v>0</v>
      </c>
      <c r="N10" s="2554">
        <v>0</v>
      </c>
      <c r="O10" s="2528">
        <v>0</v>
      </c>
      <c r="P10" s="3697">
        <v>0</v>
      </c>
      <c r="Q10" s="3426">
        <v>0</v>
      </c>
      <c r="R10" s="3160">
        <v>0</v>
      </c>
      <c r="S10" s="1583"/>
    </row>
    <row r="11" spans="1:19" ht="17.25" customHeight="1">
      <c r="A11" s="1802" t="s">
        <v>1366</v>
      </c>
      <c r="B11" s="3997"/>
      <c r="C11" s="2526"/>
      <c r="D11" s="3791"/>
      <c r="E11" s="3956"/>
      <c r="F11" s="2759"/>
      <c r="G11" s="2553"/>
      <c r="H11" s="3729"/>
      <c r="I11" s="3729"/>
      <c r="J11" s="2554"/>
      <c r="K11" s="2553"/>
      <c r="L11" s="3729"/>
      <c r="M11" s="3729"/>
      <c r="N11" s="2554"/>
      <c r="O11" s="2528"/>
      <c r="P11" s="3697"/>
      <c r="Q11" s="3426"/>
      <c r="R11" s="3160"/>
      <c r="S11" s="1583"/>
    </row>
    <row r="12" spans="1:19" ht="17.25" customHeight="1">
      <c r="A12" s="1802"/>
      <c r="B12" s="3997" t="s">
        <v>1315</v>
      </c>
      <c r="C12" s="2526">
        <v>0</v>
      </c>
      <c r="D12" s="3791">
        <v>11</v>
      </c>
      <c r="E12" s="3956">
        <v>9</v>
      </c>
      <c r="F12" s="2759">
        <v>6</v>
      </c>
      <c r="G12" s="2553">
        <v>4</v>
      </c>
      <c r="H12" s="2529">
        <v>0</v>
      </c>
      <c r="I12" s="2529">
        <v>0</v>
      </c>
      <c r="J12" s="2554">
        <v>0</v>
      </c>
      <c r="K12" s="2553">
        <v>0</v>
      </c>
      <c r="L12" s="2529">
        <v>0</v>
      </c>
      <c r="M12" s="2529">
        <v>0</v>
      </c>
      <c r="N12" s="2554">
        <v>0</v>
      </c>
      <c r="O12" s="2528">
        <v>26</v>
      </c>
      <c r="P12" s="3697">
        <v>0</v>
      </c>
      <c r="Q12" s="3426">
        <v>4</v>
      </c>
      <c r="R12" s="3160">
        <v>0</v>
      </c>
      <c r="S12" s="1583"/>
    </row>
    <row r="13" spans="1:19" ht="18" customHeight="1">
      <c r="A13" s="1802"/>
      <c r="B13" s="3997" t="s">
        <v>1369</v>
      </c>
      <c r="C13" s="2526">
        <v>0</v>
      </c>
      <c r="D13" s="3791">
        <v>1</v>
      </c>
      <c r="E13" s="3956">
        <v>1</v>
      </c>
      <c r="F13" s="2759">
        <v>1</v>
      </c>
      <c r="G13" s="2553">
        <v>0</v>
      </c>
      <c r="H13" s="2529">
        <v>0</v>
      </c>
      <c r="I13" s="3856"/>
      <c r="J13" s="3861"/>
      <c r="K13" s="3862"/>
      <c r="L13" s="3856"/>
      <c r="M13" s="3856"/>
      <c r="N13" s="3861"/>
      <c r="O13" s="2528">
        <v>3</v>
      </c>
      <c r="P13" s="3697">
        <v>0</v>
      </c>
      <c r="Q13" s="3426">
        <v>0</v>
      </c>
      <c r="R13" s="3859"/>
      <c r="S13" s="1583"/>
    </row>
    <row r="14" spans="1:19" ht="17.25" customHeight="1">
      <c r="A14" s="1802" t="s">
        <v>1427</v>
      </c>
      <c r="B14" s="3997"/>
      <c r="C14" s="2526">
        <v>0</v>
      </c>
      <c r="D14" s="3791">
        <v>0</v>
      </c>
      <c r="E14" s="3956">
        <v>40</v>
      </c>
      <c r="F14" s="2759">
        <v>0</v>
      </c>
      <c r="G14" s="2553">
        <v>0</v>
      </c>
      <c r="H14" s="2529">
        <v>0</v>
      </c>
      <c r="I14" s="2529">
        <v>0</v>
      </c>
      <c r="J14" s="2554">
        <v>0</v>
      </c>
      <c r="K14" s="2553">
        <v>0</v>
      </c>
      <c r="L14" s="2529">
        <v>0</v>
      </c>
      <c r="M14" s="2529">
        <v>0</v>
      </c>
      <c r="N14" s="2554">
        <v>0</v>
      </c>
      <c r="O14" s="2528">
        <v>40</v>
      </c>
      <c r="P14" s="3697">
        <v>0</v>
      </c>
      <c r="Q14" s="3426">
        <v>0</v>
      </c>
      <c r="R14" s="3160">
        <v>0</v>
      </c>
      <c r="S14" s="1583"/>
    </row>
    <row r="15" spans="1:19" ht="17.25" customHeight="1" thickBot="1">
      <c r="A15" s="1981" t="s">
        <v>18</v>
      </c>
      <c r="B15" s="3998"/>
      <c r="C15" s="3995">
        <v>0</v>
      </c>
      <c r="D15" s="3718">
        <v>58</v>
      </c>
      <c r="E15" s="3994">
        <v>56</v>
      </c>
      <c r="F15" s="2610">
        <v>60</v>
      </c>
      <c r="G15" s="2606">
        <v>59</v>
      </c>
      <c r="H15" s="2532">
        <v>45</v>
      </c>
      <c r="I15" s="2532">
        <v>317</v>
      </c>
      <c r="J15" s="2538">
        <v>63</v>
      </c>
      <c r="K15" s="2606">
        <v>61</v>
      </c>
      <c r="L15" s="2532">
        <v>56</v>
      </c>
      <c r="M15" s="2532">
        <v>57</v>
      </c>
      <c r="N15" s="2538">
        <v>54</v>
      </c>
      <c r="O15" s="2531">
        <v>174</v>
      </c>
      <c r="P15" s="3718">
        <v>425</v>
      </c>
      <c r="Q15" s="3745">
        <v>484</v>
      </c>
      <c r="R15" s="2533">
        <v>228</v>
      </c>
      <c r="S15" s="1583"/>
    </row>
    <row r="16" spans="1:19" ht="9.9499999999999993" customHeight="1">
      <c r="A16" s="1966"/>
      <c r="B16" s="3761"/>
      <c r="C16" s="3762"/>
      <c r="D16" s="2557"/>
      <c r="E16" s="2557"/>
      <c r="F16" s="2557"/>
      <c r="G16" s="2557"/>
      <c r="H16" s="2557"/>
      <c r="I16" s="2557"/>
      <c r="J16" s="2557"/>
      <c r="K16" s="2557"/>
      <c r="L16" s="2557"/>
      <c r="M16" s="2557"/>
      <c r="N16" s="2557"/>
      <c r="O16" s="2557"/>
      <c r="P16" s="2557"/>
      <c r="Q16" s="2557"/>
      <c r="R16" s="2557"/>
      <c r="S16" s="1583"/>
    </row>
    <row r="17" spans="1:19" ht="31.5" customHeight="1">
      <c r="A17" s="4179" t="s">
        <v>1428</v>
      </c>
      <c r="B17" s="4179"/>
      <c r="C17" s="4179"/>
      <c r="D17" s="4179"/>
      <c r="E17" s="4179"/>
      <c r="F17" s="4179"/>
      <c r="G17" s="4179"/>
      <c r="H17" s="4179"/>
      <c r="I17" s="4179"/>
      <c r="J17" s="4179"/>
      <c r="K17" s="4179"/>
      <c r="L17" s="4179"/>
      <c r="M17" s="4179"/>
      <c r="N17" s="4179"/>
      <c r="O17" s="4179"/>
      <c r="P17" s="4179"/>
      <c r="Q17" s="4179"/>
      <c r="R17" s="4179"/>
      <c r="S17" s="1583"/>
    </row>
    <row r="18" spans="1:19" ht="18" customHeight="1">
      <c r="A18" s="3239" t="s">
        <v>1416</v>
      </c>
      <c r="B18" s="1583"/>
      <c r="C18" s="1583"/>
      <c r="D18" s="1583"/>
      <c r="E18" s="1583"/>
      <c r="F18" s="1583"/>
      <c r="G18" s="1583"/>
      <c r="H18" s="1583"/>
      <c r="I18" s="1583"/>
      <c r="J18" s="1583"/>
      <c r="K18" s="1583"/>
      <c r="L18" s="1583"/>
      <c r="M18" s="1583"/>
      <c r="N18" s="1583"/>
      <c r="O18" s="1583"/>
      <c r="P18" s="1583"/>
      <c r="Q18" s="1583"/>
      <c r="R18" s="1583"/>
      <c r="S18" s="1583"/>
    </row>
    <row r="19" spans="1:19" s="1584" customFormat="1" ht="18" customHeight="1">
      <c r="A19" s="3239" t="s">
        <v>1423</v>
      </c>
      <c r="C19" s="2052"/>
      <c r="D19" s="2052"/>
      <c r="E19" s="2052"/>
      <c r="F19" s="2052"/>
      <c r="G19" s="2052"/>
      <c r="H19" s="2052"/>
      <c r="I19" s="2052"/>
      <c r="J19" s="2052"/>
      <c r="K19" s="2052"/>
      <c r="L19" s="2052"/>
      <c r="M19" s="2052"/>
      <c r="N19" s="2052"/>
      <c r="O19" s="2052"/>
      <c r="P19" s="2052"/>
      <c r="Q19" s="2052"/>
      <c r="R19" s="2052"/>
    </row>
    <row r="20" spans="1:19">
      <c r="C20" s="1835"/>
      <c r="D20" s="1583"/>
      <c r="E20" s="1583"/>
      <c r="F20" s="1583"/>
      <c r="G20" s="1835"/>
      <c r="H20" s="1583"/>
      <c r="I20" s="1583"/>
      <c r="J20" s="1583"/>
      <c r="K20" s="1583"/>
      <c r="L20" s="1583"/>
      <c r="M20" s="1583"/>
      <c r="N20" s="1583"/>
      <c r="O20" s="1583"/>
      <c r="P20" s="1583"/>
      <c r="Q20" s="1583"/>
      <c r="R20" s="1583"/>
      <c r="S20" s="1583"/>
    </row>
    <row r="21" spans="1:19">
      <c r="D21" s="1583"/>
      <c r="E21" s="1583"/>
      <c r="F21" s="1583"/>
      <c r="H21" s="1583"/>
      <c r="I21" s="1583"/>
      <c r="J21" s="1583"/>
      <c r="K21" s="1583"/>
      <c r="L21" s="1583"/>
      <c r="M21" s="1583"/>
      <c r="N21" s="1583"/>
      <c r="O21" s="1583"/>
      <c r="P21" s="1583"/>
      <c r="Q21" s="1583"/>
      <c r="R21" s="1583"/>
      <c r="S21" s="1583"/>
    </row>
    <row r="22" spans="1:19">
      <c r="D22" s="1583"/>
      <c r="E22" s="1583"/>
      <c r="F22" s="1583"/>
      <c r="H22" s="1583"/>
      <c r="I22" s="1583"/>
      <c r="J22" s="1583"/>
      <c r="K22" s="1583"/>
      <c r="L22" s="1583"/>
      <c r="M22" s="1583"/>
      <c r="N22" s="1583"/>
      <c r="O22" s="1583"/>
      <c r="P22" s="1583"/>
      <c r="Q22" s="1583"/>
      <c r="R22" s="1583"/>
    </row>
    <row r="23" spans="1:19">
      <c r="D23" s="1583"/>
      <c r="E23" s="1583"/>
      <c r="F23" s="1583"/>
      <c r="H23" s="1583"/>
      <c r="I23" s="1583"/>
      <c r="J23" s="1583"/>
      <c r="K23" s="1583"/>
      <c r="L23" s="1583"/>
      <c r="M23" s="1583"/>
      <c r="N23" s="1583"/>
      <c r="O23" s="1583"/>
      <c r="P23" s="1583"/>
      <c r="Q23" s="1583"/>
      <c r="R23" s="1583"/>
    </row>
    <row r="24" spans="1:19">
      <c r="D24" s="1583"/>
      <c r="E24" s="1583"/>
      <c r="F24" s="1583"/>
      <c r="H24" s="1583"/>
      <c r="I24" s="1583"/>
      <c r="J24" s="1583"/>
      <c r="K24" s="1583"/>
      <c r="L24" s="1583"/>
      <c r="M24" s="1583"/>
      <c r="N24" s="1583"/>
      <c r="O24" s="1583"/>
      <c r="P24" s="1583"/>
      <c r="Q24" s="1583"/>
      <c r="R24" s="1583"/>
    </row>
    <row r="25" spans="1:19">
      <c r="D25" s="1583"/>
      <c r="E25" s="1583"/>
      <c r="F25" s="1583"/>
      <c r="H25" s="1583"/>
      <c r="I25" s="1583"/>
      <c r="J25" s="1583"/>
      <c r="K25" s="1583"/>
      <c r="L25" s="1583"/>
      <c r="M25" s="1583"/>
      <c r="N25" s="1583"/>
      <c r="O25" s="1583"/>
      <c r="P25" s="1583"/>
      <c r="Q25" s="1583"/>
      <c r="R25" s="1583"/>
    </row>
    <row r="26" spans="1:19">
      <c r="D26" s="1583"/>
      <c r="E26" s="1583"/>
      <c r="F26" s="1583"/>
      <c r="H26" s="1583"/>
      <c r="I26" s="1583"/>
      <c r="J26" s="1583"/>
      <c r="K26" s="1583"/>
      <c r="L26" s="1583"/>
      <c r="M26" s="1583"/>
      <c r="N26" s="1583"/>
      <c r="O26" s="1583"/>
      <c r="P26" s="1583"/>
      <c r="Q26" s="1583"/>
      <c r="R26" s="1583"/>
    </row>
    <row r="27" spans="1:19">
      <c r="D27" s="1583"/>
      <c r="E27" s="1583"/>
      <c r="F27" s="1583"/>
      <c r="H27" s="1583"/>
      <c r="I27" s="1583"/>
      <c r="J27" s="1583"/>
      <c r="K27" s="1583"/>
      <c r="L27" s="1583"/>
      <c r="M27" s="1583"/>
      <c r="N27" s="1583"/>
      <c r="O27" s="1583"/>
      <c r="P27" s="1583"/>
      <c r="Q27" s="1583"/>
      <c r="R27" s="1583"/>
    </row>
    <row r="28" spans="1:19">
      <c r="D28" s="1583"/>
      <c r="E28" s="1583"/>
      <c r="F28" s="1583"/>
      <c r="H28" s="1583"/>
      <c r="I28" s="1583"/>
      <c r="J28" s="1583"/>
      <c r="K28" s="1583"/>
      <c r="L28" s="1583"/>
      <c r="M28" s="1583"/>
      <c r="N28" s="1583"/>
      <c r="O28" s="1583"/>
      <c r="P28" s="1583"/>
      <c r="Q28" s="1583"/>
      <c r="R28" s="1583"/>
    </row>
    <row r="29" spans="1:19">
      <c r="D29" s="1583"/>
      <c r="E29" s="1583"/>
      <c r="F29" s="1583"/>
      <c r="H29" s="1583"/>
      <c r="I29" s="1583"/>
      <c r="J29" s="1583"/>
      <c r="K29" s="1583"/>
      <c r="L29" s="1583"/>
      <c r="M29" s="1583"/>
      <c r="N29" s="1583"/>
      <c r="O29" s="1583"/>
      <c r="P29" s="1583"/>
      <c r="Q29" s="1583"/>
      <c r="R29" s="1583"/>
    </row>
    <row r="30" spans="1:19">
      <c r="D30" s="1583"/>
      <c r="E30" s="1583"/>
      <c r="F30" s="1583"/>
      <c r="H30" s="1583"/>
      <c r="I30" s="1583"/>
      <c r="J30" s="1583"/>
      <c r="K30" s="1583"/>
      <c r="L30" s="1583"/>
      <c r="M30" s="1583"/>
      <c r="N30" s="1583"/>
      <c r="O30" s="1583"/>
      <c r="P30" s="1583"/>
      <c r="Q30" s="1583"/>
      <c r="R30" s="1583"/>
    </row>
    <row r="31" spans="1:19">
      <c r="D31" s="1583"/>
      <c r="E31" s="1583"/>
      <c r="F31" s="1583"/>
      <c r="H31" s="1583"/>
      <c r="I31" s="1583"/>
      <c r="J31" s="1583"/>
      <c r="K31" s="1583"/>
      <c r="L31" s="1583"/>
      <c r="M31" s="1583"/>
      <c r="N31" s="1583"/>
      <c r="O31" s="1583"/>
      <c r="P31" s="1583"/>
      <c r="Q31" s="1583"/>
      <c r="R31" s="1583"/>
    </row>
  </sheetData>
  <customSheetViews>
    <customSheetView guid="{6E56944C-2EC7-4E86-A58B-8D822666CEE1}" scale="75" colorId="22" showGridLines="0" fitToPage="1" hiddenRows="1" hiddenColumns="1" showRuler="0">
      <pane xSplit="4" ySplit="5" topLeftCell="E6" activePane="bottomRight" state="frozen"/>
      <selection pane="bottomRight" activeCell="G12" sqref="G12"/>
      <pageMargins left="0.5" right="0.5" top="0.43307086614173201" bottom="0.511811023622047" header="0.511811023622047" footer="0.27559055118110198"/>
      <pageSetup scale="67" orientation="landscape" r:id="rId1"/>
      <headerFooter alignWithMargins="0">
        <oddFooter>&amp;L&amp;"Tahoma,Italic"National Bank of Canada Supplementary Financial Information&amp;R&amp;"Tahoma,Italic"&amp;A</oddFooter>
      </headerFooter>
    </customSheetView>
  </customSheetViews>
  <mergeCells count="8">
    <mergeCell ref="A17:R17"/>
    <mergeCell ref="A1:R1"/>
    <mergeCell ref="K3:N3"/>
    <mergeCell ref="G3:J3"/>
    <mergeCell ref="C3:F3"/>
    <mergeCell ref="A3:B4"/>
    <mergeCell ref="O3:P3"/>
    <mergeCell ref="Q3:R3"/>
  </mergeCells>
  <phoneticPr fontId="21" type="noConversion"/>
  <conditionalFormatting sqref="J19 F19 N19:R19">
    <cfRule type="expression" dxfId="22" priority="7" stopIfTrue="1">
      <formula>ABS(F19)&gt;0</formula>
    </cfRule>
  </conditionalFormatting>
  <conditionalFormatting sqref="G19:I19 K19:M19">
    <cfRule type="expression" dxfId="21" priority="12" stopIfTrue="1">
      <formula>ABS(XFA19)&gt;0</formula>
    </cfRule>
  </conditionalFormatting>
  <conditionalFormatting sqref="C19:E19">
    <cfRule type="expression" dxfId="20" priority="2" stopIfTrue="1">
      <formula>ABS(XEW19)&gt;0</formula>
    </cfRule>
  </conditionalFormatting>
  <printOptions horizontalCentered="1"/>
  <pageMargins left="0.31496062992125984" right="0.31496062992125984" top="0.39370078740157483" bottom="0.39370078740157483" header="0.19685039370078741" footer="0.19685039370078741"/>
  <pageSetup scale="60"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9229" r:id="rId5">
          <objectPr defaultSize="0" autoPict="0" r:id="rId6">
            <anchor moveWithCells="1">
              <from>
                <xdr:col>0</xdr:col>
                <xdr:colOff>57150</xdr:colOff>
                <xdr:row>0</xdr:row>
                <xdr:rowOff>76200</xdr:rowOff>
              </from>
              <to>
                <xdr:col>0</xdr:col>
                <xdr:colOff>342900</xdr:colOff>
                <xdr:row>2</xdr:row>
                <xdr:rowOff>114300</xdr:rowOff>
              </to>
            </anchor>
          </objectPr>
        </oleObject>
      </mc:Choice>
      <mc:Fallback>
        <oleObject progId="Word.Document.8" shapeId="9229" r:id="rId5"/>
      </mc:Fallback>
    </mc:AlternateContent>
  </oleObjec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7">
    <tabColor rgb="FFCCFFCC"/>
    <pageSetUpPr fitToPage="1"/>
  </sheetPr>
  <dimension ref="A1:Q77"/>
  <sheetViews>
    <sheetView showGridLines="0" defaultGridColor="0" view="pageBreakPreview" topLeftCell="A41" colorId="22" zoomScale="85" zoomScaleNormal="85" zoomScaleSheetLayoutView="85" workbookViewId="0">
      <selection activeCell="B4" sqref="B4"/>
    </sheetView>
  </sheetViews>
  <sheetFormatPr defaultColWidth="11.5546875" defaultRowHeight="15"/>
  <cols>
    <col min="1" max="1" width="5.5546875" style="1633" customWidth="1"/>
    <col min="2" max="2" width="55.77734375" style="1585" customWidth="1"/>
    <col min="3" max="3" width="53" style="1585" customWidth="1"/>
    <col min="4" max="4" width="13.44140625" style="1626" hidden="1" customWidth="1"/>
    <col min="5" max="5" width="10.77734375" style="1626" hidden="1" customWidth="1"/>
    <col min="6" max="7" width="11.77734375" style="1626" customWidth="1"/>
    <col min="8" max="12" width="11.77734375" style="1585" customWidth="1"/>
    <col min="13" max="13" width="1.77734375" style="1585" customWidth="1"/>
    <col min="14" max="251" width="8.88671875" style="1585" customWidth="1"/>
    <col min="252" max="252" width="26.21875" style="1585" customWidth="1"/>
    <col min="253" max="256" width="12.109375" style="1585" customWidth="1"/>
    <col min="257" max="263" width="10.77734375" style="1585"/>
    <col min="264" max="264" width="8.88671875" style="1585" customWidth="1"/>
    <col min="265" max="265" width="164.109375" style="1585" customWidth="1"/>
    <col min="266" max="266" width="2.6640625" style="1585" customWidth="1"/>
    <col min="267" max="267" width="13.44140625" style="1585" customWidth="1"/>
    <col min="268" max="268" width="17.33203125" style="1585" customWidth="1"/>
    <col min="269" max="507" width="8.88671875" style="1585" customWidth="1"/>
    <col min="508" max="508" width="26.21875" style="1585" customWidth="1"/>
    <col min="509" max="512" width="12.109375" style="1585" customWidth="1"/>
    <col min="513" max="519" width="10.77734375" style="1585"/>
    <col min="520" max="520" width="8.88671875" style="1585" customWidth="1"/>
    <col min="521" max="521" width="164.109375" style="1585" customWidth="1"/>
    <col min="522" max="522" width="2.6640625" style="1585" customWidth="1"/>
    <col min="523" max="523" width="13.44140625" style="1585" customWidth="1"/>
    <col min="524" max="524" width="17.33203125" style="1585" customWidth="1"/>
    <col min="525" max="763" width="8.88671875" style="1585" customWidth="1"/>
    <col min="764" max="764" width="26.21875" style="1585" customWidth="1"/>
    <col min="765" max="768" width="12.109375" style="1585" customWidth="1"/>
    <col min="769" max="775" width="10.77734375" style="1585"/>
    <col min="776" max="776" width="8.88671875" style="1585" customWidth="1"/>
    <col min="777" max="777" width="164.109375" style="1585" customWidth="1"/>
    <col min="778" max="778" width="2.6640625" style="1585" customWidth="1"/>
    <col min="779" max="779" width="13.44140625" style="1585" customWidth="1"/>
    <col min="780" max="780" width="17.33203125" style="1585" customWidth="1"/>
    <col min="781" max="1019" width="8.88671875" style="1585" customWidth="1"/>
    <col min="1020" max="1020" width="26.21875" style="1585" customWidth="1"/>
    <col min="1021" max="1024" width="12.109375" style="1585" customWidth="1"/>
    <col min="1025" max="1031" width="10.77734375" style="1585"/>
    <col min="1032" max="1032" width="8.88671875" style="1585" customWidth="1"/>
    <col min="1033" max="1033" width="164.109375" style="1585" customWidth="1"/>
    <col min="1034" max="1034" width="2.6640625" style="1585" customWidth="1"/>
    <col min="1035" max="1035" width="13.44140625" style="1585" customWidth="1"/>
    <col min="1036" max="1036" width="17.33203125" style="1585" customWidth="1"/>
    <col min="1037" max="1275" width="8.88671875" style="1585" customWidth="1"/>
    <col min="1276" max="1276" width="26.21875" style="1585" customWidth="1"/>
    <col min="1277" max="1280" width="12.109375" style="1585" customWidth="1"/>
    <col min="1281" max="1287" width="10.77734375" style="1585"/>
    <col min="1288" max="1288" width="8.88671875" style="1585" customWidth="1"/>
    <col min="1289" max="1289" width="164.109375" style="1585" customWidth="1"/>
    <col min="1290" max="1290" width="2.6640625" style="1585" customWidth="1"/>
    <col min="1291" max="1291" width="13.44140625" style="1585" customWidth="1"/>
    <col min="1292" max="1292" width="17.33203125" style="1585" customWidth="1"/>
    <col min="1293" max="1531" width="8.88671875" style="1585" customWidth="1"/>
    <col min="1532" max="1532" width="26.21875" style="1585" customWidth="1"/>
    <col min="1533" max="1536" width="12.109375" style="1585" customWidth="1"/>
    <col min="1537" max="1543" width="10.77734375" style="1585"/>
    <col min="1544" max="1544" width="8.88671875" style="1585" customWidth="1"/>
    <col min="1545" max="1545" width="164.109375" style="1585" customWidth="1"/>
    <col min="1546" max="1546" width="2.6640625" style="1585" customWidth="1"/>
    <col min="1547" max="1547" width="13.44140625" style="1585" customWidth="1"/>
    <col min="1548" max="1548" width="17.33203125" style="1585" customWidth="1"/>
    <col min="1549" max="1787" width="8.88671875" style="1585" customWidth="1"/>
    <col min="1788" max="1788" width="26.21875" style="1585" customWidth="1"/>
    <col min="1789" max="1792" width="12.109375" style="1585" customWidth="1"/>
    <col min="1793" max="1799" width="10.77734375" style="1585"/>
    <col min="1800" max="1800" width="8.88671875" style="1585" customWidth="1"/>
    <col min="1801" max="1801" width="164.109375" style="1585" customWidth="1"/>
    <col min="1802" max="1802" width="2.6640625" style="1585" customWidth="1"/>
    <col min="1803" max="1803" width="13.44140625" style="1585" customWidth="1"/>
    <col min="1804" max="1804" width="17.33203125" style="1585" customWidth="1"/>
    <col min="1805" max="2043" width="8.88671875" style="1585" customWidth="1"/>
    <col min="2044" max="2044" width="26.21875" style="1585" customWidth="1"/>
    <col min="2045" max="2048" width="12.109375" style="1585" customWidth="1"/>
    <col min="2049" max="2055" width="10.77734375" style="1585"/>
    <col min="2056" max="2056" width="8.88671875" style="1585" customWidth="1"/>
    <col min="2057" max="2057" width="164.109375" style="1585" customWidth="1"/>
    <col min="2058" max="2058" width="2.6640625" style="1585" customWidth="1"/>
    <col min="2059" max="2059" width="13.44140625" style="1585" customWidth="1"/>
    <col min="2060" max="2060" width="17.33203125" style="1585" customWidth="1"/>
    <col min="2061" max="2299" width="8.88671875" style="1585" customWidth="1"/>
    <col min="2300" max="2300" width="26.21875" style="1585" customWidth="1"/>
    <col min="2301" max="2304" width="12.109375" style="1585" customWidth="1"/>
    <col min="2305" max="2311" width="10.77734375" style="1585"/>
    <col min="2312" max="2312" width="8.88671875" style="1585" customWidth="1"/>
    <col min="2313" max="2313" width="164.109375" style="1585" customWidth="1"/>
    <col min="2314" max="2314" width="2.6640625" style="1585" customWidth="1"/>
    <col min="2315" max="2315" width="13.44140625" style="1585" customWidth="1"/>
    <col min="2316" max="2316" width="17.33203125" style="1585" customWidth="1"/>
    <col min="2317" max="2555" width="8.88671875" style="1585" customWidth="1"/>
    <col min="2556" max="2556" width="26.21875" style="1585" customWidth="1"/>
    <col min="2557" max="2560" width="12.109375" style="1585" customWidth="1"/>
    <col min="2561" max="2567" width="10.77734375" style="1585"/>
    <col min="2568" max="2568" width="8.88671875" style="1585" customWidth="1"/>
    <col min="2569" max="2569" width="164.109375" style="1585" customWidth="1"/>
    <col min="2570" max="2570" width="2.6640625" style="1585" customWidth="1"/>
    <col min="2571" max="2571" width="13.44140625" style="1585" customWidth="1"/>
    <col min="2572" max="2572" width="17.33203125" style="1585" customWidth="1"/>
    <col min="2573" max="2811" width="8.88671875" style="1585" customWidth="1"/>
    <col min="2812" max="2812" width="26.21875" style="1585" customWidth="1"/>
    <col min="2813" max="2816" width="12.109375" style="1585" customWidth="1"/>
    <col min="2817" max="2823" width="10.77734375" style="1585"/>
    <col min="2824" max="2824" width="8.88671875" style="1585" customWidth="1"/>
    <col min="2825" max="2825" width="164.109375" style="1585" customWidth="1"/>
    <col min="2826" max="2826" width="2.6640625" style="1585" customWidth="1"/>
    <col min="2827" max="2827" width="13.44140625" style="1585" customWidth="1"/>
    <col min="2828" max="2828" width="17.33203125" style="1585" customWidth="1"/>
    <col min="2829" max="3067" width="8.88671875" style="1585" customWidth="1"/>
    <col min="3068" max="3068" width="26.21875" style="1585" customWidth="1"/>
    <col min="3069" max="3072" width="12.109375" style="1585" customWidth="1"/>
    <col min="3073" max="3079" width="10.77734375" style="1585"/>
    <col min="3080" max="3080" width="8.88671875" style="1585" customWidth="1"/>
    <col min="3081" max="3081" width="164.109375" style="1585" customWidth="1"/>
    <col min="3082" max="3082" width="2.6640625" style="1585" customWidth="1"/>
    <col min="3083" max="3083" width="13.44140625" style="1585" customWidth="1"/>
    <col min="3084" max="3084" width="17.33203125" style="1585" customWidth="1"/>
    <col min="3085" max="3323" width="8.88671875" style="1585" customWidth="1"/>
    <col min="3324" max="3324" width="26.21875" style="1585" customWidth="1"/>
    <col min="3325" max="3328" width="12.109375" style="1585" customWidth="1"/>
    <col min="3329" max="3335" width="10.77734375" style="1585"/>
    <col min="3336" max="3336" width="8.88671875" style="1585" customWidth="1"/>
    <col min="3337" max="3337" width="164.109375" style="1585" customWidth="1"/>
    <col min="3338" max="3338" width="2.6640625" style="1585" customWidth="1"/>
    <col min="3339" max="3339" width="13.44140625" style="1585" customWidth="1"/>
    <col min="3340" max="3340" width="17.33203125" style="1585" customWidth="1"/>
    <col min="3341" max="3579" width="8.88671875" style="1585" customWidth="1"/>
    <col min="3580" max="3580" width="26.21875" style="1585" customWidth="1"/>
    <col min="3581" max="3584" width="12.109375" style="1585" customWidth="1"/>
    <col min="3585" max="3591" width="10.77734375" style="1585"/>
    <col min="3592" max="3592" width="8.88671875" style="1585" customWidth="1"/>
    <col min="3593" max="3593" width="164.109375" style="1585" customWidth="1"/>
    <col min="3594" max="3594" width="2.6640625" style="1585" customWidth="1"/>
    <col min="3595" max="3595" width="13.44140625" style="1585" customWidth="1"/>
    <col min="3596" max="3596" width="17.33203125" style="1585" customWidth="1"/>
    <col min="3597" max="3835" width="8.88671875" style="1585" customWidth="1"/>
    <col min="3836" max="3836" width="26.21875" style="1585" customWidth="1"/>
    <col min="3837" max="3840" width="12.109375" style="1585" customWidth="1"/>
    <col min="3841" max="3847" width="10.77734375" style="1585"/>
    <col min="3848" max="3848" width="8.88671875" style="1585" customWidth="1"/>
    <col min="3849" max="3849" width="164.109375" style="1585" customWidth="1"/>
    <col min="3850" max="3850" width="2.6640625" style="1585" customWidth="1"/>
    <col min="3851" max="3851" width="13.44140625" style="1585" customWidth="1"/>
    <col min="3852" max="3852" width="17.33203125" style="1585" customWidth="1"/>
    <col min="3853" max="4091" width="8.88671875" style="1585" customWidth="1"/>
    <col min="4092" max="4092" width="26.21875" style="1585" customWidth="1"/>
    <col min="4093" max="4096" width="12.109375" style="1585" customWidth="1"/>
    <col min="4097" max="4103" width="10.77734375" style="1585"/>
    <col min="4104" max="4104" width="8.88671875" style="1585" customWidth="1"/>
    <col min="4105" max="4105" width="164.109375" style="1585" customWidth="1"/>
    <col min="4106" max="4106" width="2.6640625" style="1585" customWidth="1"/>
    <col min="4107" max="4107" width="13.44140625" style="1585" customWidth="1"/>
    <col min="4108" max="4108" width="17.33203125" style="1585" customWidth="1"/>
    <col min="4109" max="4347" width="8.88671875" style="1585" customWidth="1"/>
    <col min="4348" max="4348" width="26.21875" style="1585" customWidth="1"/>
    <col min="4349" max="4352" width="12.109375" style="1585" customWidth="1"/>
    <col min="4353" max="4359" width="10.77734375" style="1585"/>
    <col min="4360" max="4360" width="8.88671875" style="1585" customWidth="1"/>
    <col min="4361" max="4361" width="164.109375" style="1585" customWidth="1"/>
    <col min="4362" max="4362" width="2.6640625" style="1585" customWidth="1"/>
    <col min="4363" max="4363" width="13.44140625" style="1585" customWidth="1"/>
    <col min="4364" max="4364" width="17.33203125" style="1585" customWidth="1"/>
    <col min="4365" max="4603" width="8.88671875" style="1585" customWidth="1"/>
    <col min="4604" max="4604" width="26.21875" style="1585" customWidth="1"/>
    <col min="4605" max="4608" width="12.109375" style="1585" customWidth="1"/>
    <col min="4609" max="4615" width="10.77734375" style="1585"/>
    <col min="4616" max="4616" width="8.88671875" style="1585" customWidth="1"/>
    <col min="4617" max="4617" width="164.109375" style="1585" customWidth="1"/>
    <col min="4618" max="4618" width="2.6640625" style="1585" customWidth="1"/>
    <col min="4619" max="4619" width="13.44140625" style="1585" customWidth="1"/>
    <col min="4620" max="4620" width="17.33203125" style="1585" customWidth="1"/>
    <col min="4621" max="4859" width="8.88671875" style="1585" customWidth="1"/>
    <col min="4860" max="4860" width="26.21875" style="1585" customWidth="1"/>
    <col min="4861" max="4864" width="12.109375" style="1585" customWidth="1"/>
    <col min="4865" max="4871" width="10.77734375" style="1585"/>
    <col min="4872" max="4872" width="8.88671875" style="1585" customWidth="1"/>
    <col min="4873" max="4873" width="164.109375" style="1585" customWidth="1"/>
    <col min="4874" max="4874" width="2.6640625" style="1585" customWidth="1"/>
    <col min="4875" max="4875" width="13.44140625" style="1585" customWidth="1"/>
    <col min="4876" max="4876" width="17.33203125" style="1585" customWidth="1"/>
    <col min="4877" max="5115" width="8.88671875" style="1585" customWidth="1"/>
    <col min="5116" max="5116" width="26.21875" style="1585" customWidth="1"/>
    <col min="5117" max="5120" width="12.109375" style="1585" customWidth="1"/>
    <col min="5121" max="5127" width="10.77734375" style="1585"/>
    <col min="5128" max="5128" width="8.88671875" style="1585" customWidth="1"/>
    <col min="5129" max="5129" width="164.109375" style="1585" customWidth="1"/>
    <col min="5130" max="5130" width="2.6640625" style="1585" customWidth="1"/>
    <col min="5131" max="5131" width="13.44140625" style="1585" customWidth="1"/>
    <col min="5132" max="5132" width="17.33203125" style="1585" customWidth="1"/>
    <col min="5133" max="5371" width="8.88671875" style="1585" customWidth="1"/>
    <col min="5372" max="5372" width="26.21875" style="1585" customWidth="1"/>
    <col min="5373" max="5376" width="12.109375" style="1585" customWidth="1"/>
    <col min="5377" max="5383" width="10.77734375" style="1585"/>
    <col min="5384" max="5384" width="8.88671875" style="1585" customWidth="1"/>
    <col min="5385" max="5385" width="164.109375" style="1585" customWidth="1"/>
    <col min="5386" max="5386" width="2.6640625" style="1585" customWidth="1"/>
    <col min="5387" max="5387" width="13.44140625" style="1585" customWidth="1"/>
    <col min="5388" max="5388" width="17.33203125" style="1585" customWidth="1"/>
    <col min="5389" max="5627" width="8.88671875" style="1585" customWidth="1"/>
    <col min="5628" max="5628" width="26.21875" style="1585" customWidth="1"/>
    <col min="5629" max="5632" width="12.109375" style="1585" customWidth="1"/>
    <col min="5633" max="5639" width="10.77734375" style="1585"/>
    <col min="5640" max="5640" width="8.88671875" style="1585" customWidth="1"/>
    <col min="5641" max="5641" width="164.109375" style="1585" customWidth="1"/>
    <col min="5642" max="5642" width="2.6640625" style="1585" customWidth="1"/>
    <col min="5643" max="5643" width="13.44140625" style="1585" customWidth="1"/>
    <col min="5644" max="5644" width="17.33203125" style="1585" customWidth="1"/>
    <col min="5645" max="5883" width="8.88671875" style="1585" customWidth="1"/>
    <col min="5884" max="5884" width="26.21875" style="1585" customWidth="1"/>
    <col min="5885" max="5888" width="12.109375" style="1585" customWidth="1"/>
    <col min="5889" max="5895" width="10.77734375" style="1585"/>
    <col min="5896" max="5896" width="8.88671875" style="1585" customWidth="1"/>
    <col min="5897" max="5897" width="164.109375" style="1585" customWidth="1"/>
    <col min="5898" max="5898" width="2.6640625" style="1585" customWidth="1"/>
    <col min="5899" max="5899" width="13.44140625" style="1585" customWidth="1"/>
    <col min="5900" max="5900" width="17.33203125" style="1585" customWidth="1"/>
    <col min="5901" max="6139" width="8.88671875" style="1585" customWidth="1"/>
    <col min="6140" max="6140" width="26.21875" style="1585" customWidth="1"/>
    <col min="6141" max="6144" width="12.109375" style="1585" customWidth="1"/>
    <col min="6145" max="6151" width="10.77734375" style="1585"/>
    <col min="6152" max="6152" width="8.88671875" style="1585" customWidth="1"/>
    <col min="6153" max="6153" width="164.109375" style="1585" customWidth="1"/>
    <col min="6154" max="6154" width="2.6640625" style="1585" customWidth="1"/>
    <col min="6155" max="6155" width="13.44140625" style="1585" customWidth="1"/>
    <col min="6156" max="6156" width="17.33203125" style="1585" customWidth="1"/>
    <col min="6157" max="6395" width="8.88671875" style="1585" customWidth="1"/>
    <col min="6396" max="6396" width="26.21875" style="1585" customWidth="1"/>
    <col min="6397" max="6400" width="12.109375" style="1585" customWidth="1"/>
    <col min="6401" max="6407" width="10.77734375" style="1585"/>
    <col min="6408" max="6408" width="8.88671875" style="1585" customWidth="1"/>
    <col min="6409" max="6409" width="164.109375" style="1585" customWidth="1"/>
    <col min="6410" max="6410" width="2.6640625" style="1585" customWidth="1"/>
    <col min="6411" max="6411" width="13.44140625" style="1585" customWidth="1"/>
    <col min="6412" max="6412" width="17.33203125" style="1585" customWidth="1"/>
    <col min="6413" max="6651" width="8.88671875" style="1585" customWidth="1"/>
    <col min="6652" max="6652" width="26.21875" style="1585" customWidth="1"/>
    <col min="6653" max="6656" width="12.109375" style="1585" customWidth="1"/>
    <col min="6657" max="6663" width="10.77734375" style="1585"/>
    <col min="6664" max="6664" width="8.88671875" style="1585" customWidth="1"/>
    <col min="6665" max="6665" width="164.109375" style="1585" customWidth="1"/>
    <col min="6666" max="6666" width="2.6640625" style="1585" customWidth="1"/>
    <col min="6667" max="6667" width="13.44140625" style="1585" customWidth="1"/>
    <col min="6668" max="6668" width="17.33203125" style="1585" customWidth="1"/>
    <col min="6669" max="6907" width="8.88671875" style="1585" customWidth="1"/>
    <col min="6908" max="6908" width="26.21875" style="1585" customWidth="1"/>
    <col min="6909" max="6912" width="12.109375" style="1585" customWidth="1"/>
    <col min="6913" max="6919" width="10.77734375" style="1585"/>
    <col min="6920" max="6920" width="8.88671875" style="1585" customWidth="1"/>
    <col min="6921" max="6921" width="164.109375" style="1585" customWidth="1"/>
    <col min="6922" max="6922" width="2.6640625" style="1585" customWidth="1"/>
    <col min="6923" max="6923" width="13.44140625" style="1585" customWidth="1"/>
    <col min="6924" max="6924" width="17.33203125" style="1585" customWidth="1"/>
    <col min="6925" max="7163" width="8.88671875" style="1585" customWidth="1"/>
    <col min="7164" max="7164" width="26.21875" style="1585" customWidth="1"/>
    <col min="7165" max="7168" width="12.109375" style="1585" customWidth="1"/>
    <col min="7169" max="7175" width="10.77734375" style="1585"/>
    <col min="7176" max="7176" width="8.88671875" style="1585" customWidth="1"/>
    <col min="7177" max="7177" width="164.109375" style="1585" customWidth="1"/>
    <col min="7178" max="7178" width="2.6640625" style="1585" customWidth="1"/>
    <col min="7179" max="7179" width="13.44140625" style="1585" customWidth="1"/>
    <col min="7180" max="7180" width="17.33203125" style="1585" customWidth="1"/>
    <col min="7181" max="7419" width="8.88671875" style="1585" customWidth="1"/>
    <col min="7420" max="7420" width="26.21875" style="1585" customWidth="1"/>
    <col min="7421" max="7424" width="12.109375" style="1585" customWidth="1"/>
    <col min="7425" max="7431" width="10.77734375" style="1585"/>
    <col min="7432" max="7432" width="8.88671875" style="1585" customWidth="1"/>
    <col min="7433" max="7433" width="164.109375" style="1585" customWidth="1"/>
    <col min="7434" max="7434" width="2.6640625" style="1585" customWidth="1"/>
    <col min="7435" max="7435" width="13.44140625" style="1585" customWidth="1"/>
    <col min="7436" max="7436" width="17.33203125" style="1585" customWidth="1"/>
    <col min="7437" max="7675" width="8.88671875" style="1585" customWidth="1"/>
    <col min="7676" max="7676" width="26.21875" style="1585" customWidth="1"/>
    <col min="7677" max="7680" width="12.109375" style="1585" customWidth="1"/>
    <col min="7681" max="7687" width="10.77734375" style="1585"/>
    <col min="7688" max="7688" width="8.88671875" style="1585" customWidth="1"/>
    <col min="7689" max="7689" width="164.109375" style="1585" customWidth="1"/>
    <col min="7690" max="7690" width="2.6640625" style="1585" customWidth="1"/>
    <col min="7691" max="7691" width="13.44140625" style="1585" customWidth="1"/>
    <col min="7692" max="7692" width="17.33203125" style="1585" customWidth="1"/>
    <col min="7693" max="7931" width="8.88671875" style="1585" customWidth="1"/>
    <col min="7932" max="7932" width="26.21875" style="1585" customWidth="1"/>
    <col min="7933" max="7936" width="12.109375" style="1585" customWidth="1"/>
    <col min="7937" max="7943" width="10.77734375" style="1585"/>
    <col min="7944" max="7944" width="8.88671875" style="1585" customWidth="1"/>
    <col min="7945" max="7945" width="164.109375" style="1585" customWidth="1"/>
    <col min="7946" max="7946" width="2.6640625" style="1585" customWidth="1"/>
    <col min="7947" max="7947" width="13.44140625" style="1585" customWidth="1"/>
    <col min="7948" max="7948" width="17.33203125" style="1585" customWidth="1"/>
    <col min="7949" max="8187" width="8.88671875" style="1585" customWidth="1"/>
    <col min="8188" max="8188" width="26.21875" style="1585" customWidth="1"/>
    <col min="8189" max="8192" width="12.109375" style="1585" customWidth="1"/>
    <col min="8193" max="8199" width="10.77734375" style="1585"/>
    <col min="8200" max="8200" width="8.88671875" style="1585" customWidth="1"/>
    <col min="8201" max="8201" width="164.109375" style="1585" customWidth="1"/>
    <col min="8202" max="8202" width="2.6640625" style="1585" customWidth="1"/>
    <col min="8203" max="8203" width="13.44140625" style="1585" customWidth="1"/>
    <col min="8204" max="8204" width="17.33203125" style="1585" customWidth="1"/>
    <col min="8205" max="8443" width="8.88671875" style="1585" customWidth="1"/>
    <col min="8444" max="8444" width="26.21875" style="1585" customWidth="1"/>
    <col min="8445" max="8448" width="12.109375" style="1585" customWidth="1"/>
    <col min="8449" max="8455" width="10.77734375" style="1585"/>
    <col min="8456" max="8456" width="8.88671875" style="1585" customWidth="1"/>
    <col min="8457" max="8457" width="164.109375" style="1585" customWidth="1"/>
    <col min="8458" max="8458" width="2.6640625" style="1585" customWidth="1"/>
    <col min="8459" max="8459" width="13.44140625" style="1585" customWidth="1"/>
    <col min="8460" max="8460" width="17.33203125" style="1585" customWidth="1"/>
    <col min="8461" max="8699" width="8.88671875" style="1585" customWidth="1"/>
    <col min="8700" max="8700" width="26.21875" style="1585" customWidth="1"/>
    <col min="8701" max="8704" width="12.109375" style="1585" customWidth="1"/>
    <col min="8705" max="8711" width="10.77734375" style="1585"/>
    <col min="8712" max="8712" width="8.88671875" style="1585" customWidth="1"/>
    <col min="8713" max="8713" width="164.109375" style="1585" customWidth="1"/>
    <col min="8714" max="8714" width="2.6640625" style="1585" customWidth="1"/>
    <col min="8715" max="8715" width="13.44140625" style="1585" customWidth="1"/>
    <col min="8716" max="8716" width="17.33203125" style="1585" customWidth="1"/>
    <col min="8717" max="8955" width="8.88671875" style="1585" customWidth="1"/>
    <col min="8956" max="8956" width="26.21875" style="1585" customWidth="1"/>
    <col min="8957" max="8960" width="12.109375" style="1585" customWidth="1"/>
    <col min="8961" max="8967" width="10.77734375" style="1585"/>
    <col min="8968" max="8968" width="8.88671875" style="1585" customWidth="1"/>
    <col min="8969" max="8969" width="164.109375" style="1585" customWidth="1"/>
    <col min="8970" max="8970" width="2.6640625" style="1585" customWidth="1"/>
    <col min="8971" max="8971" width="13.44140625" style="1585" customWidth="1"/>
    <col min="8972" max="8972" width="17.33203125" style="1585" customWidth="1"/>
    <col min="8973" max="9211" width="8.88671875" style="1585" customWidth="1"/>
    <col min="9212" max="9212" width="26.21875" style="1585" customWidth="1"/>
    <col min="9213" max="9216" width="12.109375" style="1585" customWidth="1"/>
    <col min="9217" max="9223" width="10.77734375" style="1585"/>
    <col min="9224" max="9224" width="8.88671875" style="1585" customWidth="1"/>
    <col min="9225" max="9225" width="164.109375" style="1585" customWidth="1"/>
    <col min="9226" max="9226" width="2.6640625" style="1585" customWidth="1"/>
    <col min="9227" max="9227" width="13.44140625" style="1585" customWidth="1"/>
    <col min="9228" max="9228" width="17.33203125" style="1585" customWidth="1"/>
    <col min="9229" max="9467" width="8.88671875" style="1585" customWidth="1"/>
    <col min="9468" max="9468" width="26.21875" style="1585" customWidth="1"/>
    <col min="9469" max="9472" width="12.109375" style="1585" customWidth="1"/>
    <col min="9473" max="9479" width="10.77734375" style="1585"/>
    <col min="9480" max="9480" width="8.88671875" style="1585" customWidth="1"/>
    <col min="9481" max="9481" width="164.109375" style="1585" customWidth="1"/>
    <col min="9482" max="9482" width="2.6640625" style="1585" customWidth="1"/>
    <col min="9483" max="9483" width="13.44140625" style="1585" customWidth="1"/>
    <col min="9484" max="9484" width="17.33203125" style="1585" customWidth="1"/>
    <col min="9485" max="9723" width="8.88671875" style="1585" customWidth="1"/>
    <col min="9724" max="9724" width="26.21875" style="1585" customWidth="1"/>
    <col min="9725" max="9728" width="12.109375" style="1585" customWidth="1"/>
    <col min="9729" max="9735" width="10.77734375" style="1585"/>
    <col min="9736" max="9736" width="8.88671875" style="1585" customWidth="1"/>
    <col min="9737" max="9737" width="164.109375" style="1585" customWidth="1"/>
    <col min="9738" max="9738" width="2.6640625" style="1585" customWidth="1"/>
    <col min="9739" max="9739" width="13.44140625" style="1585" customWidth="1"/>
    <col min="9740" max="9740" width="17.33203125" style="1585" customWidth="1"/>
    <col min="9741" max="9979" width="8.88671875" style="1585" customWidth="1"/>
    <col min="9980" max="9980" width="26.21875" style="1585" customWidth="1"/>
    <col min="9981" max="9984" width="12.109375" style="1585" customWidth="1"/>
    <col min="9985" max="9991" width="10.77734375" style="1585"/>
    <col min="9992" max="9992" width="8.88671875" style="1585" customWidth="1"/>
    <col min="9993" max="9993" width="164.109375" style="1585" customWidth="1"/>
    <col min="9994" max="9994" width="2.6640625" style="1585" customWidth="1"/>
    <col min="9995" max="9995" width="13.44140625" style="1585" customWidth="1"/>
    <col min="9996" max="9996" width="17.33203125" style="1585" customWidth="1"/>
    <col min="9997" max="10235" width="8.88671875" style="1585" customWidth="1"/>
    <col min="10236" max="10236" width="26.21875" style="1585" customWidth="1"/>
    <col min="10237" max="10240" width="12.109375" style="1585" customWidth="1"/>
    <col min="10241" max="10247" width="10.77734375" style="1585"/>
    <col min="10248" max="10248" width="8.88671875" style="1585" customWidth="1"/>
    <col min="10249" max="10249" width="164.109375" style="1585" customWidth="1"/>
    <col min="10250" max="10250" width="2.6640625" style="1585" customWidth="1"/>
    <col min="10251" max="10251" width="13.44140625" style="1585" customWidth="1"/>
    <col min="10252" max="10252" width="17.33203125" style="1585" customWidth="1"/>
    <col min="10253" max="10491" width="8.88671875" style="1585" customWidth="1"/>
    <col min="10492" max="10492" width="26.21875" style="1585" customWidth="1"/>
    <col min="10493" max="10496" width="12.109375" style="1585" customWidth="1"/>
    <col min="10497" max="10503" width="10.77734375" style="1585"/>
    <col min="10504" max="10504" width="8.88671875" style="1585" customWidth="1"/>
    <col min="10505" max="10505" width="164.109375" style="1585" customWidth="1"/>
    <col min="10506" max="10506" width="2.6640625" style="1585" customWidth="1"/>
    <col min="10507" max="10507" width="13.44140625" style="1585" customWidth="1"/>
    <col min="10508" max="10508" width="17.33203125" style="1585" customWidth="1"/>
    <col min="10509" max="10747" width="8.88671875" style="1585" customWidth="1"/>
    <col min="10748" max="10748" width="26.21875" style="1585" customWidth="1"/>
    <col min="10749" max="10752" width="12.109375" style="1585" customWidth="1"/>
    <col min="10753" max="10759" width="10.77734375" style="1585"/>
    <col min="10760" max="10760" width="8.88671875" style="1585" customWidth="1"/>
    <col min="10761" max="10761" width="164.109375" style="1585" customWidth="1"/>
    <col min="10762" max="10762" width="2.6640625" style="1585" customWidth="1"/>
    <col min="10763" max="10763" width="13.44140625" style="1585" customWidth="1"/>
    <col min="10764" max="10764" width="17.33203125" style="1585" customWidth="1"/>
    <col min="10765" max="11003" width="8.88671875" style="1585" customWidth="1"/>
    <col min="11004" max="11004" width="26.21875" style="1585" customWidth="1"/>
    <col min="11005" max="11008" width="12.109375" style="1585" customWidth="1"/>
    <col min="11009" max="11015" width="10.77734375" style="1585"/>
    <col min="11016" max="11016" width="8.88671875" style="1585" customWidth="1"/>
    <col min="11017" max="11017" width="164.109375" style="1585" customWidth="1"/>
    <col min="11018" max="11018" width="2.6640625" style="1585" customWidth="1"/>
    <col min="11019" max="11019" width="13.44140625" style="1585" customWidth="1"/>
    <col min="11020" max="11020" width="17.33203125" style="1585" customWidth="1"/>
    <col min="11021" max="11259" width="8.88671875" style="1585" customWidth="1"/>
    <col min="11260" max="11260" width="26.21875" style="1585" customWidth="1"/>
    <col min="11261" max="11264" width="12.109375" style="1585" customWidth="1"/>
    <col min="11265" max="11271" width="10.77734375" style="1585"/>
    <col min="11272" max="11272" width="8.88671875" style="1585" customWidth="1"/>
    <col min="11273" max="11273" width="164.109375" style="1585" customWidth="1"/>
    <col min="11274" max="11274" width="2.6640625" style="1585" customWidth="1"/>
    <col min="11275" max="11275" width="13.44140625" style="1585" customWidth="1"/>
    <col min="11276" max="11276" width="17.33203125" style="1585" customWidth="1"/>
    <col min="11277" max="11515" width="8.88671875" style="1585" customWidth="1"/>
    <col min="11516" max="11516" width="26.21875" style="1585" customWidth="1"/>
    <col min="11517" max="11520" width="12.109375" style="1585" customWidth="1"/>
    <col min="11521" max="11527" width="10.77734375" style="1585"/>
    <col min="11528" max="11528" width="8.88671875" style="1585" customWidth="1"/>
    <col min="11529" max="11529" width="164.109375" style="1585" customWidth="1"/>
    <col min="11530" max="11530" width="2.6640625" style="1585" customWidth="1"/>
    <col min="11531" max="11531" width="13.44140625" style="1585" customWidth="1"/>
    <col min="11532" max="11532" width="17.33203125" style="1585" customWidth="1"/>
    <col min="11533" max="11771" width="8.88671875" style="1585" customWidth="1"/>
    <col min="11772" max="11772" width="26.21875" style="1585" customWidth="1"/>
    <col min="11773" max="11776" width="12.109375" style="1585" customWidth="1"/>
    <col min="11777" max="11783" width="10.77734375" style="1585"/>
    <col min="11784" max="11784" width="8.88671875" style="1585" customWidth="1"/>
    <col min="11785" max="11785" width="164.109375" style="1585" customWidth="1"/>
    <col min="11786" max="11786" width="2.6640625" style="1585" customWidth="1"/>
    <col min="11787" max="11787" width="13.44140625" style="1585" customWidth="1"/>
    <col min="11788" max="11788" width="17.33203125" style="1585" customWidth="1"/>
    <col min="11789" max="12027" width="8.88671875" style="1585" customWidth="1"/>
    <col min="12028" max="12028" width="26.21875" style="1585" customWidth="1"/>
    <col min="12029" max="12032" width="12.109375" style="1585" customWidth="1"/>
    <col min="12033" max="12039" width="10.77734375" style="1585"/>
    <col min="12040" max="12040" width="8.88671875" style="1585" customWidth="1"/>
    <col min="12041" max="12041" width="164.109375" style="1585" customWidth="1"/>
    <col min="12042" max="12042" width="2.6640625" style="1585" customWidth="1"/>
    <col min="12043" max="12043" width="13.44140625" style="1585" customWidth="1"/>
    <col min="12044" max="12044" width="17.33203125" style="1585" customWidth="1"/>
    <col min="12045" max="12283" width="8.88671875" style="1585" customWidth="1"/>
    <col min="12284" max="12284" width="26.21875" style="1585" customWidth="1"/>
    <col min="12285" max="12288" width="12.109375" style="1585" customWidth="1"/>
    <col min="12289" max="12295" width="10.77734375" style="1585"/>
    <col min="12296" max="12296" width="8.88671875" style="1585" customWidth="1"/>
    <col min="12297" max="12297" width="164.109375" style="1585" customWidth="1"/>
    <col min="12298" max="12298" width="2.6640625" style="1585" customWidth="1"/>
    <col min="12299" max="12299" width="13.44140625" style="1585" customWidth="1"/>
    <col min="12300" max="12300" width="17.33203125" style="1585" customWidth="1"/>
    <col min="12301" max="12539" width="8.88671875" style="1585" customWidth="1"/>
    <col min="12540" max="12540" width="26.21875" style="1585" customWidth="1"/>
    <col min="12541" max="12544" width="12.109375" style="1585" customWidth="1"/>
    <col min="12545" max="12551" width="10.77734375" style="1585"/>
    <col min="12552" max="12552" width="8.88671875" style="1585" customWidth="1"/>
    <col min="12553" max="12553" width="164.109375" style="1585" customWidth="1"/>
    <col min="12554" max="12554" width="2.6640625" style="1585" customWidth="1"/>
    <col min="12555" max="12555" width="13.44140625" style="1585" customWidth="1"/>
    <col min="12556" max="12556" width="17.33203125" style="1585" customWidth="1"/>
    <col min="12557" max="12795" width="8.88671875" style="1585" customWidth="1"/>
    <col min="12796" max="12796" width="26.21875" style="1585" customWidth="1"/>
    <col min="12797" max="12800" width="12.109375" style="1585" customWidth="1"/>
    <col min="12801" max="12807" width="10.77734375" style="1585"/>
    <col min="12808" max="12808" width="8.88671875" style="1585" customWidth="1"/>
    <col min="12809" max="12809" width="164.109375" style="1585" customWidth="1"/>
    <col min="12810" max="12810" width="2.6640625" style="1585" customWidth="1"/>
    <col min="12811" max="12811" width="13.44140625" style="1585" customWidth="1"/>
    <col min="12812" max="12812" width="17.33203125" style="1585" customWidth="1"/>
    <col min="12813" max="13051" width="8.88671875" style="1585" customWidth="1"/>
    <col min="13052" max="13052" width="26.21875" style="1585" customWidth="1"/>
    <col min="13053" max="13056" width="12.109375" style="1585" customWidth="1"/>
    <col min="13057" max="13063" width="10.77734375" style="1585"/>
    <col min="13064" max="13064" width="8.88671875" style="1585" customWidth="1"/>
    <col min="13065" max="13065" width="164.109375" style="1585" customWidth="1"/>
    <col min="13066" max="13066" width="2.6640625" style="1585" customWidth="1"/>
    <col min="13067" max="13067" width="13.44140625" style="1585" customWidth="1"/>
    <col min="13068" max="13068" width="17.33203125" style="1585" customWidth="1"/>
    <col min="13069" max="13307" width="8.88671875" style="1585" customWidth="1"/>
    <col min="13308" max="13308" width="26.21875" style="1585" customWidth="1"/>
    <col min="13309" max="13312" width="12.109375" style="1585" customWidth="1"/>
    <col min="13313" max="13319" width="10.77734375" style="1585"/>
    <col min="13320" max="13320" width="8.88671875" style="1585" customWidth="1"/>
    <col min="13321" max="13321" width="164.109375" style="1585" customWidth="1"/>
    <col min="13322" max="13322" width="2.6640625" style="1585" customWidth="1"/>
    <col min="13323" max="13323" width="13.44140625" style="1585" customWidth="1"/>
    <col min="13324" max="13324" width="17.33203125" style="1585" customWidth="1"/>
    <col min="13325" max="13563" width="8.88671875" style="1585" customWidth="1"/>
    <col min="13564" max="13564" width="26.21875" style="1585" customWidth="1"/>
    <col min="13565" max="13568" width="12.109375" style="1585" customWidth="1"/>
    <col min="13569" max="13575" width="10.77734375" style="1585"/>
    <col min="13576" max="13576" width="8.88671875" style="1585" customWidth="1"/>
    <col min="13577" max="13577" width="164.109375" style="1585" customWidth="1"/>
    <col min="13578" max="13578" width="2.6640625" style="1585" customWidth="1"/>
    <col min="13579" max="13579" width="13.44140625" style="1585" customWidth="1"/>
    <col min="13580" max="13580" width="17.33203125" style="1585" customWidth="1"/>
    <col min="13581" max="13819" width="8.88671875" style="1585" customWidth="1"/>
    <col min="13820" max="13820" width="26.21875" style="1585" customWidth="1"/>
    <col min="13821" max="13824" width="12.109375" style="1585" customWidth="1"/>
    <col min="13825" max="13831" width="10.77734375" style="1585"/>
    <col min="13832" max="13832" width="8.88671875" style="1585" customWidth="1"/>
    <col min="13833" max="13833" width="164.109375" style="1585" customWidth="1"/>
    <col min="13834" max="13834" width="2.6640625" style="1585" customWidth="1"/>
    <col min="13835" max="13835" width="13.44140625" style="1585" customWidth="1"/>
    <col min="13836" max="13836" width="17.33203125" style="1585" customWidth="1"/>
    <col min="13837" max="14075" width="8.88671875" style="1585" customWidth="1"/>
    <col min="14076" max="14076" width="26.21875" style="1585" customWidth="1"/>
    <col min="14077" max="14080" width="12.109375" style="1585" customWidth="1"/>
    <col min="14081" max="14087" width="10.77734375" style="1585"/>
    <col min="14088" max="14088" width="8.88671875" style="1585" customWidth="1"/>
    <col min="14089" max="14089" width="164.109375" style="1585" customWidth="1"/>
    <col min="14090" max="14090" width="2.6640625" style="1585" customWidth="1"/>
    <col min="14091" max="14091" width="13.44140625" style="1585" customWidth="1"/>
    <col min="14092" max="14092" width="17.33203125" style="1585" customWidth="1"/>
    <col min="14093" max="14331" width="8.88671875" style="1585" customWidth="1"/>
    <col min="14332" max="14332" width="26.21875" style="1585" customWidth="1"/>
    <col min="14333" max="14336" width="12.109375" style="1585" customWidth="1"/>
    <col min="14337" max="14343" width="10.77734375" style="1585"/>
    <col min="14344" max="14344" width="8.88671875" style="1585" customWidth="1"/>
    <col min="14345" max="14345" width="164.109375" style="1585" customWidth="1"/>
    <col min="14346" max="14346" width="2.6640625" style="1585" customWidth="1"/>
    <col min="14347" max="14347" width="13.44140625" style="1585" customWidth="1"/>
    <col min="14348" max="14348" width="17.33203125" style="1585" customWidth="1"/>
    <col min="14349" max="14587" width="8.88671875" style="1585" customWidth="1"/>
    <col min="14588" max="14588" width="26.21875" style="1585" customWidth="1"/>
    <col min="14589" max="14592" width="12.109375" style="1585" customWidth="1"/>
    <col min="14593" max="14599" width="10.77734375" style="1585"/>
    <col min="14600" max="14600" width="8.88671875" style="1585" customWidth="1"/>
    <col min="14601" max="14601" width="164.109375" style="1585" customWidth="1"/>
    <col min="14602" max="14602" width="2.6640625" style="1585" customWidth="1"/>
    <col min="14603" max="14603" width="13.44140625" style="1585" customWidth="1"/>
    <col min="14604" max="14604" width="17.33203125" style="1585" customWidth="1"/>
    <col min="14605" max="14843" width="8.88671875" style="1585" customWidth="1"/>
    <col min="14844" max="14844" width="26.21875" style="1585" customWidth="1"/>
    <col min="14845" max="14848" width="12.109375" style="1585" customWidth="1"/>
    <col min="14849" max="14855" width="10.77734375" style="1585"/>
    <col min="14856" max="14856" width="8.88671875" style="1585" customWidth="1"/>
    <col min="14857" max="14857" width="164.109375" style="1585" customWidth="1"/>
    <col min="14858" max="14858" width="2.6640625" style="1585" customWidth="1"/>
    <col min="14859" max="14859" width="13.44140625" style="1585" customWidth="1"/>
    <col min="14860" max="14860" width="17.33203125" style="1585" customWidth="1"/>
    <col min="14861" max="15099" width="8.88671875" style="1585" customWidth="1"/>
    <col min="15100" max="15100" width="26.21875" style="1585" customWidth="1"/>
    <col min="15101" max="15104" width="12.109375" style="1585" customWidth="1"/>
    <col min="15105" max="15111" width="10.77734375" style="1585"/>
    <col min="15112" max="15112" width="8.88671875" style="1585" customWidth="1"/>
    <col min="15113" max="15113" width="164.109375" style="1585" customWidth="1"/>
    <col min="15114" max="15114" width="2.6640625" style="1585" customWidth="1"/>
    <col min="15115" max="15115" width="13.44140625" style="1585" customWidth="1"/>
    <col min="15116" max="15116" width="17.33203125" style="1585" customWidth="1"/>
    <col min="15117" max="15355" width="8.88671875" style="1585" customWidth="1"/>
    <col min="15356" max="15356" width="26.21875" style="1585" customWidth="1"/>
    <col min="15357" max="15360" width="12.109375" style="1585" customWidth="1"/>
    <col min="15361" max="15367" width="10.77734375" style="1585"/>
    <col min="15368" max="15368" width="8.88671875" style="1585" customWidth="1"/>
    <col min="15369" max="15369" width="164.109375" style="1585" customWidth="1"/>
    <col min="15370" max="15370" width="2.6640625" style="1585" customWidth="1"/>
    <col min="15371" max="15371" width="13.44140625" style="1585" customWidth="1"/>
    <col min="15372" max="15372" width="17.33203125" style="1585" customWidth="1"/>
    <col min="15373" max="15611" width="8.88671875" style="1585" customWidth="1"/>
    <col min="15612" max="15612" width="26.21875" style="1585" customWidth="1"/>
    <col min="15613" max="15616" width="12.109375" style="1585" customWidth="1"/>
    <col min="15617" max="15623" width="10.77734375" style="1585"/>
    <col min="15624" max="15624" width="8.88671875" style="1585" customWidth="1"/>
    <col min="15625" max="15625" width="164.109375" style="1585" customWidth="1"/>
    <col min="15626" max="15626" width="2.6640625" style="1585" customWidth="1"/>
    <col min="15627" max="15627" width="13.44140625" style="1585" customWidth="1"/>
    <col min="15628" max="15628" width="17.33203125" style="1585" customWidth="1"/>
    <col min="15629" max="15867" width="8.88671875" style="1585" customWidth="1"/>
    <col min="15868" max="15868" width="26.21875" style="1585" customWidth="1"/>
    <col min="15869" max="15872" width="12.109375" style="1585" customWidth="1"/>
    <col min="15873" max="15879" width="10.77734375" style="1585"/>
    <col min="15880" max="15880" width="8.88671875" style="1585" customWidth="1"/>
    <col min="15881" max="15881" width="164.109375" style="1585" customWidth="1"/>
    <col min="15882" max="15882" width="2.6640625" style="1585" customWidth="1"/>
    <col min="15883" max="15883" width="13.44140625" style="1585" customWidth="1"/>
    <col min="15884" max="15884" width="17.33203125" style="1585" customWidth="1"/>
    <col min="15885" max="16123" width="8.88671875" style="1585" customWidth="1"/>
    <col min="16124" max="16124" width="26.21875" style="1585" customWidth="1"/>
    <col min="16125" max="16128" width="12.109375" style="1585" customWidth="1"/>
    <col min="16129" max="16135" width="10.77734375" style="1585"/>
    <col min="16136" max="16136" width="8.88671875" style="1585" customWidth="1"/>
    <col min="16137" max="16137" width="164.109375" style="1585" customWidth="1"/>
    <col min="16138" max="16138" width="2.6640625" style="1585" customWidth="1"/>
    <col min="16139" max="16139" width="13.44140625" style="1585" customWidth="1"/>
    <col min="16140" max="16140" width="17.33203125" style="1585" customWidth="1"/>
    <col min="16141" max="16384" width="8.88671875" style="1585" customWidth="1"/>
  </cols>
  <sheetData>
    <row r="1" spans="1:13" ht="36" customHeight="1">
      <c r="A1" s="4193" t="s">
        <v>1295</v>
      </c>
      <c r="B1" s="4193"/>
      <c r="C1" s="4193"/>
      <c r="D1" s="4193"/>
      <c r="E1" s="4193"/>
      <c r="F1" s="4193"/>
      <c r="G1" s="4193"/>
      <c r="H1" s="4193"/>
      <c r="I1" s="4193"/>
      <c r="J1" s="4193"/>
      <c r="K1" s="4193"/>
      <c r="L1" s="4193"/>
    </row>
    <row r="2" spans="1:13" ht="6.75" customHeight="1" thickBot="1">
      <c r="D2" s="1585"/>
      <c r="E2" s="1585"/>
      <c r="F2" s="1585"/>
      <c r="G2" s="1585"/>
    </row>
    <row r="3" spans="1:13" ht="18" customHeight="1">
      <c r="C3" s="1713"/>
      <c r="D3" s="1713"/>
      <c r="E3" s="4053">
        <v>2017</v>
      </c>
      <c r="F3" s="4057"/>
      <c r="G3" s="4057"/>
      <c r="H3" s="4054"/>
      <c r="I3" s="4053">
        <v>2016</v>
      </c>
      <c r="J3" s="4057"/>
      <c r="K3" s="4057"/>
      <c r="L3" s="4054"/>
    </row>
    <row r="4" spans="1:13" ht="18" customHeight="1" thickBot="1">
      <c r="C4" s="1713"/>
      <c r="D4" s="1686"/>
      <c r="E4" s="2775" t="s">
        <v>785</v>
      </c>
      <c r="F4" s="2287" t="s">
        <v>782</v>
      </c>
      <c r="G4" s="2867" t="s">
        <v>783</v>
      </c>
      <c r="H4" s="2288" t="s">
        <v>784</v>
      </c>
      <c r="I4" s="2286" t="s">
        <v>785</v>
      </c>
      <c r="J4" s="2287" t="s">
        <v>782</v>
      </c>
      <c r="K4" s="2287" t="s">
        <v>783</v>
      </c>
      <c r="L4" s="2288" t="s">
        <v>784</v>
      </c>
    </row>
    <row r="5" spans="1:13" ht="19.5" customHeight="1" thickBot="1">
      <c r="B5" s="1636" t="s">
        <v>848</v>
      </c>
      <c r="C5" s="3078"/>
      <c r="D5" s="1687" t="s">
        <v>770</v>
      </c>
      <c r="E5" s="4200" t="s">
        <v>1041</v>
      </c>
      <c r="F5" s="4201"/>
      <c r="G5" s="4201"/>
      <c r="H5" s="4201"/>
      <c r="I5" s="4201"/>
      <c r="J5" s="4201"/>
      <c r="K5" s="4201"/>
      <c r="L5" s="4202"/>
      <c r="M5" s="2677"/>
    </row>
    <row r="6" spans="1:13" ht="24" customHeight="1">
      <c r="A6" s="1688"/>
      <c r="B6" s="4196" t="s">
        <v>1233</v>
      </c>
      <c r="C6" s="4197"/>
      <c r="D6" s="2356"/>
      <c r="E6" s="2356"/>
      <c r="F6" s="2356"/>
      <c r="G6" s="2356"/>
      <c r="H6" s="2356"/>
      <c r="I6" s="2356"/>
      <c r="J6" s="2356"/>
      <c r="K6" s="2356"/>
      <c r="L6" s="2357"/>
    </row>
    <row r="7" spans="1:13" ht="20.100000000000001" customHeight="1">
      <c r="A7" s="1689">
        <v>1</v>
      </c>
      <c r="B7" s="2375" t="s">
        <v>1147</v>
      </c>
      <c r="C7" s="1690"/>
      <c r="D7" s="1691" t="s">
        <v>438</v>
      </c>
      <c r="E7" s="2381">
        <v>0</v>
      </c>
      <c r="F7" s="2381">
        <v>2874</v>
      </c>
      <c r="G7" s="3294">
        <v>2850</v>
      </c>
      <c r="H7" s="2812">
        <v>2820</v>
      </c>
      <c r="I7" s="2378">
        <v>2718</v>
      </c>
      <c r="J7" s="2381">
        <v>2663</v>
      </c>
      <c r="K7" s="2381">
        <v>2689</v>
      </c>
      <c r="L7" s="2403">
        <v>2691</v>
      </c>
    </row>
    <row r="8" spans="1:13" ht="17.25" customHeight="1">
      <c r="A8" s="1692">
        <v>2</v>
      </c>
      <c r="B8" s="2375" t="s">
        <v>1037</v>
      </c>
      <c r="C8" s="1690"/>
      <c r="D8" s="1691" t="s">
        <v>439</v>
      </c>
      <c r="E8" s="2382">
        <v>0</v>
      </c>
      <c r="F8" s="2382">
        <v>7540</v>
      </c>
      <c r="G8" s="3295">
        <v>7164</v>
      </c>
      <c r="H8" s="2812">
        <v>7065</v>
      </c>
      <c r="I8" s="2378">
        <v>6706</v>
      </c>
      <c r="J8" s="2382">
        <v>6683</v>
      </c>
      <c r="K8" s="2382">
        <v>6530</v>
      </c>
      <c r="L8" s="2403">
        <v>6593</v>
      </c>
    </row>
    <row r="9" spans="1:13" ht="17.25" customHeight="1">
      <c r="A9" s="1692">
        <v>3</v>
      </c>
      <c r="B9" s="2375" t="s">
        <v>1038</v>
      </c>
      <c r="C9" s="1690"/>
      <c r="D9" s="1691" t="s">
        <v>440</v>
      </c>
      <c r="E9" s="2382">
        <v>0</v>
      </c>
      <c r="F9" s="2382">
        <v>122</v>
      </c>
      <c r="G9" s="3295">
        <v>221</v>
      </c>
      <c r="H9" s="2812">
        <v>173</v>
      </c>
      <c r="I9" s="2378">
        <v>218</v>
      </c>
      <c r="J9" s="2382">
        <v>217</v>
      </c>
      <c r="K9" s="2382">
        <v>145</v>
      </c>
      <c r="L9" s="2403">
        <v>91</v>
      </c>
    </row>
    <row r="10" spans="1:13" ht="30" hidden="1">
      <c r="A10" s="1692">
        <v>4</v>
      </c>
      <c r="B10" s="1650" t="s">
        <v>458</v>
      </c>
      <c r="C10" s="1690"/>
      <c r="D10" s="1691"/>
      <c r="E10" s="2382">
        <v>0</v>
      </c>
      <c r="F10" s="2382">
        <v>0</v>
      </c>
      <c r="G10" s="3295">
        <v>0</v>
      </c>
      <c r="H10" s="2812">
        <v>0</v>
      </c>
      <c r="I10" s="2378">
        <v>0</v>
      </c>
      <c r="J10" s="2382">
        <v>0</v>
      </c>
      <c r="K10" s="2382">
        <v>0</v>
      </c>
      <c r="L10" s="2403">
        <v>0</v>
      </c>
    </row>
    <row r="11" spans="1:13" ht="18" customHeight="1">
      <c r="A11" s="3311">
        <v>5</v>
      </c>
      <c r="B11" s="4203" t="s">
        <v>1321</v>
      </c>
      <c r="C11" s="4204"/>
      <c r="D11" s="1694" t="s">
        <v>441</v>
      </c>
      <c r="E11" s="3004">
        <v>0</v>
      </c>
      <c r="F11" s="3004">
        <v>7</v>
      </c>
      <c r="G11" s="2868">
        <v>7</v>
      </c>
      <c r="H11" s="3184">
        <v>7</v>
      </c>
      <c r="I11" s="3002">
        <v>7</v>
      </c>
      <c r="J11" s="3004">
        <v>7</v>
      </c>
      <c r="K11" s="3004">
        <v>0</v>
      </c>
      <c r="L11" s="2869">
        <v>0</v>
      </c>
    </row>
    <row r="12" spans="1:13" s="1595" customFormat="1" ht="17.25" customHeight="1">
      <c r="A12" s="1669">
        <v>6</v>
      </c>
      <c r="B12" s="3012" t="s">
        <v>1233</v>
      </c>
      <c r="C12" s="1701"/>
      <c r="D12" s="1702"/>
      <c r="E12" s="2383">
        <v>0</v>
      </c>
      <c r="F12" s="2383">
        <v>10543</v>
      </c>
      <c r="G12" s="2380">
        <v>10242</v>
      </c>
      <c r="H12" s="3183">
        <v>10065</v>
      </c>
      <c r="I12" s="2379">
        <v>9649</v>
      </c>
      <c r="J12" s="2383">
        <v>9570</v>
      </c>
      <c r="K12" s="2383">
        <v>9364</v>
      </c>
      <c r="L12" s="2674">
        <v>9375</v>
      </c>
    </row>
    <row r="13" spans="1:13" ht="24" customHeight="1">
      <c r="A13" s="1640"/>
      <c r="B13" s="3014" t="s">
        <v>1236</v>
      </c>
      <c r="C13" s="3013"/>
      <c r="D13" s="2358"/>
      <c r="E13" s="3013"/>
      <c r="F13" s="2358"/>
      <c r="G13" s="2358"/>
      <c r="H13" s="2358"/>
      <c r="I13" s="2358"/>
      <c r="J13" s="2358"/>
      <c r="K13" s="2358"/>
      <c r="L13" s="2359"/>
    </row>
    <row r="14" spans="1:13" ht="17.25" hidden="1" customHeight="1">
      <c r="A14" s="2267">
        <v>7</v>
      </c>
      <c r="B14" s="2985" t="s">
        <v>1109</v>
      </c>
      <c r="C14" s="1700"/>
      <c r="D14" s="1695"/>
      <c r="E14" s="3002">
        <v>0</v>
      </c>
      <c r="F14" s="2440">
        <v>0</v>
      </c>
      <c r="G14" s="3296">
        <v>0</v>
      </c>
      <c r="H14" s="2811">
        <v>0</v>
      </c>
      <c r="I14" s="2439">
        <v>0</v>
      </c>
      <c r="J14" s="2440">
        <v>0</v>
      </c>
      <c r="K14" s="2440">
        <v>0</v>
      </c>
      <c r="L14" s="2445">
        <v>0</v>
      </c>
    </row>
    <row r="15" spans="1:13" ht="17.25" customHeight="1">
      <c r="A15" s="2259">
        <v>8</v>
      </c>
      <c r="B15" s="2985" t="s">
        <v>1098</v>
      </c>
      <c r="C15" s="1700"/>
      <c r="D15" s="1695" t="s">
        <v>442</v>
      </c>
      <c r="E15" s="2382">
        <v>0</v>
      </c>
      <c r="F15" s="2382">
        <v>1660</v>
      </c>
      <c r="G15" s="3295">
        <v>1677</v>
      </c>
      <c r="H15" s="2812">
        <v>1662</v>
      </c>
      <c r="I15" s="2378">
        <v>1669</v>
      </c>
      <c r="J15" s="2382">
        <v>1661</v>
      </c>
      <c r="K15" s="2382">
        <v>1545</v>
      </c>
      <c r="L15" s="2403">
        <v>1557</v>
      </c>
    </row>
    <row r="16" spans="1:13" ht="17.25" customHeight="1">
      <c r="A16" s="2268">
        <v>9</v>
      </c>
      <c r="B16" s="2375" t="s">
        <v>1099</v>
      </c>
      <c r="C16" s="2986"/>
      <c r="D16" s="1695" t="s">
        <v>443</v>
      </c>
      <c r="E16" s="3004">
        <v>0</v>
      </c>
      <c r="F16" s="3297">
        <v>1032</v>
      </c>
      <c r="G16" s="3297">
        <v>1016</v>
      </c>
      <c r="H16" s="3184">
        <v>997</v>
      </c>
      <c r="I16" s="3002">
        <v>985</v>
      </c>
      <c r="J16" s="3004">
        <v>977</v>
      </c>
      <c r="K16" s="3004">
        <v>954</v>
      </c>
      <c r="L16" s="2869">
        <v>898</v>
      </c>
    </row>
    <row r="17" spans="1:12" ht="17.25" hidden="1" customHeight="1">
      <c r="A17" s="2268">
        <v>10</v>
      </c>
      <c r="B17" s="2375" t="s">
        <v>380</v>
      </c>
      <c r="C17" s="1690"/>
      <c r="D17" s="1695" t="s">
        <v>444</v>
      </c>
      <c r="E17" s="3004">
        <v>0</v>
      </c>
      <c r="F17" s="3004">
        <v>0</v>
      </c>
      <c r="G17" s="2868">
        <v>1016</v>
      </c>
      <c r="H17" s="3184">
        <v>0</v>
      </c>
      <c r="I17" s="3002">
        <v>0</v>
      </c>
      <c r="J17" s="3004">
        <v>0</v>
      </c>
      <c r="K17" s="3004">
        <v>0</v>
      </c>
      <c r="L17" s="2869">
        <v>0</v>
      </c>
    </row>
    <row r="18" spans="1:12" ht="17.25" customHeight="1">
      <c r="A18" s="2268">
        <v>11</v>
      </c>
      <c r="B18" s="2375" t="s">
        <v>1101</v>
      </c>
      <c r="C18" s="2986"/>
      <c r="D18" s="1695" t="s">
        <v>445</v>
      </c>
      <c r="E18" s="3004">
        <v>0</v>
      </c>
      <c r="F18" s="3004">
        <v>136</v>
      </c>
      <c r="G18" s="2868">
        <v>91</v>
      </c>
      <c r="H18" s="3184">
        <v>131</v>
      </c>
      <c r="I18" s="3002">
        <v>135</v>
      </c>
      <c r="J18" s="3004">
        <v>165</v>
      </c>
      <c r="K18" s="3004">
        <v>160</v>
      </c>
      <c r="L18" s="2869">
        <v>124</v>
      </c>
    </row>
    <row r="19" spans="1:12" ht="17.25" customHeight="1">
      <c r="A19" s="2268">
        <v>12</v>
      </c>
      <c r="B19" s="2375" t="s">
        <v>1100</v>
      </c>
      <c r="C19" s="1690"/>
      <c r="D19" s="1695" t="s">
        <v>463</v>
      </c>
      <c r="E19" s="3004">
        <v>0</v>
      </c>
      <c r="F19" s="3004">
        <v>0</v>
      </c>
      <c r="G19" s="2868">
        <v>0</v>
      </c>
      <c r="H19" s="3184">
        <v>0</v>
      </c>
      <c r="I19" s="3002">
        <v>0</v>
      </c>
      <c r="J19" s="3004">
        <v>0</v>
      </c>
      <c r="K19" s="3004">
        <v>0</v>
      </c>
      <c r="L19" s="2869">
        <v>12</v>
      </c>
    </row>
    <row r="20" spans="1:12" ht="30" hidden="1">
      <c r="A20" s="2268">
        <v>13</v>
      </c>
      <c r="B20" s="1650" t="s">
        <v>381</v>
      </c>
      <c r="C20" s="1690"/>
      <c r="D20" s="1695"/>
      <c r="E20" s="3004">
        <v>0</v>
      </c>
      <c r="F20" s="3004">
        <v>0</v>
      </c>
      <c r="G20" s="2868">
        <v>0</v>
      </c>
      <c r="H20" s="3184">
        <v>0</v>
      </c>
      <c r="I20" s="3002">
        <v>0</v>
      </c>
      <c r="J20" s="3004">
        <v>0</v>
      </c>
      <c r="K20" s="3004">
        <v>0</v>
      </c>
      <c r="L20" s="2869">
        <v>0</v>
      </c>
    </row>
    <row r="21" spans="1:12" ht="17.25" customHeight="1">
      <c r="A21" s="2268">
        <v>14</v>
      </c>
      <c r="B21" s="2375" t="s">
        <v>1039</v>
      </c>
      <c r="C21" s="2986"/>
      <c r="D21" s="1696" t="s">
        <v>446</v>
      </c>
      <c r="E21" s="3004">
        <v>0</v>
      </c>
      <c r="F21" s="3004">
        <v>-32</v>
      </c>
      <c r="G21" s="2868">
        <v>-25</v>
      </c>
      <c r="H21" s="3184">
        <v>-17</v>
      </c>
      <c r="I21" s="3002">
        <v>-14</v>
      </c>
      <c r="J21" s="3004">
        <v>-2</v>
      </c>
      <c r="K21" s="3004">
        <v>-1</v>
      </c>
      <c r="L21" s="2869">
        <v>28</v>
      </c>
    </row>
    <row r="22" spans="1:12" ht="17.25" customHeight="1">
      <c r="A22" s="2268">
        <v>15</v>
      </c>
      <c r="B22" s="2375" t="s">
        <v>1103</v>
      </c>
      <c r="C22" s="2986"/>
      <c r="D22" s="1695" t="s">
        <v>447</v>
      </c>
      <c r="E22" s="3004">
        <v>0</v>
      </c>
      <c r="F22" s="3004">
        <v>14</v>
      </c>
      <c r="G22" s="2868">
        <v>7</v>
      </c>
      <c r="H22" s="3184">
        <v>18</v>
      </c>
      <c r="I22" s="3002">
        <v>7</v>
      </c>
      <c r="J22" s="3004">
        <v>8</v>
      </c>
      <c r="K22" s="3004">
        <v>30</v>
      </c>
      <c r="L22" s="2869">
        <v>13</v>
      </c>
    </row>
    <row r="23" spans="1:12" ht="17.25" customHeight="1">
      <c r="A23" s="2268">
        <v>16</v>
      </c>
      <c r="B23" s="2360" t="s">
        <v>1040</v>
      </c>
      <c r="C23" s="1697"/>
      <c r="D23" s="1695"/>
      <c r="E23" s="3004">
        <v>0</v>
      </c>
      <c r="F23" s="3004">
        <v>0</v>
      </c>
      <c r="G23" s="2868">
        <v>6</v>
      </c>
      <c r="H23" s="3184">
        <v>6</v>
      </c>
      <c r="I23" s="3002">
        <v>2</v>
      </c>
      <c r="J23" s="3004">
        <v>3</v>
      </c>
      <c r="K23" s="3004">
        <v>7</v>
      </c>
      <c r="L23" s="2869">
        <v>0</v>
      </c>
    </row>
    <row r="24" spans="1:12" s="1698" customFormat="1" ht="17.25" hidden="1" customHeight="1">
      <c r="A24" s="2268">
        <v>17</v>
      </c>
      <c r="B24" s="2375" t="s">
        <v>765</v>
      </c>
      <c r="C24" s="1697"/>
      <c r="D24" s="1695"/>
      <c r="E24" s="3004">
        <v>0</v>
      </c>
      <c r="F24" s="3004">
        <v>0</v>
      </c>
      <c r="G24" s="2868">
        <v>6</v>
      </c>
      <c r="H24" s="3184">
        <v>0</v>
      </c>
      <c r="I24" s="3002">
        <v>0</v>
      </c>
      <c r="J24" s="3004">
        <v>0</v>
      </c>
      <c r="K24" s="3004">
        <v>0</v>
      </c>
      <c r="L24" s="2869">
        <v>0</v>
      </c>
    </row>
    <row r="25" spans="1:12" s="1698" customFormat="1" ht="17.25" hidden="1" customHeight="1">
      <c r="A25" s="2259">
        <v>18</v>
      </c>
      <c r="B25" s="2375" t="s">
        <v>502</v>
      </c>
      <c r="C25" s="1697"/>
      <c r="D25" s="1695" t="s">
        <v>448</v>
      </c>
      <c r="E25" s="3004">
        <v>0</v>
      </c>
      <c r="F25" s="3004">
        <v>0</v>
      </c>
      <c r="G25" s="2868">
        <v>0</v>
      </c>
      <c r="H25" s="3184">
        <v>0</v>
      </c>
      <c r="I25" s="3002">
        <v>0</v>
      </c>
      <c r="J25" s="3004">
        <v>0</v>
      </c>
      <c r="K25" s="3004">
        <v>0</v>
      </c>
      <c r="L25" s="2869">
        <v>0</v>
      </c>
    </row>
    <row r="26" spans="1:12" s="1698" customFormat="1" ht="17.25" hidden="1" customHeight="1">
      <c r="A26" s="2268">
        <v>19</v>
      </c>
      <c r="B26" s="2375" t="s">
        <v>383</v>
      </c>
      <c r="C26" s="1690"/>
      <c r="D26" s="1695" t="s">
        <v>449</v>
      </c>
      <c r="E26" s="3004">
        <v>0</v>
      </c>
      <c r="F26" s="3004">
        <v>0</v>
      </c>
      <c r="G26" s="2868">
        <v>0</v>
      </c>
      <c r="H26" s="3184">
        <v>0</v>
      </c>
      <c r="I26" s="3002">
        <v>0</v>
      </c>
      <c r="J26" s="3004">
        <v>0</v>
      </c>
      <c r="K26" s="3004">
        <v>0</v>
      </c>
      <c r="L26" s="2869">
        <v>0</v>
      </c>
    </row>
    <row r="27" spans="1:12" s="1698" customFormat="1" ht="17.25" hidden="1" customHeight="1">
      <c r="A27" s="2268">
        <v>20</v>
      </c>
      <c r="B27" s="2375" t="s">
        <v>384</v>
      </c>
      <c r="C27" s="1690"/>
      <c r="D27" s="1695"/>
      <c r="E27" s="3004">
        <v>0</v>
      </c>
      <c r="F27" s="3004">
        <v>0</v>
      </c>
      <c r="G27" s="2868">
        <v>0</v>
      </c>
      <c r="H27" s="3184">
        <v>0</v>
      </c>
      <c r="I27" s="3002">
        <v>0</v>
      </c>
      <c r="J27" s="3004">
        <v>0</v>
      </c>
      <c r="K27" s="3004">
        <v>0</v>
      </c>
      <c r="L27" s="2869">
        <v>0</v>
      </c>
    </row>
    <row r="28" spans="1:12" ht="17.25" hidden="1" customHeight="1">
      <c r="A28" s="2268">
        <v>21</v>
      </c>
      <c r="B28" s="1650" t="s">
        <v>385</v>
      </c>
      <c r="C28" s="1690"/>
      <c r="D28" s="1695"/>
      <c r="E28" s="3004">
        <v>0</v>
      </c>
      <c r="F28" s="3004">
        <v>0</v>
      </c>
      <c r="G28" s="2868">
        <v>0</v>
      </c>
      <c r="H28" s="3184">
        <v>0</v>
      </c>
      <c r="I28" s="3002">
        <v>0</v>
      </c>
      <c r="J28" s="3004">
        <v>0</v>
      </c>
      <c r="K28" s="3004">
        <v>0</v>
      </c>
      <c r="L28" s="2869">
        <v>0</v>
      </c>
    </row>
    <row r="29" spans="1:12" s="1595" customFormat="1" ht="17.25" customHeight="1">
      <c r="A29" s="2259">
        <v>22</v>
      </c>
      <c r="B29" s="2985" t="s">
        <v>1102</v>
      </c>
      <c r="C29" s="1700"/>
      <c r="D29" s="1695"/>
      <c r="E29" s="3004">
        <v>0</v>
      </c>
      <c r="F29" s="3004"/>
      <c r="G29" s="2868"/>
      <c r="H29" s="3184"/>
      <c r="I29" s="3002"/>
      <c r="J29" s="3004"/>
      <c r="K29" s="3004"/>
      <c r="L29" s="2869"/>
    </row>
    <row r="30" spans="1:12" s="1595" customFormat="1" ht="17.25" customHeight="1">
      <c r="A30" s="2259">
        <v>23</v>
      </c>
      <c r="B30" s="2987" t="s">
        <v>1221</v>
      </c>
      <c r="C30" s="2989"/>
      <c r="D30" s="1695" t="s">
        <v>450</v>
      </c>
      <c r="E30" s="3004">
        <v>0</v>
      </c>
      <c r="F30" s="3004">
        <v>0</v>
      </c>
      <c r="G30" s="2868">
        <v>0</v>
      </c>
      <c r="H30" s="3184">
        <v>0</v>
      </c>
      <c r="I30" s="3002">
        <v>0</v>
      </c>
      <c r="J30" s="3004">
        <v>0</v>
      </c>
      <c r="K30" s="3004">
        <v>0</v>
      </c>
      <c r="L30" s="2869">
        <v>0</v>
      </c>
    </row>
    <row r="31" spans="1:12" s="1595" customFormat="1" ht="17.25" hidden="1" customHeight="1">
      <c r="A31" s="2259">
        <v>24</v>
      </c>
      <c r="B31" s="2987" t="s">
        <v>387</v>
      </c>
      <c r="C31" s="1700"/>
      <c r="D31" s="1695"/>
      <c r="E31" s="3004">
        <v>0</v>
      </c>
      <c r="F31" s="3004">
        <v>0</v>
      </c>
      <c r="G31" s="2868">
        <v>0</v>
      </c>
      <c r="H31" s="3184">
        <v>0</v>
      </c>
      <c r="I31" s="3002">
        <v>0</v>
      </c>
      <c r="J31" s="3004">
        <v>0</v>
      </c>
      <c r="K31" s="3004">
        <v>0</v>
      </c>
      <c r="L31" s="2869">
        <v>0</v>
      </c>
    </row>
    <row r="32" spans="1:12" s="1595" customFormat="1" ht="17.25" customHeight="1">
      <c r="A32" s="2259">
        <v>25</v>
      </c>
      <c r="B32" s="2987" t="s">
        <v>1222</v>
      </c>
      <c r="C32" s="2989"/>
      <c r="D32" s="1695" t="s">
        <v>451</v>
      </c>
      <c r="E32" s="3004">
        <v>0</v>
      </c>
      <c r="F32" s="3004">
        <v>0</v>
      </c>
      <c r="G32" s="2868">
        <v>0</v>
      </c>
      <c r="H32" s="3184">
        <v>0</v>
      </c>
      <c r="I32" s="3002">
        <v>0</v>
      </c>
      <c r="J32" s="3004">
        <v>0</v>
      </c>
      <c r="K32" s="3004">
        <v>0</v>
      </c>
      <c r="L32" s="2869">
        <v>0</v>
      </c>
    </row>
    <row r="33" spans="1:17" s="1595" customFormat="1" ht="33" customHeight="1">
      <c r="A33" s="2259">
        <v>26</v>
      </c>
      <c r="B33" s="4198" t="s">
        <v>1104</v>
      </c>
      <c r="C33" s="4199"/>
      <c r="D33" s="1695"/>
      <c r="E33" s="3004">
        <v>0</v>
      </c>
      <c r="F33" s="3004">
        <v>0</v>
      </c>
      <c r="G33" s="2868">
        <v>0</v>
      </c>
      <c r="H33" s="3184">
        <v>0</v>
      </c>
      <c r="I33" s="3002">
        <v>0</v>
      </c>
      <c r="J33" s="3004">
        <v>0</v>
      </c>
      <c r="K33" s="3004">
        <v>0</v>
      </c>
      <c r="L33" s="2869">
        <v>0</v>
      </c>
    </row>
    <row r="34" spans="1:17" s="1595" customFormat="1" ht="30" hidden="1">
      <c r="A34" s="1714">
        <v>27</v>
      </c>
      <c r="B34" s="2346" t="s">
        <v>390</v>
      </c>
      <c r="C34" s="1700"/>
      <c r="D34" s="1695"/>
      <c r="E34" s="3004">
        <v>0</v>
      </c>
      <c r="F34" s="3004">
        <v>0</v>
      </c>
      <c r="G34" s="2868">
        <v>0</v>
      </c>
      <c r="H34" s="3184">
        <v>0</v>
      </c>
      <c r="I34" s="3002">
        <v>0</v>
      </c>
      <c r="J34" s="3004">
        <v>0</v>
      </c>
      <c r="K34" s="3004">
        <v>0</v>
      </c>
      <c r="L34" s="2869">
        <v>0</v>
      </c>
    </row>
    <row r="35" spans="1:17" s="1595" customFormat="1" ht="17.25" customHeight="1">
      <c r="A35" s="1669">
        <v>28</v>
      </c>
      <c r="B35" s="3012" t="s">
        <v>1235</v>
      </c>
      <c r="C35" s="1701"/>
      <c r="D35" s="1702"/>
      <c r="E35" s="2383">
        <v>0</v>
      </c>
      <c r="F35" s="2383">
        <v>2810</v>
      </c>
      <c r="G35" s="2380">
        <v>2772</v>
      </c>
      <c r="H35" s="3183">
        <v>2797</v>
      </c>
      <c r="I35" s="2379">
        <v>2784</v>
      </c>
      <c r="J35" s="2383">
        <v>2812</v>
      </c>
      <c r="K35" s="2383">
        <v>2695</v>
      </c>
      <c r="L35" s="2674">
        <v>2632</v>
      </c>
    </row>
    <row r="36" spans="1:17" ht="17.25" customHeight="1">
      <c r="A36" s="1669">
        <v>29</v>
      </c>
      <c r="B36" s="2262" t="s">
        <v>1228</v>
      </c>
      <c r="C36" s="1704"/>
      <c r="D36" s="1702"/>
      <c r="E36" s="2383">
        <v>0</v>
      </c>
      <c r="F36" s="2383">
        <v>7733</v>
      </c>
      <c r="G36" s="2380">
        <v>7470</v>
      </c>
      <c r="H36" s="2674">
        <v>7268</v>
      </c>
      <c r="I36" s="2380">
        <v>6865</v>
      </c>
      <c r="J36" s="2383">
        <v>6758</v>
      </c>
      <c r="K36" s="2383">
        <v>6669</v>
      </c>
      <c r="L36" s="2674">
        <v>6743</v>
      </c>
    </row>
    <row r="37" spans="1:17" ht="24" customHeight="1">
      <c r="A37" s="1640"/>
      <c r="B37" s="2660" t="s">
        <v>1042</v>
      </c>
      <c r="C37" s="2358"/>
      <c r="D37" s="2358"/>
      <c r="E37" s="2358"/>
      <c r="F37" s="2358"/>
      <c r="G37" s="2358"/>
      <c r="H37" s="2358"/>
      <c r="I37" s="2358"/>
      <c r="J37" s="2358"/>
      <c r="K37" s="2358"/>
      <c r="L37" s="2359"/>
    </row>
    <row r="38" spans="1:17" s="1595" customFormat="1" ht="20.100000000000001" customHeight="1">
      <c r="A38" s="1656">
        <v>30</v>
      </c>
      <c r="B38" s="2985" t="s">
        <v>1148</v>
      </c>
      <c r="C38" s="1705"/>
      <c r="D38" s="1695"/>
      <c r="E38" s="3298">
        <v>0</v>
      </c>
      <c r="F38" s="3298">
        <v>1850</v>
      </c>
      <c r="G38" s="3298">
        <v>1450</v>
      </c>
      <c r="H38" s="2810">
        <v>1450</v>
      </c>
      <c r="I38" s="2384">
        <v>1450</v>
      </c>
      <c r="J38" s="2385">
        <v>1450</v>
      </c>
      <c r="K38" s="2385">
        <v>1050</v>
      </c>
      <c r="L38" s="2945">
        <v>1050</v>
      </c>
    </row>
    <row r="39" spans="1:17" ht="17.25" customHeight="1">
      <c r="A39" s="2268">
        <v>31</v>
      </c>
      <c r="B39" s="2360" t="s">
        <v>1047</v>
      </c>
      <c r="C39" s="1705"/>
      <c r="D39" s="1695" t="s">
        <v>452</v>
      </c>
      <c r="E39" s="3297">
        <v>0</v>
      </c>
      <c r="F39" s="3297">
        <v>1850</v>
      </c>
      <c r="G39" s="3297">
        <v>1450</v>
      </c>
      <c r="H39" s="2810">
        <v>1450</v>
      </c>
      <c r="I39" s="2384">
        <v>1450</v>
      </c>
      <c r="J39" s="2386">
        <v>1450</v>
      </c>
      <c r="K39" s="2386">
        <v>1050</v>
      </c>
      <c r="L39" s="2777">
        <v>1050</v>
      </c>
    </row>
    <row r="40" spans="1:17" s="1586" customFormat="1" ht="17.25" customHeight="1">
      <c r="A40" s="2268">
        <v>32</v>
      </c>
      <c r="B40" s="2360" t="s">
        <v>1110</v>
      </c>
      <c r="C40" s="1705"/>
      <c r="D40" s="1695" t="s">
        <v>453</v>
      </c>
      <c r="E40" s="3299">
        <v>0</v>
      </c>
      <c r="F40" s="3299">
        <v>0</v>
      </c>
      <c r="G40" s="3299">
        <v>0</v>
      </c>
      <c r="H40" s="2811">
        <v>0</v>
      </c>
      <c r="I40" s="2439">
        <v>0</v>
      </c>
      <c r="J40" s="2441">
        <v>0</v>
      </c>
      <c r="K40" s="2441">
        <v>0</v>
      </c>
      <c r="L40" s="2445">
        <v>0</v>
      </c>
    </row>
    <row r="41" spans="1:17" s="1586" customFormat="1" ht="20.100000000000001" customHeight="1">
      <c r="A41" s="1692">
        <v>33</v>
      </c>
      <c r="B41" s="4010" t="s">
        <v>1382</v>
      </c>
      <c r="C41" s="1697"/>
      <c r="D41" s="1695" t="s">
        <v>504</v>
      </c>
      <c r="E41" s="3297">
        <v>0</v>
      </c>
      <c r="F41" s="3297">
        <v>950</v>
      </c>
      <c r="G41" s="3297">
        <v>950</v>
      </c>
      <c r="H41" s="2810">
        <v>950</v>
      </c>
      <c r="I41" s="2384">
        <v>950</v>
      </c>
      <c r="J41" s="2386">
        <v>950</v>
      </c>
      <c r="K41" s="2386">
        <v>1162</v>
      </c>
      <c r="L41" s="2401">
        <v>1161</v>
      </c>
    </row>
    <row r="42" spans="1:17" s="1586" customFormat="1" ht="31.5" customHeight="1">
      <c r="A42" s="2268">
        <v>34</v>
      </c>
      <c r="B42" s="4198" t="s">
        <v>1322</v>
      </c>
      <c r="C42" s="4199"/>
      <c r="D42" s="1695" t="s">
        <v>454</v>
      </c>
      <c r="E42" s="2868">
        <v>0</v>
      </c>
      <c r="F42" s="2868">
        <v>2</v>
      </c>
      <c r="G42" s="2868">
        <v>2</v>
      </c>
      <c r="H42" s="3184">
        <v>1</v>
      </c>
      <c r="I42" s="3002">
        <v>1</v>
      </c>
      <c r="J42" s="3004">
        <v>1</v>
      </c>
      <c r="K42" s="3004">
        <v>0</v>
      </c>
      <c r="L42" s="2869">
        <v>0</v>
      </c>
    </row>
    <row r="43" spans="1:17" s="1586" customFormat="1" ht="15.75" hidden="1">
      <c r="A43" s="1693">
        <v>35</v>
      </c>
      <c r="B43" s="1706" t="s">
        <v>396</v>
      </c>
      <c r="C43" s="1697"/>
      <c r="D43" s="1695"/>
      <c r="E43" s="2868">
        <v>0</v>
      </c>
      <c r="F43" s="2868">
        <v>0</v>
      </c>
      <c r="G43" s="2868">
        <v>0</v>
      </c>
      <c r="H43" s="3184">
        <v>0</v>
      </c>
      <c r="I43" s="3002">
        <v>0</v>
      </c>
      <c r="J43" s="3004">
        <v>0</v>
      </c>
      <c r="K43" s="3004">
        <v>0</v>
      </c>
      <c r="L43" s="2869">
        <v>0</v>
      </c>
    </row>
    <row r="44" spans="1:17" s="2263" customFormat="1" ht="17.25" customHeight="1">
      <c r="A44" s="1669">
        <v>36</v>
      </c>
      <c r="B44" s="2262" t="s">
        <v>1043</v>
      </c>
      <c r="C44" s="2264"/>
      <c r="D44" s="1702"/>
      <c r="E44" s="2380">
        <v>0</v>
      </c>
      <c r="F44" s="2380">
        <v>2802</v>
      </c>
      <c r="G44" s="2380">
        <v>2402</v>
      </c>
      <c r="H44" s="3183">
        <v>2401</v>
      </c>
      <c r="I44" s="2379">
        <v>2401</v>
      </c>
      <c r="J44" s="2383">
        <v>2401</v>
      </c>
      <c r="K44" s="2383">
        <v>2212</v>
      </c>
      <c r="L44" s="2674">
        <v>2211</v>
      </c>
    </row>
    <row r="45" spans="1:17" ht="24" customHeight="1">
      <c r="A45" s="1640"/>
      <c r="B45" s="2660" t="s">
        <v>1042</v>
      </c>
      <c r="C45" s="2358"/>
      <c r="D45" s="2358"/>
      <c r="E45" s="2358"/>
      <c r="F45" s="2358"/>
      <c r="G45" s="2358"/>
      <c r="H45" s="2358"/>
      <c r="I45" s="2358"/>
      <c r="J45" s="2358"/>
      <c r="K45" s="2358"/>
      <c r="L45" s="2359"/>
    </row>
    <row r="46" spans="1:17" ht="15.75" hidden="1">
      <c r="A46" s="1689">
        <v>37</v>
      </c>
      <c r="B46" s="1650" t="s">
        <v>1199</v>
      </c>
      <c r="C46" s="1707"/>
      <c r="D46" s="1695"/>
      <c r="E46" s="2806">
        <v>0</v>
      </c>
      <c r="F46" s="2806">
        <v>0</v>
      </c>
      <c r="G46" s="2805" t="e">
        <v>#REF!</v>
      </c>
      <c r="H46" s="2778">
        <v>0</v>
      </c>
      <c r="I46" s="2805" t="e">
        <v>#REF!</v>
      </c>
      <c r="J46" s="2440" t="e">
        <v>#REF!</v>
      </c>
      <c r="K46" s="2440" t="e">
        <v>#REF!</v>
      </c>
      <c r="L46" s="2445">
        <v>0</v>
      </c>
    </row>
    <row r="47" spans="1:17" ht="15.75" hidden="1">
      <c r="A47" s="1692">
        <v>38</v>
      </c>
      <c r="B47" s="1650" t="s">
        <v>1200</v>
      </c>
      <c r="C47" s="1707"/>
      <c r="D47" s="1695"/>
      <c r="E47" s="2806">
        <v>0</v>
      </c>
      <c r="F47" s="2806">
        <v>0</v>
      </c>
      <c r="G47" s="2805" t="e">
        <v>#REF!</v>
      </c>
      <c r="H47" s="2778">
        <v>0</v>
      </c>
      <c r="I47" s="2805" t="e">
        <v>#REF!</v>
      </c>
      <c r="J47" s="2441" t="e">
        <v>#REF!</v>
      </c>
      <c r="K47" s="2441" t="e">
        <v>#REF!</v>
      </c>
      <c r="L47" s="2445">
        <v>0</v>
      </c>
      <c r="M47" s="1708"/>
      <c r="N47" s="1708"/>
      <c r="O47" s="1708"/>
      <c r="P47" s="1708"/>
      <c r="Q47" s="1708"/>
    </row>
    <row r="48" spans="1:17" ht="60" hidden="1">
      <c r="A48" s="1692">
        <v>39</v>
      </c>
      <c r="B48" s="1650" t="s">
        <v>1201</v>
      </c>
      <c r="C48" s="1709"/>
      <c r="D48" s="1695"/>
      <c r="E48" s="2806">
        <v>0</v>
      </c>
      <c r="F48" s="2806">
        <v>0</v>
      </c>
      <c r="G48" s="2805" t="e">
        <v>#REF!</v>
      </c>
      <c r="H48" s="2778">
        <v>0</v>
      </c>
      <c r="I48" s="2805" t="e">
        <v>#REF!</v>
      </c>
      <c r="J48" s="2441" t="e">
        <v>#REF!</v>
      </c>
      <c r="K48" s="2441" t="e">
        <v>#REF!</v>
      </c>
      <c r="L48" s="2445">
        <v>0</v>
      </c>
      <c r="M48" s="1708"/>
      <c r="N48" s="1708"/>
      <c r="O48" s="1708"/>
      <c r="P48" s="1708"/>
      <c r="Q48" s="1708"/>
    </row>
    <row r="49" spans="1:17" ht="60" hidden="1">
      <c r="A49" s="1692">
        <v>40</v>
      </c>
      <c r="B49" s="1650" t="s">
        <v>1202</v>
      </c>
      <c r="C49" s="1710"/>
      <c r="D49" s="1695"/>
      <c r="E49" s="2806">
        <v>0</v>
      </c>
      <c r="F49" s="2806">
        <v>0</v>
      </c>
      <c r="G49" s="2805" t="e">
        <v>#REF!</v>
      </c>
      <c r="H49" s="2778">
        <v>0</v>
      </c>
      <c r="I49" s="2805" t="e">
        <v>#REF!</v>
      </c>
      <c r="J49" s="2441" t="e">
        <v>#REF!</v>
      </c>
      <c r="K49" s="2441" t="e">
        <v>#REF!</v>
      </c>
      <c r="L49" s="2445">
        <v>0</v>
      </c>
      <c r="M49" s="1708"/>
      <c r="N49" s="1708"/>
      <c r="O49" s="1708"/>
      <c r="P49" s="1708"/>
      <c r="Q49" s="1708"/>
    </row>
    <row r="50" spans="1:17" ht="17.25" customHeight="1">
      <c r="A50" s="1699">
        <v>41</v>
      </c>
      <c r="B50" s="2375" t="s">
        <v>1203</v>
      </c>
      <c r="C50" s="1710"/>
      <c r="D50" s="1695"/>
      <c r="E50" s="2817">
        <v>0</v>
      </c>
      <c r="F50" s="3184">
        <v>1</v>
      </c>
      <c r="G50" s="3004">
        <v>1</v>
      </c>
      <c r="H50" s="3826">
        <v>1</v>
      </c>
      <c r="I50" s="3828">
        <v>1</v>
      </c>
      <c r="J50" s="3003">
        <v>1</v>
      </c>
      <c r="K50" s="3003">
        <v>1</v>
      </c>
      <c r="L50" s="3242">
        <v>0</v>
      </c>
    </row>
    <row r="51" spans="1:17" ht="17.25" customHeight="1">
      <c r="A51" s="1699" t="s">
        <v>505</v>
      </c>
      <c r="B51" s="2987" t="s">
        <v>1204</v>
      </c>
      <c r="C51" s="1710"/>
      <c r="D51" s="1695"/>
      <c r="E51" s="2817">
        <v>0</v>
      </c>
      <c r="F51" s="3184">
        <v>1</v>
      </c>
      <c r="G51" s="3004">
        <v>1</v>
      </c>
      <c r="H51" s="3827">
        <v>1</v>
      </c>
      <c r="I51" s="3829">
        <v>1</v>
      </c>
      <c r="J51" s="3005">
        <v>1</v>
      </c>
      <c r="K51" s="3005">
        <v>1</v>
      </c>
      <c r="L51" s="3243">
        <v>0</v>
      </c>
    </row>
    <row r="52" spans="1:17" ht="17.25" hidden="1" customHeight="1">
      <c r="A52" s="1699" t="s">
        <v>507</v>
      </c>
      <c r="B52" s="2987"/>
      <c r="C52" s="1710"/>
      <c r="D52" s="1695"/>
      <c r="E52" s="2817">
        <v>0</v>
      </c>
      <c r="F52" s="3184">
        <v>0</v>
      </c>
      <c r="G52" s="3004">
        <v>0</v>
      </c>
      <c r="H52" s="2778">
        <v>0</v>
      </c>
      <c r="I52" s="2805">
        <v>0</v>
      </c>
      <c r="J52" s="2805">
        <v>0</v>
      </c>
      <c r="K52" s="3004">
        <v>0</v>
      </c>
      <c r="L52" s="2445">
        <v>0</v>
      </c>
    </row>
    <row r="53" spans="1:17" ht="17.25" hidden="1" customHeight="1">
      <c r="A53" s="1693">
        <v>42</v>
      </c>
      <c r="B53" s="2375" t="s">
        <v>1205</v>
      </c>
      <c r="C53" s="1711"/>
      <c r="D53" s="1695"/>
      <c r="E53" s="2817">
        <v>0</v>
      </c>
      <c r="F53" s="3184">
        <v>0</v>
      </c>
      <c r="G53" s="3004">
        <v>0</v>
      </c>
      <c r="H53" s="2778">
        <v>0</v>
      </c>
      <c r="I53" s="2805">
        <v>0</v>
      </c>
      <c r="J53" s="2805">
        <v>0</v>
      </c>
      <c r="K53" s="3004">
        <v>0</v>
      </c>
      <c r="L53" s="2445">
        <v>0</v>
      </c>
    </row>
    <row r="54" spans="1:17" s="1625" customFormat="1" ht="17.25" customHeight="1">
      <c r="A54" s="1669">
        <v>43</v>
      </c>
      <c r="B54" s="2262" t="s">
        <v>1044</v>
      </c>
      <c r="C54" s="1704"/>
      <c r="D54" s="1702"/>
      <c r="E54" s="3353">
        <v>0</v>
      </c>
      <c r="F54" s="3240">
        <v>1</v>
      </c>
      <c r="G54" s="3097">
        <v>1</v>
      </c>
      <c r="H54" s="3830">
        <v>1</v>
      </c>
      <c r="I54" s="3353">
        <v>1</v>
      </c>
      <c r="J54" s="3097">
        <v>1</v>
      </c>
      <c r="K54" s="3097">
        <v>1</v>
      </c>
      <c r="L54" s="2675">
        <v>0</v>
      </c>
    </row>
    <row r="55" spans="1:17" s="1625" customFormat="1" ht="17.25" customHeight="1">
      <c r="A55" s="2362">
        <v>44</v>
      </c>
      <c r="B55" s="2988" t="s">
        <v>1045</v>
      </c>
      <c r="C55" s="1704"/>
      <c r="D55" s="1702"/>
      <c r="E55" s="3354">
        <v>0</v>
      </c>
      <c r="F55" s="3183">
        <v>2801</v>
      </c>
      <c r="G55" s="2383">
        <v>2401</v>
      </c>
      <c r="H55" s="3185">
        <v>2400</v>
      </c>
      <c r="I55" s="3241">
        <v>2400</v>
      </c>
      <c r="J55" s="3241">
        <v>2400</v>
      </c>
      <c r="K55" s="2383">
        <v>2211</v>
      </c>
      <c r="L55" s="2674">
        <v>2211</v>
      </c>
    </row>
    <row r="56" spans="1:17" s="1625" customFormat="1" ht="17.25" customHeight="1">
      <c r="A56" s="2362">
        <v>45</v>
      </c>
      <c r="B56" s="2361" t="s">
        <v>1046</v>
      </c>
      <c r="C56" s="1704"/>
      <c r="D56" s="1702"/>
      <c r="E56" s="3354">
        <v>0</v>
      </c>
      <c r="F56" s="3183">
        <v>10534</v>
      </c>
      <c r="G56" s="2383">
        <v>9871</v>
      </c>
      <c r="H56" s="3185">
        <v>9668</v>
      </c>
      <c r="I56" s="3241">
        <v>9265</v>
      </c>
      <c r="J56" s="3241">
        <v>9158</v>
      </c>
      <c r="K56" s="2383">
        <v>8880</v>
      </c>
      <c r="L56" s="2674">
        <v>8954</v>
      </c>
    </row>
    <row r="57" spans="1:17" s="1625" customFormat="1" ht="24" customHeight="1">
      <c r="A57" s="1640"/>
      <c r="B57" s="3363" t="s">
        <v>1332</v>
      </c>
      <c r="C57" s="2358"/>
      <c r="D57" s="2358"/>
      <c r="E57" s="2358"/>
      <c r="F57" s="2358"/>
      <c r="G57" s="2358"/>
      <c r="H57" s="3096"/>
      <c r="I57" s="2358"/>
      <c r="J57" s="2358"/>
      <c r="K57" s="2358"/>
      <c r="L57" s="2359"/>
    </row>
    <row r="58" spans="1:17" s="1625" customFormat="1" ht="19.5" hidden="1" customHeight="1">
      <c r="A58" s="1712">
        <v>46</v>
      </c>
      <c r="B58" s="1650" t="s">
        <v>1049</v>
      </c>
      <c r="C58" s="1711"/>
      <c r="D58" s="1695" t="s">
        <v>455</v>
      </c>
      <c r="E58" s="1653">
        <v>46</v>
      </c>
      <c r="F58" s="1653" t="s">
        <v>1049</v>
      </c>
      <c r="G58" s="1653">
        <v>0</v>
      </c>
      <c r="H58" s="2817" t="s">
        <v>455</v>
      </c>
      <c r="I58" s="1653" t="e">
        <v>#REF!</v>
      </c>
      <c r="J58" s="1653" t="e">
        <v>#REF!</v>
      </c>
      <c r="K58" s="1653" t="e">
        <v>#REF!</v>
      </c>
      <c r="L58" s="1654">
        <v>0</v>
      </c>
    </row>
    <row r="59" spans="1:17" ht="20.100000000000001" customHeight="1">
      <c r="A59" s="1644">
        <v>47</v>
      </c>
      <c r="B59" s="2375" t="s">
        <v>1383</v>
      </c>
      <c r="C59" s="1713"/>
      <c r="D59" s="1695" t="s">
        <v>511</v>
      </c>
      <c r="E59" s="1653">
        <v>0</v>
      </c>
      <c r="F59" s="2810">
        <v>9</v>
      </c>
      <c r="G59" s="2386">
        <v>10</v>
      </c>
      <c r="H59" s="2777">
        <v>1009</v>
      </c>
      <c r="I59" s="2384">
        <v>1009</v>
      </c>
      <c r="J59" s="2386">
        <v>1009</v>
      </c>
      <c r="K59" s="2386">
        <v>1009</v>
      </c>
      <c r="L59" s="2401">
        <v>1010</v>
      </c>
    </row>
    <row r="60" spans="1:17" ht="32.25" customHeight="1">
      <c r="A60" s="2268">
        <v>48</v>
      </c>
      <c r="B60" s="4198" t="s">
        <v>1323</v>
      </c>
      <c r="C60" s="4199"/>
      <c r="D60" s="1695" t="s">
        <v>456</v>
      </c>
      <c r="E60" s="2817">
        <v>0</v>
      </c>
      <c r="F60" s="3184">
        <v>2</v>
      </c>
      <c r="G60" s="3004">
        <v>2</v>
      </c>
      <c r="H60" s="3184">
        <v>2</v>
      </c>
      <c r="I60" s="3002">
        <v>2</v>
      </c>
      <c r="J60" s="3004">
        <v>2</v>
      </c>
      <c r="K60" s="3004">
        <v>0</v>
      </c>
      <c r="L60" s="2869">
        <v>0</v>
      </c>
    </row>
    <row r="61" spans="1:17" ht="17.25" hidden="1" customHeight="1">
      <c r="A61" s="1692">
        <v>49</v>
      </c>
      <c r="B61" s="1706" t="s">
        <v>396</v>
      </c>
      <c r="C61" s="1713"/>
      <c r="D61" s="1695"/>
      <c r="E61" s="1653">
        <v>0</v>
      </c>
      <c r="F61" s="2810">
        <v>0</v>
      </c>
      <c r="G61" s="2386">
        <v>0</v>
      </c>
      <c r="H61" s="2777">
        <v>0</v>
      </c>
      <c r="I61" s="2384">
        <v>0</v>
      </c>
      <c r="J61" s="2386">
        <v>0</v>
      </c>
      <c r="K61" s="2386">
        <v>0</v>
      </c>
      <c r="L61" s="2401">
        <v>0</v>
      </c>
    </row>
    <row r="62" spans="1:17" ht="17.25" customHeight="1">
      <c r="A62" s="1714">
        <v>50</v>
      </c>
      <c r="B62" s="2375" t="s">
        <v>1384</v>
      </c>
      <c r="C62" s="1713"/>
      <c r="D62" s="1695" t="s">
        <v>457</v>
      </c>
      <c r="E62" s="1653">
        <v>0</v>
      </c>
      <c r="F62" s="2810">
        <v>210</v>
      </c>
      <c r="G62" s="2386">
        <v>204</v>
      </c>
      <c r="H62" s="2777">
        <v>234</v>
      </c>
      <c r="I62" s="2384">
        <v>230</v>
      </c>
      <c r="J62" s="2386">
        <v>236</v>
      </c>
      <c r="K62" s="2386">
        <v>275</v>
      </c>
      <c r="L62" s="2401">
        <v>33</v>
      </c>
    </row>
    <row r="63" spans="1:17" s="1595" customFormat="1" ht="17.25" customHeight="1">
      <c r="A63" s="1669">
        <v>51</v>
      </c>
      <c r="B63" s="2262" t="s">
        <v>1050</v>
      </c>
      <c r="C63" s="1704"/>
      <c r="D63" s="1702"/>
      <c r="E63" s="3354">
        <v>0</v>
      </c>
      <c r="F63" s="3183">
        <v>221</v>
      </c>
      <c r="G63" s="2383">
        <v>216</v>
      </c>
      <c r="H63" s="3185">
        <v>1245</v>
      </c>
      <c r="I63" s="2379">
        <v>1241</v>
      </c>
      <c r="J63" s="2383">
        <v>1247</v>
      </c>
      <c r="K63" s="2383">
        <v>1284</v>
      </c>
      <c r="L63" s="2674">
        <v>1043</v>
      </c>
    </row>
    <row r="64" spans="1:17" ht="24" customHeight="1">
      <c r="A64" s="1640"/>
      <c r="B64" s="2660" t="s">
        <v>1111</v>
      </c>
      <c r="C64" s="2358"/>
      <c r="D64" s="2358"/>
      <c r="E64" s="2358"/>
      <c r="F64" s="2358"/>
      <c r="G64" s="2358"/>
      <c r="H64" s="3096"/>
      <c r="I64" s="2358"/>
      <c r="J64" s="2358"/>
      <c r="K64" s="2358"/>
      <c r="L64" s="2359"/>
    </row>
    <row r="65" spans="1:12" hidden="1">
      <c r="A65" s="1689">
        <v>52</v>
      </c>
      <c r="B65" s="1650" t="s">
        <v>1051</v>
      </c>
      <c r="C65" s="1713"/>
      <c r="D65" s="1716"/>
      <c r="E65" s="1653">
        <v>52</v>
      </c>
      <c r="F65" s="1653" t="s">
        <v>410</v>
      </c>
      <c r="G65" s="1653">
        <v>0</v>
      </c>
      <c r="H65" s="2817">
        <v>0</v>
      </c>
      <c r="I65" s="1653" t="e">
        <v>#REF!</v>
      </c>
      <c r="J65" s="1653" t="e">
        <v>#REF!</v>
      </c>
      <c r="K65" s="1653" t="e">
        <v>#REF!</v>
      </c>
      <c r="L65" s="1654">
        <v>0</v>
      </c>
    </row>
    <row r="66" spans="1:12" hidden="1">
      <c r="A66" s="1692">
        <v>53</v>
      </c>
      <c r="B66" s="1650" t="s">
        <v>1052</v>
      </c>
      <c r="C66" s="1713"/>
      <c r="D66" s="1716"/>
      <c r="E66" s="1653">
        <v>53</v>
      </c>
      <c r="F66" s="1653" t="s">
        <v>411</v>
      </c>
      <c r="G66" s="1653">
        <v>0</v>
      </c>
      <c r="H66" s="2817">
        <v>0</v>
      </c>
      <c r="I66" s="1653" t="e">
        <v>#REF!</v>
      </c>
      <c r="J66" s="1653" t="e">
        <v>#REF!</v>
      </c>
      <c r="K66" s="1653" t="e">
        <v>#REF!</v>
      </c>
      <c r="L66" s="1654">
        <v>0</v>
      </c>
    </row>
    <row r="67" spans="1:12" ht="60" hidden="1">
      <c r="A67" s="1692">
        <v>54</v>
      </c>
      <c r="B67" s="1650" t="s">
        <v>400</v>
      </c>
      <c r="C67" s="1713"/>
      <c r="D67" s="1716"/>
      <c r="E67" s="1653">
        <v>54</v>
      </c>
      <c r="F67" s="1653" t="s">
        <v>400</v>
      </c>
      <c r="G67" s="1653">
        <v>0</v>
      </c>
      <c r="H67" s="2817">
        <v>0</v>
      </c>
      <c r="I67" s="1653" t="e">
        <v>#REF!</v>
      </c>
      <c r="J67" s="1653" t="e">
        <v>#REF!</v>
      </c>
      <c r="K67" s="1653" t="e">
        <v>#REF!</v>
      </c>
      <c r="L67" s="1654">
        <v>0</v>
      </c>
    </row>
    <row r="68" spans="1:12" ht="45" hidden="1">
      <c r="A68" s="1692">
        <v>55</v>
      </c>
      <c r="B68" s="1650" t="s">
        <v>412</v>
      </c>
      <c r="C68" s="1713"/>
      <c r="D68" s="1716"/>
      <c r="E68" s="1653">
        <v>55</v>
      </c>
      <c r="F68" s="1653" t="s">
        <v>412</v>
      </c>
      <c r="G68" s="1653">
        <v>0</v>
      </c>
      <c r="H68" s="2817">
        <v>0</v>
      </c>
      <c r="I68" s="1653" t="e">
        <v>#REF!</v>
      </c>
      <c r="J68" s="1653" t="e">
        <v>#REF!</v>
      </c>
      <c r="K68" s="1653" t="e">
        <v>#REF!</v>
      </c>
      <c r="L68" s="1654">
        <v>0</v>
      </c>
    </row>
    <row r="69" spans="1:12" hidden="1">
      <c r="A69" s="1693">
        <v>56</v>
      </c>
      <c r="B69" s="1650" t="s">
        <v>413</v>
      </c>
      <c r="C69" s="1713"/>
      <c r="D69" s="1716"/>
      <c r="E69" s="1653">
        <v>56</v>
      </c>
      <c r="F69" s="1653" t="s">
        <v>413</v>
      </c>
      <c r="G69" s="1653">
        <v>0</v>
      </c>
      <c r="H69" s="2817">
        <v>0</v>
      </c>
      <c r="I69" s="1653" t="e">
        <v>#REF!</v>
      </c>
      <c r="J69" s="1653" t="e">
        <v>#REF!</v>
      </c>
      <c r="K69" s="1653" t="e">
        <v>#REF!</v>
      </c>
      <c r="L69" s="1654">
        <v>0</v>
      </c>
    </row>
    <row r="70" spans="1:12" s="1595" customFormat="1" ht="17.25" customHeight="1">
      <c r="A70" s="1669">
        <v>57</v>
      </c>
      <c r="B70" s="2260" t="s">
        <v>1105</v>
      </c>
      <c r="C70" s="2261"/>
      <c r="D70" s="1717"/>
      <c r="E70" s="3075">
        <v>0</v>
      </c>
      <c r="F70" s="3300">
        <v>0</v>
      </c>
      <c r="G70" s="2443">
        <v>0</v>
      </c>
      <c r="H70" s="3186">
        <v>0</v>
      </c>
      <c r="I70" s="2442">
        <v>0</v>
      </c>
      <c r="J70" s="2443">
        <v>0</v>
      </c>
      <c r="K70" s="2443">
        <v>0</v>
      </c>
      <c r="L70" s="2675">
        <v>0</v>
      </c>
    </row>
    <row r="71" spans="1:12" ht="17.25" customHeight="1">
      <c r="A71" s="1673">
        <v>58</v>
      </c>
      <c r="B71" s="1703" t="s">
        <v>1048</v>
      </c>
      <c r="C71" s="1715"/>
      <c r="D71" s="1717"/>
      <c r="E71" s="3354">
        <v>0</v>
      </c>
      <c r="F71" s="3183">
        <v>221</v>
      </c>
      <c r="G71" s="2383">
        <v>216</v>
      </c>
      <c r="H71" s="3185">
        <v>1245</v>
      </c>
      <c r="I71" s="2379">
        <v>1241</v>
      </c>
      <c r="J71" s="2383">
        <v>1247</v>
      </c>
      <c r="K71" s="2383">
        <v>1284</v>
      </c>
      <c r="L71" s="2674">
        <v>1043</v>
      </c>
    </row>
    <row r="72" spans="1:12" ht="24" customHeight="1" thickBot="1">
      <c r="A72" s="2377">
        <v>59</v>
      </c>
      <c r="B72" s="1718" t="s">
        <v>1056</v>
      </c>
      <c r="C72" s="1719"/>
      <c r="D72" s="1720"/>
      <c r="E72" s="3355">
        <v>0</v>
      </c>
      <c r="F72" s="3301">
        <v>10755</v>
      </c>
      <c r="G72" s="2389">
        <v>10087</v>
      </c>
      <c r="H72" s="3244">
        <v>10913</v>
      </c>
      <c r="I72" s="2388">
        <v>10506</v>
      </c>
      <c r="J72" s="2389">
        <v>10405</v>
      </c>
      <c r="K72" s="2389">
        <v>10164</v>
      </c>
      <c r="L72" s="2676">
        <v>9997</v>
      </c>
    </row>
    <row r="73" spans="1:12" ht="17.25" customHeight="1">
      <c r="A73" s="1682"/>
      <c r="B73" s="1683"/>
      <c r="C73" s="1626"/>
      <c r="D73" s="1684"/>
      <c r="E73" s="1684"/>
      <c r="F73" s="1684"/>
      <c r="G73" s="1684"/>
      <c r="H73" s="1685"/>
      <c r="I73" s="1685"/>
      <c r="J73" s="1685"/>
      <c r="K73" s="1685"/>
      <c r="L73" s="1685"/>
    </row>
    <row r="74" spans="1:12" ht="33" customHeight="1">
      <c r="A74" s="4194" t="s">
        <v>1160</v>
      </c>
      <c r="B74" s="4195"/>
      <c r="C74" s="4195"/>
      <c r="D74" s="4195"/>
      <c r="E74" s="4195"/>
      <c r="F74" s="4195"/>
      <c r="G74" s="4195"/>
      <c r="H74" s="4195"/>
      <c r="I74" s="4195"/>
      <c r="J74" s="4195"/>
      <c r="K74" s="4195"/>
      <c r="L74" s="4195"/>
    </row>
    <row r="75" spans="1:12" ht="15.75" customHeight="1">
      <c r="A75" s="3320" t="s">
        <v>1212</v>
      </c>
      <c r="B75" s="3320"/>
      <c r="C75" s="3320"/>
      <c r="D75" s="3320"/>
      <c r="E75" s="3320"/>
      <c r="F75" s="3320"/>
      <c r="G75" s="3320"/>
      <c r="H75" s="3321"/>
      <c r="I75" s="3321"/>
      <c r="J75" s="3321"/>
      <c r="K75" s="3321"/>
      <c r="L75" s="3321"/>
    </row>
    <row r="76" spans="1:12">
      <c r="A76" s="3322" t="s">
        <v>1053</v>
      </c>
      <c r="B76" s="3320"/>
      <c r="C76" s="3320"/>
      <c r="D76" s="3320"/>
      <c r="E76" s="3320"/>
      <c r="F76" s="3320"/>
      <c r="G76" s="3320"/>
      <c r="H76" s="3321"/>
      <c r="I76" s="3321"/>
      <c r="J76" s="3321"/>
      <c r="K76" s="3321"/>
      <c r="L76" s="3321"/>
    </row>
    <row r="77" spans="1:12">
      <c r="A77" s="4192" t="s">
        <v>1385</v>
      </c>
      <c r="B77" s="4192"/>
      <c r="C77" s="4192"/>
      <c r="D77" s="4192"/>
      <c r="E77" s="4192"/>
      <c r="F77" s="4192"/>
      <c r="G77" s="4192"/>
      <c r="H77" s="4192"/>
      <c r="I77" s="4192"/>
      <c r="J77" s="4192"/>
      <c r="K77" s="4192"/>
      <c r="L77" s="4192"/>
    </row>
  </sheetData>
  <mergeCells count="11">
    <mergeCell ref="A77:L77"/>
    <mergeCell ref="A1:L1"/>
    <mergeCell ref="I3:L3"/>
    <mergeCell ref="A74:L74"/>
    <mergeCell ref="B6:C6"/>
    <mergeCell ref="B33:C33"/>
    <mergeCell ref="E3:H3"/>
    <mergeCell ref="E5:L5"/>
    <mergeCell ref="B42:C42"/>
    <mergeCell ref="B60:C60"/>
    <mergeCell ref="B11:C11"/>
  </mergeCells>
  <conditionalFormatting sqref="D36 D55:D56 C58:L58 C49:D53 E49:G49 E70 F61:G61 E52:G53">
    <cfRule type="expression" dxfId="19" priority="12" stopIfTrue="1">
      <formula>ABS(C36)&gt;0</formula>
    </cfRule>
  </conditionalFormatting>
  <printOptions horizontalCentered="1"/>
  <pageMargins left="0.31496062992125984" right="0.31496062992125984" top="0.39370078740157483" bottom="0.39370078740157483" header="0.19685039370078741" footer="0.19685039370078741"/>
  <pageSetup scale="55"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565250" r:id="rId4">
          <objectPr defaultSize="0" autoPict="0" r:id="rId5">
            <anchor moveWithCells="1">
              <from>
                <xdr:col>0</xdr:col>
                <xdr:colOff>76200</xdr:colOff>
                <xdr:row>0</xdr:row>
                <xdr:rowOff>104775</xdr:rowOff>
              </from>
              <to>
                <xdr:col>0</xdr:col>
                <xdr:colOff>371475</xdr:colOff>
                <xdr:row>2</xdr:row>
                <xdr:rowOff>180975</xdr:rowOff>
              </to>
            </anchor>
          </objectPr>
        </oleObject>
      </mc:Choice>
      <mc:Fallback>
        <oleObject progId="Word.Document.8" shapeId="565250" r:id="rId4"/>
      </mc:Fallback>
    </mc:AlternateContent>
  </oleObjec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48">
    <tabColor rgb="FFCCFFCC"/>
    <pageSetUpPr fitToPage="1"/>
  </sheetPr>
  <dimension ref="A1:O52"/>
  <sheetViews>
    <sheetView showGridLines="0" defaultGridColor="0" view="pageBreakPreview" topLeftCell="A23" colorId="22" zoomScale="85" zoomScaleNormal="75" zoomScaleSheetLayoutView="85" workbookViewId="0">
      <selection activeCell="B4" sqref="B4"/>
    </sheetView>
  </sheetViews>
  <sheetFormatPr defaultColWidth="10.77734375" defaultRowHeight="15"/>
  <cols>
    <col min="1" max="1" width="5.5546875" style="1633" customWidth="1"/>
    <col min="2" max="2" width="86.77734375" style="1585" customWidth="1"/>
    <col min="3" max="3" width="2.6640625" style="1585" customWidth="1"/>
    <col min="4" max="4" width="13.44140625" style="1626" customWidth="1"/>
    <col min="5" max="5" width="13.77734375" style="1626" hidden="1" customWidth="1"/>
    <col min="6" max="7" width="13.6640625" style="1626" customWidth="1"/>
    <col min="8" max="12" width="13.6640625" style="1585" customWidth="1"/>
    <col min="13" max="14" width="17.33203125" style="1585" hidden="1" customWidth="1"/>
    <col min="15" max="15" width="8.88671875" style="1585" hidden="1" customWidth="1"/>
    <col min="16" max="16" width="1.77734375" style="1585" customWidth="1"/>
    <col min="17" max="253" width="8.88671875" style="1585" customWidth="1"/>
    <col min="254" max="254" width="26.21875" style="1585" customWidth="1"/>
    <col min="255" max="258" width="12.109375" style="1585" customWidth="1"/>
    <col min="259" max="265" width="10.77734375" style="1585"/>
    <col min="266" max="266" width="8.88671875" style="1585" customWidth="1"/>
    <col min="267" max="267" width="164.109375" style="1585" customWidth="1"/>
    <col min="268" max="268" width="2.6640625" style="1585" customWidth="1"/>
    <col min="269" max="269" width="13.44140625" style="1585" customWidth="1"/>
    <col min="270" max="270" width="17.33203125" style="1585" customWidth="1"/>
    <col min="271" max="509" width="8.88671875" style="1585" customWidth="1"/>
    <col min="510" max="510" width="26.21875" style="1585" customWidth="1"/>
    <col min="511" max="514" width="12.109375" style="1585" customWidth="1"/>
    <col min="515" max="521" width="10.77734375" style="1585"/>
    <col min="522" max="522" width="8.88671875" style="1585" customWidth="1"/>
    <col min="523" max="523" width="164.109375" style="1585" customWidth="1"/>
    <col min="524" max="524" width="2.6640625" style="1585" customWidth="1"/>
    <col min="525" max="525" width="13.44140625" style="1585" customWidth="1"/>
    <col min="526" max="526" width="17.33203125" style="1585" customWidth="1"/>
    <col min="527" max="765" width="8.88671875" style="1585" customWidth="1"/>
    <col min="766" max="766" width="26.21875" style="1585" customWidth="1"/>
    <col min="767" max="770" width="12.109375" style="1585" customWidth="1"/>
    <col min="771" max="777" width="10.77734375" style="1585"/>
    <col min="778" max="778" width="8.88671875" style="1585" customWidth="1"/>
    <col min="779" max="779" width="164.109375" style="1585" customWidth="1"/>
    <col min="780" max="780" width="2.6640625" style="1585" customWidth="1"/>
    <col min="781" max="781" width="13.44140625" style="1585" customWidth="1"/>
    <col min="782" max="782" width="17.33203125" style="1585" customWidth="1"/>
    <col min="783" max="1021" width="8.88671875" style="1585" customWidth="1"/>
    <col min="1022" max="1022" width="26.21875" style="1585" customWidth="1"/>
    <col min="1023" max="1026" width="12.109375" style="1585" customWidth="1"/>
    <col min="1027" max="1033" width="10.77734375" style="1585"/>
    <col min="1034" max="1034" width="8.88671875" style="1585" customWidth="1"/>
    <col min="1035" max="1035" width="164.109375" style="1585" customWidth="1"/>
    <col min="1036" max="1036" width="2.6640625" style="1585" customWidth="1"/>
    <col min="1037" max="1037" width="13.44140625" style="1585" customWidth="1"/>
    <col min="1038" max="1038" width="17.33203125" style="1585" customWidth="1"/>
    <col min="1039" max="1277" width="8.88671875" style="1585" customWidth="1"/>
    <col min="1278" max="1278" width="26.21875" style="1585" customWidth="1"/>
    <col min="1279" max="1282" width="12.109375" style="1585" customWidth="1"/>
    <col min="1283" max="1289" width="10.77734375" style="1585"/>
    <col min="1290" max="1290" width="8.88671875" style="1585" customWidth="1"/>
    <col min="1291" max="1291" width="164.109375" style="1585" customWidth="1"/>
    <col min="1292" max="1292" width="2.6640625" style="1585" customWidth="1"/>
    <col min="1293" max="1293" width="13.44140625" style="1585" customWidth="1"/>
    <col min="1294" max="1294" width="17.33203125" style="1585" customWidth="1"/>
    <col min="1295" max="1533" width="8.88671875" style="1585" customWidth="1"/>
    <col min="1534" max="1534" width="26.21875" style="1585" customWidth="1"/>
    <col min="1535" max="1538" width="12.109375" style="1585" customWidth="1"/>
    <col min="1539" max="1545" width="10.77734375" style="1585"/>
    <col min="1546" max="1546" width="8.88671875" style="1585" customWidth="1"/>
    <col min="1547" max="1547" width="164.109375" style="1585" customWidth="1"/>
    <col min="1548" max="1548" width="2.6640625" style="1585" customWidth="1"/>
    <col min="1549" max="1549" width="13.44140625" style="1585" customWidth="1"/>
    <col min="1550" max="1550" width="17.33203125" style="1585" customWidth="1"/>
    <col min="1551" max="1789" width="8.88671875" style="1585" customWidth="1"/>
    <col min="1790" max="1790" width="26.21875" style="1585" customWidth="1"/>
    <col min="1791" max="1794" width="12.109375" style="1585" customWidth="1"/>
    <col min="1795" max="1801" width="10.77734375" style="1585"/>
    <col min="1802" max="1802" width="8.88671875" style="1585" customWidth="1"/>
    <col min="1803" max="1803" width="164.109375" style="1585" customWidth="1"/>
    <col min="1804" max="1804" width="2.6640625" style="1585" customWidth="1"/>
    <col min="1805" max="1805" width="13.44140625" style="1585" customWidth="1"/>
    <col min="1806" max="1806" width="17.33203125" style="1585" customWidth="1"/>
    <col min="1807" max="2045" width="8.88671875" style="1585" customWidth="1"/>
    <col min="2046" max="2046" width="26.21875" style="1585" customWidth="1"/>
    <col min="2047" max="2050" width="12.109375" style="1585" customWidth="1"/>
    <col min="2051" max="2057" width="10.77734375" style="1585"/>
    <col min="2058" max="2058" width="8.88671875" style="1585" customWidth="1"/>
    <col min="2059" max="2059" width="164.109375" style="1585" customWidth="1"/>
    <col min="2060" max="2060" width="2.6640625" style="1585" customWidth="1"/>
    <col min="2061" max="2061" width="13.44140625" style="1585" customWidth="1"/>
    <col min="2062" max="2062" width="17.33203125" style="1585" customWidth="1"/>
    <col min="2063" max="2301" width="8.88671875" style="1585" customWidth="1"/>
    <col min="2302" max="2302" width="26.21875" style="1585" customWidth="1"/>
    <col min="2303" max="2306" width="12.109375" style="1585" customWidth="1"/>
    <col min="2307" max="2313" width="10.77734375" style="1585"/>
    <col min="2314" max="2314" width="8.88671875" style="1585" customWidth="1"/>
    <col min="2315" max="2315" width="164.109375" style="1585" customWidth="1"/>
    <col min="2316" max="2316" width="2.6640625" style="1585" customWidth="1"/>
    <col min="2317" max="2317" width="13.44140625" style="1585" customWidth="1"/>
    <col min="2318" max="2318" width="17.33203125" style="1585" customWidth="1"/>
    <col min="2319" max="2557" width="8.88671875" style="1585" customWidth="1"/>
    <col min="2558" max="2558" width="26.21875" style="1585" customWidth="1"/>
    <col min="2559" max="2562" width="12.109375" style="1585" customWidth="1"/>
    <col min="2563" max="2569" width="10.77734375" style="1585"/>
    <col min="2570" max="2570" width="8.88671875" style="1585" customWidth="1"/>
    <col min="2571" max="2571" width="164.109375" style="1585" customWidth="1"/>
    <col min="2572" max="2572" width="2.6640625" style="1585" customWidth="1"/>
    <col min="2573" max="2573" width="13.44140625" style="1585" customWidth="1"/>
    <col min="2574" max="2574" width="17.33203125" style="1585" customWidth="1"/>
    <col min="2575" max="2813" width="8.88671875" style="1585" customWidth="1"/>
    <col min="2814" max="2814" width="26.21875" style="1585" customWidth="1"/>
    <col min="2815" max="2818" width="12.109375" style="1585" customWidth="1"/>
    <col min="2819" max="2825" width="10.77734375" style="1585"/>
    <col min="2826" max="2826" width="8.88671875" style="1585" customWidth="1"/>
    <col min="2827" max="2827" width="164.109375" style="1585" customWidth="1"/>
    <col min="2828" max="2828" width="2.6640625" style="1585" customWidth="1"/>
    <col min="2829" max="2829" width="13.44140625" style="1585" customWidth="1"/>
    <col min="2830" max="2830" width="17.33203125" style="1585" customWidth="1"/>
    <col min="2831" max="3069" width="8.88671875" style="1585" customWidth="1"/>
    <col min="3070" max="3070" width="26.21875" style="1585" customWidth="1"/>
    <col min="3071" max="3074" width="12.109375" style="1585" customWidth="1"/>
    <col min="3075" max="3081" width="10.77734375" style="1585"/>
    <col min="3082" max="3082" width="8.88671875" style="1585" customWidth="1"/>
    <col min="3083" max="3083" width="164.109375" style="1585" customWidth="1"/>
    <col min="3084" max="3084" width="2.6640625" style="1585" customWidth="1"/>
    <col min="3085" max="3085" width="13.44140625" style="1585" customWidth="1"/>
    <col min="3086" max="3086" width="17.33203125" style="1585" customWidth="1"/>
    <col min="3087" max="3325" width="8.88671875" style="1585" customWidth="1"/>
    <col min="3326" max="3326" width="26.21875" style="1585" customWidth="1"/>
    <col min="3327" max="3330" width="12.109375" style="1585" customWidth="1"/>
    <col min="3331" max="3337" width="10.77734375" style="1585"/>
    <col min="3338" max="3338" width="8.88671875" style="1585" customWidth="1"/>
    <col min="3339" max="3339" width="164.109375" style="1585" customWidth="1"/>
    <col min="3340" max="3340" width="2.6640625" style="1585" customWidth="1"/>
    <col min="3341" max="3341" width="13.44140625" style="1585" customWidth="1"/>
    <col min="3342" max="3342" width="17.33203125" style="1585" customWidth="1"/>
    <col min="3343" max="3581" width="8.88671875" style="1585" customWidth="1"/>
    <col min="3582" max="3582" width="26.21875" style="1585" customWidth="1"/>
    <col min="3583" max="3586" width="12.109375" style="1585" customWidth="1"/>
    <col min="3587" max="3593" width="10.77734375" style="1585"/>
    <col min="3594" max="3594" width="8.88671875" style="1585" customWidth="1"/>
    <col min="3595" max="3595" width="164.109375" style="1585" customWidth="1"/>
    <col min="3596" max="3596" width="2.6640625" style="1585" customWidth="1"/>
    <col min="3597" max="3597" width="13.44140625" style="1585" customWidth="1"/>
    <col min="3598" max="3598" width="17.33203125" style="1585" customWidth="1"/>
    <col min="3599" max="3837" width="8.88671875" style="1585" customWidth="1"/>
    <col min="3838" max="3838" width="26.21875" style="1585" customWidth="1"/>
    <col min="3839" max="3842" width="12.109375" style="1585" customWidth="1"/>
    <col min="3843" max="3849" width="10.77734375" style="1585"/>
    <col min="3850" max="3850" width="8.88671875" style="1585" customWidth="1"/>
    <col min="3851" max="3851" width="164.109375" style="1585" customWidth="1"/>
    <col min="3852" max="3852" width="2.6640625" style="1585" customWidth="1"/>
    <col min="3853" max="3853" width="13.44140625" style="1585" customWidth="1"/>
    <col min="3854" max="3854" width="17.33203125" style="1585" customWidth="1"/>
    <col min="3855" max="4093" width="8.88671875" style="1585" customWidth="1"/>
    <col min="4094" max="4094" width="26.21875" style="1585" customWidth="1"/>
    <col min="4095" max="4098" width="12.109375" style="1585" customWidth="1"/>
    <col min="4099" max="4105" width="10.77734375" style="1585"/>
    <col min="4106" max="4106" width="8.88671875" style="1585" customWidth="1"/>
    <col min="4107" max="4107" width="164.109375" style="1585" customWidth="1"/>
    <col min="4108" max="4108" width="2.6640625" style="1585" customWidth="1"/>
    <col min="4109" max="4109" width="13.44140625" style="1585" customWidth="1"/>
    <col min="4110" max="4110" width="17.33203125" style="1585" customWidth="1"/>
    <col min="4111" max="4349" width="8.88671875" style="1585" customWidth="1"/>
    <col min="4350" max="4350" width="26.21875" style="1585" customWidth="1"/>
    <col min="4351" max="4354" width="12.109375" style="1585" customWidth="1"/>
    <col min="4355" max="4361" width="10.77734375" style="1585"/>
    <col min="4362" max="4362" width="8.88671875" style="1585" customWidth="1"/>
    <col min="4363" max="4363" width="164.109375" style="1585" customWidth="1"/>
    <col min="4364" max="4364" width="2.6640625" style="1585" customWidth="1"/>
    <col min="4365" max="4365" width="13.44140625" style="1585" customWidth="1"/>
    <col min="4366" max="4366" width="17.33203125" style="1585" customWidth="1"/>
    <col min="4367" max="4605" width="8.88671875" style="1585" customWidth="1"/>
    <col min="4606" max="4606" width="26.21875" style="1585" customWidth="1"/>
    <col min="4607" max="4610" width="12.109375" style="1585" customWidth="1"/>
    <col min="4611" max="4617" width="10.77734375" style="1585"/>
    <col min="4618" max="4618" width="8.88671875" style="1585" customWidth="1"/>
    <col min="4619" max="4619" width="164.109375" style="1585" customWidth="1"/>
    <col min="4620" max="4620" width="2.6640625" style="1585" customWidth="1"/>
    <col min="4621" max="4621" width="13.44140625" style="1585" customWidth="1"/>
    <col min="4622" max="4622" width="17.33203125" style="1585" customWidth="1"/>
    <col min="4623" max="4861" width="8.88671875" style="1585" customWidth="1"/>
    <col min="4862" max="4862" width="26.21875" style="1585" customWidth="1"/>
    <col min="4863" max="4866" width="12.109375" style="1585" customWidth="1"/>
    <col min="4867" max="4873" width="10.77734375" style="1585"/>
    <col min="4874" max="4874" width="8.88671875" style="1585" customWidth="1"/>
    <col min="4875" max="4875" width="164.109375" style="1585" customWidth="1"/>
    <col min="4876" max="4876" width="2.6640625" style="1585" customWidth="1"/>
    <col min="4877" max="4877" width="13.44140625" style="1585" customWidth="1"/>
    <col min="4878" max="4878" width="17.33203125" style="1585" customWidth="1"/>
    <col min="4879" max="5117" width="8.88671875" style="1585" customWidth="1"/>
    <col min="5118" max="5118" width="26.21875" style="1585" customWidth="1"/>
    <col min="5119" max="5122" width="12.109375" style="1585" customWidth="1"/>
    <col min="5123" max="5129" width="10.77734375" style="1585"/>
    <col min="5130" max="5130" width="8.88671875" style="1585" customWidth="1"/>
    <col min="5131" max="5131" width="164.109375" style="1585" customWidth="1"/>
    <col min="5132" max="5132" width="2.6640625" style="1585" customWidth="1"/>
    <col min="5133" max="5133" width="13.44140625" style="1585" customWidth="1"/>
    <col min="5134" max="5134" width="17.33203125" style="1585" customWidth="1"/>
    <col min="5135" max="5373" width="8.88671875" style="1585" customWidth="1"/>
    <col min="5374" max="5374" width="26.21875" style="1585" customWidth="1"/>
    <col min="5375" max="5378" width="12.109375" style="1585" customWidth="1"/>
    <col min="5379" max="5385" width="10.77734375" style="1585"/>
    <col min="5386" max="5386" width="8.88671875" style="1585" customWidth="1"/>
    <col min="5387" max="5387" width="164.109375" style="1585" customWidth="1"/>
    <col min="5388" max="5388" width="2.6640625" style="1585" customWidth="1"/>
    <col min="5389" max="5389" width="13.44140625" style="1585" customWidth="1"/>
    <col min="5390" max="5390" width="17.33203125" style="1585" customWidth="1"/>
    <col min="5391" max="5629" width="8.88671875" style="1585" customWidth="1"/>
    <col min="5630" max="5630" width="26.21875" style="1585" customWidth="1"/>
    <col min="5631" max="5634" width="12.109375" style="1585" customWidth="1"/>
    <col min="5635" max="5641" width="10.77734375" style="1585"/>
    <col min="5642" max="5642" width="8.88671875" style="1585" customWidth="1"/>
    <col min="5643" max="5643" width="164.109375" style="1585" customWidth="1"/>
    <col min="5644" max="5644" width="2.6640625" style="1585" customWidth="1"/>
    <col min="5645" max="5645" width="13.44140625" style="1585" customWidth="1"/>
    <col min="5646" max="5646" width="17.33203125" style="1585" customWidth="1"/>
    <col min="5647" max="5885" width="8.88671875" style="1585" customWidth="1"/>
    <col min="5886" max="5886" width="26.21875" style="1585" customWidth="1"/>
    <col min="5887" max="5890" width="12.109375" style="1585" customWidth="1"/>
    <col min="5891" max="5897" width="10.77734375" style="1585"/>
    <col min="5898" max="5898" width="8.88671875" style="1585" customWidth="1"/>
    <col min="5899" max="5899" width="164.109375" style="1585" customWidth="1"/>
    <col min="5900" max="5900" width="2.6640625" style="1585" customWidth="1"/>
    <col min="5901" max="5901" width="13.44140625" style="1585" customWidth="1"/>
    <col min="5902" max="5902" width="17.33203125" style="1585" customWidth="1"/>
    <col min="5903" max="6141" width="8.88671875" style="1585" customWidth="1"/>
    <col min="6142" max="6142" width="26.21875" style="1585" customWidth="1"/>
    <col min="6143" max="6146" width="12.109375" style="1585" customWidth="1"/>
    <col min="6147" max="6153" width="10.77734375" style="1585"/>
    <col min="6154" max="6154" width="8.88671875" style="1585" customWidth="1"/>
    <col min="6155" max="6155" width="164.109375" style="1585" customWidth="1"/>
    <col min="6156" max="6156" width="2.6640625" style="1585" customWidth="1"/>
    <col min="6157" max="6157" width="13.44140625" style="1585" customWidth="1"/>
    <col min="6158" max="6158" width="17.33203125" style="1585" customWidth="1"/>
    <col min="6159" max="6397" width="8.88671875" style="1585" customWidth="1"/>
    <col min="6398" max="6398" width="26.21875" style="1585" customWidth="1"/>
    <col min="6399" max="6402" width="12.109375" style="1585" customWidth="1"/>
    <col min="6403" max="6409" width="10.77734375" style="1585"/>
    <col min="6410" max="6410" width="8.88671875" style="1585" customWidth="1"/>
    <col min="6411" max="6411" width="164.109375" style="1585" customWidth="1"/>
    <col min="6412" max="6412" width="2.6640625" style="1585" customWidth="1"/>
    <col min="6413" max="6413" width="13.44140625" style="1585" customWidth="1"/>
    <col min="6414" max="6414" width="17.33203125" style="1585" customWidth="1"/>
    <col min="6415" max="6653" width="8.88671875" style="1585" customWidth="1"/>
    <col min="6654" max="6654" width="26.21875" style="1585" customWidth="1"/>
    <col min="6655" max="6658" width="12.109375" style="1585" customWidth="1"/>
    <col min="6659" max="6665" width="10.77734375" style="1585"/>
    <col min="6666" max="6666" width="8.88671875" style="1585" customWidth="1"/>
    <col min="6667" max="6667" width="164.109375" style="1585" customWidth="1"/>
    <col min="6668" max="6668" width="2.6640625" style="1585" customWidth="1"/>
    <col min="6669" max="6669" width="13.44140625" style="1585" customWidth="1"/>
    <col min="6670" max="6670" width="17.33203125" style="1585" customWidth="1"/>
    <col min="6671" max="6909" width="8.88671875" style="1585" customWidth="1"/>
    <col min="6910" max="6910" width="26.21875" style="1585" customWidth="1"/>
    <col min="6911" max="6914" width="12.109375" style="1585" customWidth="1"/>
    <col min="6915" max="6921" width="10.77734375" style="1585"/>
    <col min="6922" max="6922" width="8.88671875" style="1585" customWidth="1"/>
    <col min="6923" max="6923" width="164.109375" style="1585" customWidth="1"/>
    <col min="6924" max="6924" width="2.6640625" style="1585" customWidth="1"/>
    <col min="6925" max="6925" width="13.44140625" style="1585" customWidth="1"/>
    <col min="6926" max="6926" width="17.33203125" style="1585" customWidth="1"/>
    <col min="6927" max="7165" width="8.88671875" style="1585" customWidth="1"/>
    <col min="7166" max="7166" width="26.21875" style="1585" customWidth="1"/>
    <col min="7167" max="7170" width="12.109375" style="1585" customWidth="1"/>
    <col min="7171" max="7177" width="10.77734375" style="1585"/>
    <col min="7178" max="7178" width="8.88671875" style="1585" customWidth="1"/>
    <col min="7179" max="7179" width="164.109375" style="1585" customWidth="1"/>
    <col min="7180" max="7180" width="2.6640625" style="1585" customWidth="1"/>
    <col min="7181" max="7181" width="13.44140625" style="1585" customWidth="1"/>
    <col min="7182" max="7182" width="17.33203125" style="1585" customWidth="1"/>
    <col min="7183" max="7421" width="8.88671875" style="1585" customWidth="1"/>
    <col min="7422" max="7422" width="26.21875" style="1585" customWidth="1"/>
    <col min="7423" max="7426" width="12.109375" style="1585" customWidth="1"/>
    <col min="7427" max="7433" width="10.77734375" style="1585"/>
    <col min="7434" max="7434" width="8.88671875" style="1585" customWidth="1"/>
    <col min="7435" max="7435" width="164.109375" style="1585" customWidth="1"/>
    <col min="7436" max="7436" width="2.6640625" style="1585" customWidth="1"/>
    <col min="7437" max="7437" width="13.44140625" style="1585" customWidth="1"/>
    <col min="7438" max="7438" width="17.33203125" style="1585" customWidth="1"/>
    <col min="7439" max="7677" width="8.88671875" style="1585" customWidth="1"/>
    <col min="7678" max="7678" width="26.21875" style="1585" customWidth="1"/>
    <col min="7679" max="7682" width="12.109375" style="1585" customWidth="1"/>
    <col min="7683" max="7689" width="10.77734375" style="1585"/>
    <col min="7690" max="7690" width="8.88671875" style="1585" customWidth="1"/>
    <col min="7691" max="7691" width="164.109375" style="1585" customWidth="1"/>
    <col min="7692" max="7692" width="2.6640625" style="1585" customWidth="1"/>
    <col min="7693" max="7693" width="13.44140625" style="1585" customWidth="1"/>
    <col min="7694" max="7694" width="17.33203125" style="1585" customWidth="1"/>
    <col min="7695" max="7933" width="8.88671875" style="1585" customWidth="1"/>
    <col min="7934" max="7934" width="26.21875" style="1585" customWidth="1"/>
    <col min="7935" max="7938" width="12.109375" style="1585" customWidth="1"/>
    <col min="7939" max="7945" width="10.77734375" style="1585"/>
    <col min="7946" max="7946" width="8.88671875" style="1585" customWidth="1"/>
    <col min="7947" max="7947" width="164.109375" style="1585" customWidth="1"/>
    <col min="7948" max="7948" width="2.6640625" style="1585" customWidth="1"/>
    <col min="7949" max="7949" width="13.44140625" style="1585" customWidth="1"/>
    <col min="7950" max="7950" width="17.33203125" style="1585" customWidth="1"/>
    <col min="7951" max="8189" width="8.88671875" style="1585" customWidth="1"/>
    <col min="8190" max="8190" width="26.21875" style="1585" customWidth="1"/>
    <col min="8191" max="8194" width="12.109375" style="1585" customWidth="1"/>
    <col min="8195" max="8201" width="10.77734375" style="1585"/>
    <col min="8202" max="8202" width="8.88671875" style="1585" customWidth="1"/>
    <col min="8203" max="8203" width="164.109375" style="1585" customWidth="1"/>
    <col min="8204" max="8204" width="2.6640625" style="1585" customWidth="1"/>
    <col min="8205" max="8205" width="13.44140625" style="1585" customWidth="1"/>
    <col min="8206" max="8206" width="17.33203125" style="1585" customWidth="1"/>
    <col min="8207" max="8445" width="8.88671875" style="1585" customWidth="1"/>
    <col min="8446" max="8446" width="26.21875" style="1585" customWidth="1"/>
    <col min="8447" max="8450" width="12.109375" style="1585" customWidth="1"/>
    <col min="8451" max="8457" width="10.77734375" style="1585"/>
    <col min="8458" max="8458" width="8.88671875" style="1585" customWidth="1"/>
    <col min="8459" max="8459" width="164.109375" style="1585" customWidth="1"/>
    <col min="8460" max="8460" width="2.6640625" style="1585" customWidth="1"/>
    <col min="8461" max="8461" width="13.44140625" style="1585" customWidth="1"/>
    <col min="8462" max="8462" width="17.33203125" style="1585" customWidth="1"/>
    <col min="8463" max="8701" width="8.88671875" style="1585" customWidth="1"/>
    <col min="8702" max="8702" width="26.21875" style="1585" customWidth="1"/>
    <col min="8703" max="8706" width="12.109375" style="1585" customWidth="1"/>
    <col min="8707" max="8713" width="10.77734375" style="1585"/>
    <col min="8714" max="8714" width="8.88671875" style="1585" customWidth="1"/>
    <col min="8715" max="8715" width="164.109375" style="1585" customWidth="1"/>
    <col min="8716" max="8716" width="2.6640625" style="1585" customWidth="1"/>
    <col min="8717" max="8717" width="13.44140625" style="1585" customWidth="1"/>
    <col min="8718" max="8718" width="17.33203125" style="1585" customWidth="1"/>
    <col min="8719" max="8957" width="8.88671875" style="1585" customWidth="1"/>
    <col min="8958" max="8958" width="26.21875" style="1585" customWidth="1"/>
    <col min="8959" max="8962" width="12.109375" style="1585" customWidth="1"/>
    <col min="8963" max="8969" width="10.77734375" style="1585"/>
    <col min="8970" max="8970" width="8.88671875" style="1585" customWidth="1"/>
    <col min="8971" max="8971" width="164.109375" style="1585" customWidth="1"/>
    <col min="8972" max="8972" width="2.6640625" style="1585" customWidth="1"/>
    <col min="8973" max="8973" width="13.44140625" style="1585" customWidth="1"/>
    <col min="8974" max="8974" width="17.33203125" style="1585" customWidth="1"/>
    <col min="8975" max="9213" width="8.88671875" style="1585" customWidth="1"/>
    <col min="9214" max="9214" width="26.21875" style="1585" customWidth="1"/>
    <col min="9215" max="9218" width="12.109375" style="1585" customWidth="1"/>
    <col min="9219" max="9225" width="10.77734375" style="1585"/>
    <col min="9226" max="9226" width="8.88671875" style="1585" customWidth="1"/>
    <col min="9227" max="9227" width="164.109375" style="1585" customWidth="1"/>
    <col min="9228" max="9228" width="2.6640625" style="1585" customWidth="1"/>
    <col min="9229" max="9229" width="13.44140625" style="1585" customWidth="1"/>
    <col min="9230" max="9230" width="17.33203125" style="1585" customWidth="1"/>
    <col min="9231" max="9469" width="8.88671875" style="1585" customWidth="1"/>
    <col min="9470" max="9470" width="26.21875" style="1585" customWidth="1"/>
    <col min="9471" max="9474" width="12.109375" style="1585" customWidth="1"/>
    <col min="9475" max="9481" width="10.77734375" style="1585"/>
    <col min="9482" max="9482" width="8.88671875" style="1585" customWidth="1"/>
    <col min="9483" max="9483" width="164.109375" style="1585" customWidth="1"/>
    <col min="9484" max="9484" width="2.6640625" style="1585" customWidth="1"/>
    <col min="9485" max="9485" width="13.44140625" style="1585" customWidth="1"/>
    <col min="9486" max="9486" width="17.33203125" style="1585" customWidth="1"/>
    <col min="9487" max="9725" width="8.88671875" style="1585" customWidth="1"/>
    <col min="9726" max="9726" width="26.21875" style="1585" customWidth="1"/>
    <col min="9727" max="9730" width="12.109375" style="1585" customWidth="1"/>
    <col min="9731" max="9737" width="10.77734375" style="1585"/>
    <col min="9738" max="9738" width="8.88671875" style="1585" customWidth="1"/>
    <col min="9739" max="9739" width="164.109375" style="1585" customWidth="1"/>
    <col min="9740" max="9740" width="2.6640625" style="1585" customWidth="1"/>
    <col min="9741" max="9741" width="13.44140625" style="1585" customWidth="1"/>
    <col min="9742" max="9742" width="17.33203125" style="1585" customWidth="1"/>
    <col min="9743" max="9981" width="8.88671875" style="1585" customWidth="1"/>
    <col min="9982" max="9982" width="26.21875" style="1585" customWidth="1"/>
    <col min="9983" max="9986" width="12.109375" style="1585" customWidth="1"/>
    <col min="9987" max="9993" width="10.77734375" style="1585"/>
    <col min="9994" max="9994" width="8.88671875" style="1585" customWidth="1"/>
    <col min="9995" max="9995" width="164.109375" style="1585" customWidth="1"/>
    <col min="9996" max="9996" width="2.6640625" style="1585" customWidth="1"/>
    <col min="9997" max="9997" width="13.44140625" style="1585" customWidth="1"/>
    <col min="9998" max="9998" width="17.33203125" style="1585" customWidth="1"/>
    <col min="9999" max="10237" width="8.88671875" style="1585" customWidth="1"/>
    <col min="10238" max="10238" width="26.21875" style="1585" customWidth="1"/>
    <col min="10239" max="10242" width="12.109375" style="1585" customWidth="1"/>
    <col min="10243" max="10249" width="10.77734375" style="1585"/>
    <col min="10250" max="10250" width="8.88671875" style="1585" customWidth="1"/>
    <col min="10251" max="10251" width="164.109375" style="1585" customWidth="1"/>
    <col min="10252" max="10252" width="2.6640625" style="1585" customWidth="1"/>
    <col min="10253" max="10253" width="13.44140625" style="1585" customWidth="1"/>
    <col min="10254" max="10254" width="17.33203125" style="1585" customWidth="1"/>
    <col min="10255" max="10493" width="8.88671875" style="1585" customWidth="1"/>
    <col min="10494" max="10494" width="26.21875" style="1585" customWidth="1"/>
    <col min="10495" max="10498" width="12.109375" style="1585" customWidth="1"/>
    <col min="10499" max="10505" width="10.77734375" style="1585"/>
    <col min="10506" max="10506" width="8.88671875" style="1585" customWidth="1"/>
    <col min="10507" max="10507" width="164.109375" style="1585" customWidth="1"/>
    <col min="10508" max="10508" width="2.6640625" style="1585" customWidth="1"/>
    <col min="10509" max="10509" width="13.44140625" style="1585" customWidth="1"/>
    <col min="10510" max="10510" width="17.33203125" style="1585" customWidth="1"/>
    <col min="10511" max="10749" width="8.88671875" style="1585" customWidth="1"/>
    <col min="10750" max="10750" width="26.21875" style="1585" customWidth="1"/>
    <col min="10751" max="10754" width="12.109375" style="1585" customWidth="1"/>
    <col min="10755" max="10761" width="10.77734375" style="1585"/>
    <col min="10762" max="10762" width="8.88671875" style="1585" customWidth="1"/>
    <col min="10763" max="10763" width="164.109375" style="1585" customWidth="1"/>
    <col min="10764" max="10764" width="2.6640625" style="1585" customWidth="1"/>
    <col min="10765" max="10765" width="13.44140625" style="1585" customWidth="1"/>
    <col min="10766" max="10766" width="17.33203125" style="1585" customWidth="1"/>
    <col min="10767" max="11005" width="8.88671875" style="1585" customWidth="1"/>
    <col min="11006" max="11006" width="26.21875" style="1585" customWidth="1"/>
    <col min="11007" max="11010" width="12.109375" style="1585" customWidth="1"/>
    <col min="11011" max="11017" width="10.77734375" style="1585"/>
    <col min="11018" max="11018" width="8.88671875" style="1585" customWidth="1"/>
    <col min="11019" max="11019" width="164.109375" style="1585" customWidth="1"/>
    <col min="11020" max="11020" width="2.6640625" style="1585" customWidth="1"/>
    <col min="11021" max="11021" width="13.44140625" style="1585" customWidth="1"/>
    <col min="11022" max="11022" width="17.33203125" style="1585" customWidth="1"/>
    <col min="11023" max="11261" width="8.88671875" style="1585" customWidth="1"/>
    <col min="11262" max="11262" width="26.21875" style="1585" customWidth="1"/>
    <col min="11263" max="11266" width="12.109375" style="1585" customWidth="1"/>
    <col min="11267" max="11273" width="10.77734375" style="1585"/>
    <col min="11274" max="11274" width="8.88671875" style="1585" customWidth="1"/>
    <col min="11275" max="11275" width="164.109375" style="1585" customWidth="1"/>
    <col min="11276" max="11276" width="2.6640625" style="1585" customWidth="1"/>
    <col min="11277" max="11277" width="13.44140625" style="1585" customWidth="1"/>
    <col min="11278" max="11278" width="17.33203125" style="1585" customWidth="1"/>
    <col min="11279" max="11517" width="8.88671875" style="1585" customWidth="1"/>
    <col min="11518" max="11518" width="26.21875" style="1585" customWidth="1"/>
    <col min="11519" max="11522" width="12.109375" style="1585" customWidth="1"/>
    <col min="11523" max="11529" width="10.77734375" style="1585"/>
    <col min="11530" max="11530" width="8.88671875" style="1585" customWidth="1"/>
    <col min="11531" max="11531" width="164.109375" style="1585" customWidth="1"/>
    <col min="11532" max="11532" width="2.6640625" style="1585" customWidth="1"/>
    <col min="11533" max="11533" width="13.44140625" style="1585" customWidth="1"/>
    <col min="11534" max="11534" width="17.33203125" style="1585" customWidth="1"/>
    <col min="11535" max="11773" width="8.88671875" style="1585" customWidth="1"/>
    <col min="11774" max="11774" width="26.21875" style="1585" customWidth="1"/>
    <col min="11775" max="11778" width="12.109375" style="1585" customWidth="1"/>
    <col min="11779" max="11785" width="10.77734375" style="1585"/>
    <col min="11786" max="11786" width="8.88671875" style="1585" customWidth="1"/>
    <col min="11787" max="11787" width="164.109375" style="1585" customWidth="1"/>
    <col min="11788" max="11788" width="2.6640625" style="1585" customWidth="1"/>
    <col min="11789" max="11789" width="13.44140625" style="1585" customWidth="1"/>
    <col min="11790" max="11790" width="17.33203125" style="1585" customWidth="1"/>
    <col min="11791" max="12029" width="8.88671875" style="1585" customWidth="1"/>
    <col min="12030" max="12030" width="26.21875" style="1585" customWidth="1"/>
    <col min="12031" max="12034" width="12.109375" style="1585" customWidth="1"/>
    <col min="12035" max="12041" width="10.77734375" style="1585"/>
    <col min="12042" max="12042" width="8.88671875" style="1585" customWidth="1"/>
    <col min="12043" max="12043" width="164.109375" style="1585" customWidth="1"/>
    <col min="12044" max="12044" width="2.6640625" style="1585" customWidth="1"/>
    <col min="12045" max="12045" width="13.44140625" style="1585" customWidth="1"/>
    <col min="12046" max="12046" width="17.33203125" style="1585" customWidth="1"/>
    <col min="12047" max="12285" width="8.88671875" style="1585" customWidth="1"/>
    <col min="12286" max="12286" width="26.21875" style="1585" customWidth="1"/>
    <col min="12287" max="12290" width="12.109375" style="1585" customWidth="1"/>
    <col min="12291" max="12297" width="10.77734375" style="1585"/>
    <col min="12298" max="12298" width="8.88671875" style="1585" customWidth="1"/>
    <col min="12299" max="12299" width="164.109375" style="1585" customWidth="1"/>
    <col min="12300" max="12300" width="2.6640625" style="1585" customWidth="1"/>
    <col min="12301" max="12301" width="13.44140625" style="1585" customWidth="1"/>
    <col min="12302" max="12302" width="17.33203125" style="1585" customWidth="1"/>
    <col min="12303" max="12541" width="8.88671875" style="1585" customWidth="1"/>
    <col min="12542" max="12542" width="26.21875" style="1585" customWidth="1"/>
    <col min="12543" max="12546" width="12.109375" style="1585" customWidth="1"/>
    <col min="12547" max="12553" width="10.77734375" style="1585"/>
    <col min="12554" max="12554" width="8.88671875" style="1585" customWidth="1"/>
    <col min="12555" max="12555" width="164.109375" style="1585" customWidth="1"/>
    <col min="12556" max="12556" width="2.6640625" style="1585" customWidth="1"/>
    <col min="12557" max="12557" width="13.44140625" style="1585" customWidth="1"/>
    <col min="12558" max="12558" width="17.33203125" style="1585" customWidth="1"/>
    <col min="12559" max="12797" width="8.88671875" style="1585" customWidth="1"/>
    <col min="12798" max="12798" width="26.21875" style="1585" customWidth="1"/>
    <col min="12799" max="12802" width="12.109375" style="1585" customWidth="1"/>
    <col min="12803" max="12809" width="10.77734375" style="1585"/>
    <col min="12810" max="12810" width="8.88671875" style="1585" customWidth="1"/>
    <col min="12811" max="12811" width="164.109375" style="1585" customWidth="1"/>
    <col min="12812" max="12812" width="2.6640625" style="1585" customWidth="1"/>
    <col min="12813" max="12813" width="13.44140625" style="1585" customWidth="1"/>
    <col min="12814" max="12814" width="17.33203125" style="1585" customWidth="1"/>
    <col min="12815" max="13053" width="8.88671875" style="1585" customWidth="1"/>
    <col min="13054" max="13054" width="26.21875" style="1585" customWidth="1"/>
    <col min="13055" max="13058" width="12.109375" style="1585" customWidth="1"/>
    <col min="13059" max="13065" width="10.77734375" style="1585"/>
    <col min="13066" max="13066" width="8.88671875" style="1585" customWidth="1"/>
    <col min="13067" max="13067" width="164.109375" style="1585" customWidth="1"/>
    <col min="13068" max="13068" width="2.6640625" style="1585" customWidth="1"/>
    <col min="13069" max="13069" width="13.44140625" style="1585" customWidth="1"/>
    <col min="13070" max="13070" width="17.33203125" style="1585" customWidth="1"/>
    <col min="13071" max="13309" width="8.88671875" style="1585" customWidth="1"/>
    <col min="13310" max="13310" width="26.21875" style="1585" customWidth="1"/>
    <col min="13311" max="13314" width="12.109375" style="1585" customWidth="1"/>
    <col min="13315" max="13321" width="10.77734375" style="1585"/>
    <col min="13322" max="13322" width="8.88671875" style="1585" customWidth="1"/>
    <col min="13323" max="13323" width="164.109375" style="1585" customWidth="1"/>
    <col min="13324" max="13324" width="2.6640625" style="1585" customWidth="1"/>
    <col min="13325" max="13325" width="13.44140625" style="1585" customWidth="1"/>
    <col min="13326" max="13326" width="17.33203125" style="1585" customWidth="1"/>
    <col min="13327" max="13565" width="8.88671875" style="1585" customWidth="1"/>
    <col min="13566" max="13566" width="26.21875" style="1585" customWidth="1"/>
    <col min="13567" max="13570" width="12.109375" style="1585" customWidth="1"/>
    <col min="13571" max="13577" width="10.77734375" style="1585"/>
    <col min="13578" max="13578" width="8.88671875" style="1585" customWidth="1"/>
    <col min="13579" max="13579" width="164.109375" style="1585" customWidth="1"/>
    <col min="13580" max="13580" width="2.6640625" style="1585" customWidth="1"/>
    <col min="13581" max="13581" width="13.44140625" style="1585" customWidth="1"/>
    <col min="13582" max="13582" width="17.33203125" style="1585" customWidth="1"/>
    <col min="13583" max="13821" width="8.88671875" style="1585" customWidth="1"/>
    <col min="13822" max="13822" width="26.21875" style="1585" customWidth="1"/>
    <col min="13823" max="13826" width="12.109375" style="1585" customWidth="1"/>
    <col min="13827" max="13833" width="10.77734375" style="1585"/>
    <col min="13834" max="13834" width="8.88671875" style="1585" customWidth="1"/>
    <col min="13835" max="13835" width="164.109375" style="1585" customWidth="1"/>
    <col min="13836" max="13836" width="2.6640625" style="1585" customWidth="1"/>
    <col min="13837" max="13837" width="13.44140625" style="1585" customWidth="1"/>
    <col min="13838" max="13838" width="17.33203125" style="1585" customWidth="1"/>
    <col min="13839" max="14077" width="8.88671875" style="1585" customWidth="1"/>
    <col min="14078" max="14078" width="26.21875" style="1585" customWidth="1"/>
    <col min="14079" max="14082" width="12.109375" style="1585" customWidth="1"/>
    <col min="14083" max="14089" width="10.77734375" style="1585"/>
    <col min="14090" max="14090" width="8.88671875" style="1585" customWidth="1"/>
    <col min="14091" max="14091" width="164.109375" style="1585" customWidth="1"/>
    <col min="14092" max="14092" width="2.6640625" style="1585" customWidth="1"/>
    <col min="14093" max="14093" width="13.44140625" style="1585" customWidth="1"/>
    <col min="14094" max="14094" width="17.33203125" style="1585" customWidth="1"/>
    <col min="14095" max="14333" width="8.88671875" style="1585" customWidth="1"/>
    <col min="14334" max="14334" width="26.21875" style="1585" customWidth="1"/>
    <col min="14335" max="14338" width="12.109375" style="1585" customWidth="1"/>
    <col min="14339" max="14345" width="10.77734375" style="1585"/>
    <col min="14346" max="14346" width="8.88671875" style="1585" customWidth="1"/>
    <col min="14347" max="14347" width="164.109375" style="1585" customWidth="1"/>
    <col min="14348" max="14348" width="2.6640625" style="1585" customWidth="1"/>
    <col min="14349" max="14349" width="13.44140625" style="1585" customWidth="1"/>
    <col min="14350" max="14350" width="17.33203125" style="1585" customWidth="1"/>
    <col min="14351" max="14589" width="8.88671875" style="1585" customWidth="1"/>
    <col min="14590" max="14590" width="26.21875" style="1585" customWidth="1"/>
    <col min="14591" max="14594" width="12.109375" style="1585" customWidth="1"/>
    <col min="14595" max="14601" width="10.77734375" style="1585"/>
    <col min="14602" max="14602" width="8.88671875" style="1585" customWidth="1"/>
    <col min="14603" max="14603" width="164.109375" style="1585" customWidth="1"/>
    <col min="14604" max="14604" width="2.6640625" style="1585" customWidth="1"/>
    <col min="14605" max="14605" width="13.44140625" style="1585" customWidth="1"/>
    <col min="14606" max="14606" width="17.33203125" style="1585" customWidth="1"/>
    <col min="14607" max="14845" width="8.88671875" style="1585" customWidth="1"/>
    <col min="14846" max="14846" width="26.21875" style="1585" customWidth="1"/>
    <col min="14847" max="14850" width="12.109375" style="1585" customWidth="1"/>
    <col min="14851" max="14857" width="10.77734375" style="1585"/>
    <col min="14858" max="14858" width="8.88671875" style="1585" customWidth="1"/>
    <col min="14859" max="14859" width="164.109375" style="1585" customWidth="1"/>
    <col min="14860" max="14860" width="2.6640625" style="1585" customWidth="1"/>
    <col min="14861" max="14861" width="13.44140625" style="1585" customWidth="1"/>
    <col min="14862" max="14862" width="17.33203125" style="1585" customWidth="1"/>
    <col min="14863" max="15101" width="8.88671875" style="1585" customWidth="1"/>
    <col min="15102" max="15102" width="26.21875" style="1585" customWidth="1"/>
    <col min="15103" max="15106" width="12.109375" style="1585" customWidth="1"/>
    <col min="15107" max="15113" width="10.77734375" style="1585"/>
    <col min="15114" max="15114" width="8.88671875" style="1585" customWidth="1"/>
    <col min="15115" max="15115" width="164.109375" style="1585" customWidth="1"/>
    <col min="15116" max="15116" width="2.6640625" style="1585" customWidth="1"/>
    <col min="15117" max="15117" width="13.44140625" style="1585" customWidth="1"/>
    <col min="15118" max="15118" width="17.33203125" style="1585" customWidth="1"/>
    <col min="15119" max="15357" width="8.88671875" style="1585" customWidth="1"/>
    <col min="15358" max="15358" width="26.21875" style="1585" customWidth="1"/>
    <col min="15359" max="15362" width="12.109375" style="1585" customWidth="1"/>
    <col min="15363" max="15369" width="10.77734375" style="1585"/>
    <col min="15370" max="15370" width="8.88671875" style="1585" customWidth="1"/>
    <col min="15371" max="15371" width="164.109375" style="1585" customWidth="1"/>
    <col min="15372" max="15372" width="2.6640625" style="1585" customWidth="1"/>
    <col min="15373" max="15373" width="13.44140625" style="1585" customWidth="1"/>
    <col min="15374" max="15374" width="17.33203125" style="1585" customWidth="1"/>
    <col min="15375" max="15613" width="8.88671875" style="1585" customWidth="1"/>
    <col min="15614" max="15614" width="26.21875" style="1585" customWidth="1"/>
    <col min="15615" max="15618" width="12.109375" style="1585" customWidth="1"/>
    <col min="15619" max="15625" width="10.77734375" style="1585"/>
    <col min="15626" max="15626" width="8.88671875" style="1585" customWidth="1"/>
    <col min="15627" max="15627" width="164.109375" style="1585" customWidth="1"/>
    <col min="15628" max="15628" width="2.6640625" style="1585" customWidth="1"/>
    <col min="15629" max="15629" width="13.44140625" style="1585" customWidth="1"/>
    <col min="15630" max="15630" width="17.33203125" style="1585" customWidth="1"/>
    <col min="15631" max="15869" width="8.88671875" style="1585" customWidth="1"/>
    <col min="15870" max="15870" width="26.21875" style="1585" customWidth="1"/>
    <col min="15871" max="15874" width="12.109375" style="1585" customWidth="1"/>
    <col min="15875" max="15881" width="10.77734375" style="1585"/>
    <col min="15882" max="15882" width="8.88671875" style="1585" customWidth="1"/>
    <col min="15883" max="15883" width="164.109375" style="1585" customWidth="1"/>
    <col min="15884" max="15884" width="2.6640625" style="1585" customWidth="1"/>
    <col min="15885" max="15885" width="13.44140625" style="1585" customWidth="1"/>
    <col min="15886" max="15886" width="17.33203125" style="1585" customWidth="1"/>
    <col min="15887" max="16125" width="8.88671875" style="1585" customWidth="1"/>
    <col min="16126" max="16126" width="26.21875" style="1585" customWidth="1"/>
    <col min="16127" max="16130" width="12.109375" style="1585" customWidth="1"/>
    <col min="16131" max="16137" width="10.77734375" style="1585"/>
    <col min="16138" max="16138" width="8.88671875" style="1585" customWidth="1"/>
    <col min="16139" max="16139" width="164.109375" style="1585" customWidth="1"/>
    <col min="16140" max="16140" width="2.6640625" style="1585" customWidth="1"/>
    <col min="16141" max="16141" width="13.44140625" style="1585" customWidth="1"/>
    <col min="16142" max="16142" width="17.33203125" style="1585" customWidth="1"/>
    <col min="16143" max="16384" width="8.88671875" style="1585" customWidth="1"/>
  </cols>
  <sheetData>
    <row r="1" spans="1:15" ht="36.75" customHeight="1">
      <c r="A1" s="4193" t="s">
        <v>1296</v>
      </c>
      <c r="B1" s="4193"/>
      <c r="C1" s="4193"/>
      <c r="D1" s="4193"/>
      <c r="E1" s="4193"/>
      <c r="F1" s="4193"/>
      <c r="G1" s="4193"/>
      <c r="H1" s="4193"/>
      <c r="I1" s="4193"/>
      <c r="J1" s="4193"/>
      <c r="K1" s="4193"/>
      <c r="L1" s="4193"/>
      <c r="M1" s="4193"/>
      <c r="N1" s="1632"/>
    </row>
    <row r="2" spans="1:15" ht="12" customHeight="1" thickBot="1">
      <c r="A2" s="1632"/>
      <c r="B2" s="1632"/>
      <c r="C2" s="1632"/>
      <c r="D2" s="1632"/>
      <c r="E2" s="2827"/>
      <c r="F2" s="2827"/>
      <c r="G2" s="2757"/>
      <c r="H2" s="2659"/>
      <c r="I2" s="1632"/>
      <c r="J2" s="1632"/>
      <c r="K2" s="1632"/>
      <c r="L2" s="1632"/>
      <c r="M2" s="1632"/>
      <c r="N2" s="1632"/>
    </row>
    <row r="3" spans="1:15" ht="16.5" customHeight="1" thickBot="1">
      <c r="D3" s="1713"/>
      <c r="E3" s="4053">
        <v>2017</v>
      </c>
      <c r="F3" s="4057"/>
      <c r="G3" s="4057"/>
      <c r="H3" s="4054"/>
      <c r="I3" s="4053">
        <v>2016</v>
      </c>
      <c r="J3" s="4057"/>
      <c r="K3" s="4057"/>
      <c r="L3" s="4054"/>
      <c r="M3" s="1634">
        <v>2013</v>
      </c>
    </row>
    <row r="4" spans="1:15" ht="18.75" customHeight="1" thickBot="1">
      <c r="D4" s="2309"/>
      <c r="E4" s="2775" t="s">
        <v>785</v>
      </c>
      <c r="F4" s="2287" t="s">
        <v>782</v>
      </c>
      <c r="G4" s="2867" t="s">
        <v>783</v>
      </c>
      <c r="H4" s="2288" t="s">
        <v>784</v>
      </c>
      <c r="I4" s="2286" t="s">
        <v>785</v>
      </c>
      <c r="J4" s="2287" t="s">
        <v>782</v>
      </c>
      <c r="K4" s="2287" t="s">
        <v>783</v>
      </c>
      <c r="L4" s="2288" t="s">
        <v>784</v>
      </c>
      <c r="M4" s="2289" t="s">
        <v>785</v>
      </c>
      <c r="N4" s="1635" t="s">
        <v>764</v>
      </c>
    </row>
    <row r="5" spans="1:15" s="1595" customFormat="1" ht="27.75" customHeight="1" thickBot="1">
      <c r="A5" s="2269"/>
      <c r="B5" s="1636" t="s">
        <v>848</v>
      </c>
      <c r="C5" s="1588"/>
      <c r="D5" s="2310"/>
      <c r="E5" s="4200" t="s">
        <v>1041</v>
      </c>
      <c r="F5" s="4201"/>
      <c r="G5" s="4201"/>
      <c r="H5" s="4201"/>
      <c r="I5" s="4201"/>
      <c r="J5" s="4201"/>
      <c r="K5" s="4201"/>
      <c r="L5" s="4202"/>
      <c r="M5" s="2950"/>
      <c r="N5" s="1637" t="s">
        <v>1041</v>
      </c>
      <c r="O5" s="2279"/>
    </row>
    <row r="6" spans="1:15" s="1595" customFormat="1" ht="16.5" hidden="1" customHeight="1" thickBot="1">
      <c r="A6" s="2270">
        <v>60</v>
      </c>
      <c r="B6" s="2271" t="s">
        <v>104</v>
      </c>
      <c r="C6" s="2272"/>
      <c r="D6" s="2273"/>
      <c r="E6" s="2779"/>
      <c r="F6" s="2779"/>
      <c r="G6" s="2779"/>
      <c r="H6" s="2274"/>
      <c r="I6" s="2274"/>
      <c r="J6" s="2274"/>
      <c r="K6" s="2274">
        <v>64235</v>
      </c>
      <c r="L6" s="2274">
        <v>64627</v>
      </c>
      <c r="M6" s="2275">
        <v>61251</v>
      </c>
      <c r="N6" s="1638">
        <f>L6-I6</f>
        <v>64627</v>
      </c>
    </row>
    <row r="7" spans="1:15" s="1595" customFormat="1" ht="17.25" customHeight="1">
      <c r="A7" s="3310" t="s">
        <v>766</v>
      </c>
      <c r="B7" s="3017" t="s">
        <v>1230</v>
      </c>
      <c r="C7" s="2276"/>
      <c r="D7" s="2277"/>
      <c r="E7" s="2391">
        <v>0</v>
      </c>
      <c r="F7" s="2391">
        <v>69156</v>
      </c>
      <c r="G7" s="2391">
        <v>69383</v>
      </c>
      <c r="H7" s="3187">
        <v>68574</v>
      </c>
      <c r="I7" s="2278">
        <v>68205</v>
      </c>
      <c r="J7" s="2391">
        <v>68530</v>
      </c>
      <c r="K7" s="2391">
        <v>68375</v>
      </c>
      <c r="L7" s="2785">
        <v>69741</v>
      </c>
      <c r="M7" s="2390">
        <v>69383</v>
      </c>
      <c r="N7" s="2265"/>
      <c r="O7" s="2279"/>
    </row>
    <row r="8" spans="1:15" s="1595" customFormat="1" ht="17.25" customHeight="1">
      <c r="A8" s="1647" t="s">
        <v>767</v>
      </c>
      <c r="B8" s="2279" t="s">
        <v>1106</v>
      </c>
      <c r="C8" s="1625"/>
      <c r="D8" s="2280"/>
      <c r="E8" s="2387">
        <v>0</v>
      </c>
      <c r="F8" s="2387">
        <v>69289</v>
      </c>
      <c r="G8" s="2387">
        <v>69533</v>
      </c>
      <c r="H8" s="3188">
        <v>68715</v>
      </c>
      <c r="I8" s="2281">
        <v>68430</v>
      </c>
      <c r="J8" s="2387">
        <v>68765</v>
      </c>
      <c r="K8" s="2387">
        <v>68604</v>
      </c>
      <c r="L8" s="3059">
        <v>70006</v>
      </c>
      <c r="M8" s="2511"/>
      <c r="N8" s="1639"/>
      <c r="O8" s="2279"/>
    </row>
    <row r="9" spans="1:15" s="1595" customFormat="1" ht="17.25" customHeight="1">
      <c r="A9" s="2285" t="s">
        <v>768</v>
      </c>
      <c r="B9" s="2279" t="s">
        <v>1090</v>
      </c>
      <c r="C9" s="2282"/>
      <c r="D9" s="2283"/>
      <c r="E9" s="2699">
        <v>0</v>
      </c>
      <c r="F9" s="2699">
        <v>69396</v>
      </c>
      <c r="G9" s="2699">
        <v>69653</v>
      </c>
      <c r="H9" s="3189">
        <v>68828</v>
      </c>
      <c r="I9" s="2284">
        <v>68623</v>
      </c>
      <c r="J9" s="2699">
        <v>68966</v>
      </c>
      <c r="K9" s="2699">
        <v>68800</v>
      </c>
      <c r="L9" s="3060">
        <v>70233</v>
      </c>
      <c r="M9" s="2512"/>
      <c r="N9" s="2266"/>
      <c r="O9" s="2279"/>
    </row>
    <row r="10" spans="1:15" ht="24" customHeight="1">
      <c r="A10" s="1640"/>
      <c r="B10" s="2715" t="s">
        <v>1131</v>
      </c>
      <c r="C10" s="2354"/>
      <c r="D10" s="2354"/>
      <c r="E10" s="2354"/>
      <c r="F10" s="2354"/>
      <c r="G10" s="2354"/>
      <c r="H10" s="2354"/>
      <c r="I10" s="2354"/>
      <c r="J10" s="2354"/>
      <c r="K10" s="2354"/>
      <c r="L10" s="2355"/>
      <c r="M10" s="2355"/>
      <c r="N10" s="1641"/>
      <c r="O10" s="2677"/>
    </row>
    <row r="11" spans="1:15" ht="17.25" customHeight="1">
      <c r="A11" s="1642">
        <v>61</v>
      </c>
      <c r="B11" s="3016" t="s">
        <v>1231</v>
      </c>
      <c r="C11" s="2990"/>
      <c r="D11" s="2991"/>
      <c r="E11" s="2807">
        <v>0</v>
      </c>
      <c r="F11" s="2398">
        <v>0.1118</v>
      </c>
      <c r="G11" s="2398">
        <v>0.1077</v>
      </c>
      <c r="H11" s="2395">
        <v>0.106</v>
      </c>
      <c r="I11" s="2392">
        <v>0.10059999999999999</v>
      </c>
      <c r="J11" s="2398">
        <v>9.8599999999999993E-2</v>
      </c>
      <c r="K11" s="2398">
        <v>9.7500000000000003E-2</v>
      </c>
      <c r="L11" s="2782">
        <v>9.6699999999999994E-2</v>
      </c>
      <c r="M11" s="2395">
        <v>0.1077</v>
      </c>
      <c r="N11" s="1643">
        <v>0.106</v>
      </c>
      <c r="O11" s="2677"/>
    </row>
    <row r="12" spans="1:15" ht="20.100000000000001" customHeight="1">
      <c r="A12" s="1644">
        <v>62</v>
      </c>
      <c r="B12" s="2985" t="s">
        <v>1417</v>
      </c>
      <c r="C12" s="1625"/>
      <c r="D12" s="1645"/>
      <c r="E12" s="2808">
        <v>0</v>
      </c>
      <c r="F12" s="2399">
        <v>0.152</v>
      </c>
      <c r="G12" s="2399">
        <v>0.14199999999999999</v>
      </c>
      <c r="H12" s="2396">
        <v>0.14069999999999999</v>
      </c>
      <c r="I12" s="2393">
        <v>0.13539999999999999</v>
      </c>
      <c r="J12" s="2399">
        <v>0.13320000000000001</v>
      </c>
      <c r="K12" s="2399">
        <v>0.12939999999999999</v>
      </c>
      <c r="L12" s="2783">
        <v>0.12789999999999999</v>
      </c>
      <c r="M12" s="2396">
        <v>0.14199999999999999</v>
      </c>
      <c r="N12" s="1646">
        <v>0.14069999999999999</v>
      </c>
      <c r="O12" s="2677"/>
    </row>
    <row r="13" spans="1:15" s="1595" customFormat="1" ht="20.100000000000001" customHeight="1">
      <c r="A13" s="1647">
        <v>63</v>
      </c>
      <c r="B13" s="2985" t="s">
        <v>1418</v>
      </c>
      <c r="C13" s="1625"/>
      <c r="D13" s="1645"/>
      <c r="E13" s="2808">
        <v>0</v>
      </c>
      <c r="F13" s="2399">
        <v>0.155</v>
      </c>
      <c r="G13" s="2399">
        <v>0.14480000000000001</v>
      </c>
      <c r="H13" s="2396">
        <v>0.15859999999999999</v>
      </c>
      <c r="I13" s="2393">
        <v>0.15310000000000001</v>
      </c>
      <c r="J13" s="2399">
        <v>0.15090000000000001</v>
      </c>
      <c r="K13" s="2399">
        <v>0.1477</v>
      </c>
      <c r="L13" s="2783">
        <v>0.14230000000000001</v>
      </c>
      <c r="M13" s="2396">
        <v>0.14480000000000001</v>
      </c>
      <c r="N13" s="1646">
        <v>0.15859999999999999</v>
      </c>
      <c r="O13" s="2279"/>
    </row>
    <row r="14" spans="1:15" s="1595" customFormat="1" ht="64.5" customHeight="1">
      <c r="A14" s="2259">
        <v>64</v>
      </c>
      <c r="B14" s="4198" t="s">
        <v>1149</v>
      </c>
      <c r="C14" s="4066"/>
      <c r="D14" s="4199"/>
      <c r="E14" s="2808">
        <v>0</v>
      </c>
      <c r="F14" s="2399">
        <v>0.08</v>
      </c>
      <c r="G14" s="2399">
        <v>0.08</v>
      </c>
      <c r="H14" s="2396">
        <v>0.08</v>
      </c>
      <c r="I14" s="2393">
        <v>0.08</v>
      </c>
      <c r="J14" s="2399">
        <v>0.08</v>
      </c>
      <c r="K14" s="2399">
        <v>0.08</v>
      </c>
      <c r="L14" s="2783">
        <v>0.08</v>
      </c>
      <c r="M14" s="2396">
        <v>0.08</v>
      </c>
      <c r="N14" s="1646">
        <v>0.08</v>
      </c>
      <c r="O14" s="2279"/>
    </row>
    <row r="15" spans="1:15" s="1595" customFormat="1" ht="17.25" hidden="1" customHeight="1">
      <c r="A15" s="1647">
        <v>65</v>
      </c>
      <c r="B15" s="2987" t="s">
        <v>1054</v>
      </c>
      <c r="C15" s="1625"/>
      <c r="D15" s="1645"/>
      <c r="E15" s="2808">
        <v>0</v>
      </c>
      <c r="F15" s="2399">
        <v>0</v>
      </c>
      <c r="G15" s="2399">
        <v>2.5000000000000001E-2</v>
      </c>
      <c r="H15" s="2396">
        <v>0</v>
      </c>
      <c r="I15" s="2393">
        <v>0</v>
      </c>
      <c r="J15" s="2399">
        <v>0</v>
      </c>
      <c r="K15" s="2399">
        <v>2.5000000000000001E-2</v>
      </c>
      <c r="L15" s="2783">
        <v>2.5000000000000001E-2</v>
      </c>
      <c r="M15" s="2396">
        <v>2.5000000000000001E-2</v>
      </c>
      <c r="N15" s="1646">
        <v>0</v>
      </c>
      <c r="O15" s="2279"/>
    </row>
    <row r="16" spans="1:15" s="1595" customFormat="1" ht="15" hidden="1" customHeight="1">
      <c r="A16" s="1647">
        <v>66</v>
      </c>
      <c r="B16" s="1648" t="s">
        <v>1055</v>
      </c>
      <c r="C16" s="1625"/>
      <c r="D16" s="1645"/>
      <c r="E16" s="2808">
        <v>0</v>
      </c>
      <c r="F16" s="2399">
        <v>0</v>
      </c>
      <c r="G16" s="2399">
        <v>0</v>
      </c>
      <c r="H16" s="2396">
        <v>0</v>
      </c>
      <c r="I16" s="2393">
        <v>0</v>
      </c>
      <c r="J16" s="2399">
        <v>0</v>
      </c>
      <c r="K16" s="2399">
        <v>0</v>
      </c>
      <c r="L16" s="2783">
        <v>0</v>
      </c>
      <c r="M16" s="2396">
        <v>0</v>
      </c>
      <c r="N16" s="1646">
        <v>0</v>
      </c>
      <c r="O16" s="2279"/>
    </row>
    <row r="17" spans="1:15" s="1595" customFormat="1" ht="15" customHeight="1">
      <c r="A17" s="1647">
        <v>67</v>
      </c>
      <c r="B17" s="2987" t="s">
        <v>1268</v>
      </c>
      <c r="C17" s="1625"/>
      <c r="D17" s="1645"/>
      <c r="E17" s="2808" t="s">
        <v>1112</v>
      </c>
      <c r="F17" s="2399" t="s">
        <v>1112</v>
      </c>
      <c r="G17" s="2399" t="s">
        <v>1112</v>
      </c>
      <c r="H17" s="2396" t="s">
        <v>1112</v>
      </c>
      <c r="I17" s="2393" t="s">
        <v>1112</v>
      </c>
      <c r="J17" s="2399" t="s">
        <v>1112</v>
      </c>
      <c r="K17" s="2399" t="s">
        <v>1112</v>
      </c>
      <c r="L17" s="2783" t="s">
        <v>1112</v>
      </c>
      <c r="M17" s="2396" t="s">
        <v>512</v>
      </c>
      <c r="N17" s="1646" t="s">
        <v>512</v>
      </c>
      <c r="O17" s="2279"/>
    </row>
    <row r="18" spans="1:15" s="1595" customFormat="1" ht="17.25" customHeight="1">
      <c r="A18" s="1647" t="s">
        <v>513</v>
      </c>
      <c r="B18" s="2987" t="s">
        <v>1093</v>
      </c>
      <c r="C18" s="1625"/>
      <c r="D18" s="1645"/>
      <c r="E18" s="2808">
        <v>0</v>
      </c>
      <c r="F18" s="2399">
        <v>0.01</v>
      </c>
      <c r="G18" s="2399">
        <v>0.01</v>
      </c>
      <c r="H18" s="2396">
        <v>0.01</v>
      </c>
      <c r="I18" s="2393">
        <v>0.01</v>
      </c>
      <c r="J18" s="2399">
        <v>0.01</v>
      </c>
      <c r="K18" s="2399">
        <v>0.01</v>
      </c>
      <c r="L18" s="2783">
        <v>0.01</v>
      </c>
      <c r="M18" s="2396" t="s">
        <v>1112</v>
      </c>
      <c r="N18" s="1646">
        <v>0.01</v>
      </c>
      <c r="O18" s="2279"/>
    </row>
    <row r="19" spans="1:15" s="1595" customFormat="1" ht="33" customHeight="1">
      <c r="A19" s="2363">
        <v>68</v>
      </c>
      <c r="B19" s="4203" t="s">
        <v>1234</v>
      </c>
      <c r="C19" s="4207"/>
      <c r="D19" s="4204"/>
      <c r="E19" s="2809">
        <v>0</v>
      </c>
      <c r="F19" s="2400">
        <v>0.1118</v>
      </c>
      <c r="G19" s="2400">
        <v>0.1077</v>
      </c>
      <c r="H19" s="2397">
        <v>0.106</v>
      </c>
      <c r="I19" s="2394">
        <v>0.10100000000000001</v>
      </c>
      <c r="J19" s="2400">
        <v>9.8599999999999993E-2</v>
      </c>
      <c r="K19" s="2400">
        <v>9.7500000000000003E-2</v>
      </c>
      <c r="L19" s="2784">
        <v>9.6699999999999994E-2</v>
      </c>
      <c r="M19" s="2397">
        <v>0.1077</v>
      </c>
      <c r="N19" s="1649">
        <v>0.106</v>
      </c>
      <c r="O19" s="2279"/>
    </row>
    <row r="20" spans="1:15" ht="24" customHeight="1">
      <c r="A20" s="1640"/>
      <c r="B20" s="2365" t="s">
        <v>1057</v>
      </c>
      <c r="C20" s="2354"/>
      <c r="D20" s="2354"/>
      <c r="E20" s="2354"/>
      <c r="F20" s="2354"/>
      <c r="G20" s="2354"/>
      <c r="H20" s="2354"/>
      <c r="I20" s="2354"/>
      <c r="J20" s="2354"/>
      <c r="K20" s="2354"/>
      <c r="L20" s="2355"/>
      <c r="M20" s="2355"/>
      <c r="N20" s="1641"/>
      <c r="O20" s="2677"/>
    </row>
    <row r="21" spans="1:15" s="1595" customFormat="1" ht="17.25" customHeight="1">
      <c r="A21" s="1656">
        <v>69</v>
      </c>
      <c r="B21" s="2985" t="s">
        <v>1232</v>
      </c>
      <c r="C21" s="1625"/>
      <c r="D21" s="1645"/>
      <c r="E21" s="2780">
        <v>0</v>
      </c>
      <c r="F21" s="2398">
        <v>0.08</v>
      </c>
      <c r="G21" s="3302">
        <v>0.08</v>
      </c>
      <c r="H21" s="2783">
        <v>0.08</v>
      </c>
      <c r="I21" s="2393">
        <v>0.08</v>
      </c>
      <c r="J21" s="2399">
        <v>0.08</v>
      </c>
      <c r="K21" s="2398">
        <v>0.08</v>
      </c>
      <c r="L21" s="2782">
        <v>0.08</v>
      </c>
      <c r="M21" s="2396">
        <v>0.08</v>
      </c>
      <c r="N21" s="1646">
        <v>0.08</v>
      </c>
      <c r="O21" s="2279"/>
    </row>
    <row r="22" spans="1:15" s="1595" customFormat="1" ht="20.100000000000001" customHeight="1">
      <c r="A22" s="1647">
        <v>70</v>
      </c>
      <c r="B22" s="2985" t="s">
        <v>1251</v>
      </c>
      <c r="C22" s="1625"/>
      <c r="D22" s="1645"/>
      <c r="E22" s="2780">
        <v>0</v>
      </c>
      <c r="F22" s="2399">
        <v>9.5000000000000001E-2</v>
      </c>
      <c r="G22" s="3303">
        <v>9.5000000000000001E-2</v>
      </c>
      <c r="H22" s="2783">
        <v>9.5000000000000001E-2</v>
      </c>
      <c r="I22" s="2393">
        <v>9.5000000000000001E-2</v>
      </c>
      <c r="J22" s="2399">
        <v>9.5000000000000001E-2</v>
      </c>
      <c r="K22" s="2399">
        <v>9.5000000000000001E-2</v>
      </c>
      <c r="L22" s="2783">
        <v>9.5000000000000001E-2</v>
      </c>
      <c r="M22" s="2396" t="s">
        <v>1112</v>
      </c>
      <c r="N22" s="1646" t="s">
        <v>1112</v>
      </c>
      <c r="O22" s="2279"/>
    </row>
    <row r="23" spans="1:15" s="1595" customFormat="1" ht="20.100000000000001" customHeight="1">
      <c r="A23" s="2285">
        <v>71</v>
      </c>
      <c r="B23" s="2985" t="s">
        <v>1252</v>
      </c>
      <c r="C23" s="1625"/>
      <c r="D23" s="1645"/>
      <c r="E23" s="2780">
        <v>0</v>
      </c>
      <c r="F23" s="2400">
        <v>0.115</v>
      </c>
      <c r="G23" s="3304">
        <v>0.115</v>
      </c>
      <c r="H23" s="2783">
        <v>0.115</v>
      </c>
      <c r="I23" s="2393">
        <v>0.115</v>
      </c>
      <c r="J23" s="2399">
        <v>0.115</v>
      </c>
      <c r="K23" s="2400">
        <v>0.115</v>
      </c>
      <c r="L23" s="2784">
        <v>0.115</v>
      </c>
      <c r="M23" s="2396" t="s">
        <v>1112</v>
      </c>
      <c r="N23" s="1646" t="s">
        <v>1112</v>
      </c>
      <c r="O23" s="2279"/>
    </row>
    <row r="24" spans="1:15" ht="24" customHeight="1">
      <c r="A24" s="1640"/>
      <c r="B24" s="2715" t="s">
        <v>1058</v>
      </c>
      <c r="C24" s="2354"/>
      <c r="D24" s="2354"/>
      <c r="E24" s="2354"/>
      <c r="F24" s="2354"/>
      <c r="G24" s="2354"/>
      <c r="H24" s="2354"/>
      <c r="I24" s="2354"/>
      <c r="J24" s="2354"/>
      <c r="K24" s="2354"/>
      <c r="L24" s="2355"/>
      <c r="M24" s="2355"/>
      <c r="N24" s="1651"/>
      <c r="O24" s="2677"/>
    </row>
    <row r="25" spans="1:15" ht="17.25" customHeight="1">
      <c r="A25" s="1642">
        <v>72</v>
      </c>
      <c r="B25" s="2375" t="s">
        <v>1059</v>
      </c>
      <c r="C25" s="1626"/>
      <c r="D25" s="1652"/>
      <c r="E25" s="3002">
        <v>0</v>
      </c>
      <c r="F25" s="3004">
        <v>459</v>
      </c>
      <c r="G25" s="2868">
        <v>317</v>
      </c>
      <c r="H25" s="2869">
        <v>232</v>
      </c>
      <c r="I25" s="2384">
        <v>238</v>
      </c>
      <c r="J25" s="2386">
        <v>234</v>
      </c>
      <c r="K25" s="2385">
        <v>255</v>
      </c>
      <c r="L25" s="2945">
        <v>198</v>
      </c>
      <c r="M25" s="2401">
        <v>317</v>
      </c>
      <c r="N25" s="1655">
        <v>232</v>
      </c>
      <c r="O25" s="2677"/>
    </row>
    <row r="26" spans="1:15" ht="17.25" customHeight="1">
      <c r="A26" s="1644">
        <v>73</v>
      </c>
      <c r="B26" s="2375" t="s">
        <v>1060</v>
      </c>
      <c r="C26" s="1626"/>
      <c r="D26" s="1652"/>
      <c r="E26" s="3002">
        <v>0</v>
      </c>
      <c r="F26" s="3004">
        <v>237</v>
      </c>
      <c r="G26" s="2868">
        <v>238</v>
      </c>
      <c r="H26" s="2869">
        <v>257</v>
      </c>
      <c r="I26" s="2384">
        <v>245</v>
      </c>
      <c r="J26" s="2386">
        <v>229</v>
      </c>
      <c r="K26" s="2386">
        <v>278</v>
      </c>
      <c r="L26" s="2777">
        <v>321</v>
      </c>
      <c r="M26" s="2401">
        <v>238</v>
      </c>
      <c r="N26" s="1655">
        <v>257</v>
      </c>
      <c r="O26" s="2677"/>
    </row>
    <row r="27" spans="1:15" hidden="1">
      <c r="A27" s="1644">
        <v>74</v>
      </c>
      <c r="B27" s="1650" t="s">
        <v>431</v>
      </c>
      <c r="C27" s="1626"/>
      <c r="D27" s="1652"/>
      <c r="E27" s="3002">
        <v>0</v>
      </c>
      <c r="F27" s="3004">
        <v>0</v>
      </c>
      <c r="G27" s="2868">
        <v>0</v>
      </c>
      <c r="H27" s="2869">
        <v>0</v>
      </c>
      <c r="I27" s="2384">
        <v>0</v>
      </c>
      <c r="J27" s="2386">
        <v>0</v>
      </c>
      <c r="K27" s="2386">
        <v>0</v>
      </c>
      <c r="L27" s="2777">
        <v>0</v>
      </c>
      <c r="M27" s="2401">
        <v>0</v>
      </c>
      <c r="N27" s="1655">
        <v>0</v>
      </c>
      <c r="O27" s="2677"/>
    </row>
    <row r="28" spans="1:15" ht="17.25" customHeight="1">
      <c r="A28" s="3311">
        <v>75</v>
      </c>
      <c r="B28" s="2375" t="s">
        <v>1061</v>
      </c>
      <c r="C28" s="1626"/>
      <c r="D28" s="1652"/>
      <c r="E28" s="3002">
        <v>0</v>
      </c>
      <c r="F28" s="3004">
        <v>31</v>
      </c>
      <c r="G28" s="2868">
        <v>61</v>
      </c>
      <c r="H28" s="2869">
        <v>22</v>
      </c>
      <c r="I28" s="2384">
        <v>54</v>
      </c>
      <c r="J28" s="2386">
        <v>31</v>
      </c>
      <c r="K28" s="2402">
        <v>24</v>
      </c>
      <c r="L28" s="2946">
        <v>467</v>
      </c>
      <c r="M28" s="2401">
        <v>61</v>
      </c>
      <c r="N28" s="1655">
        <v>22</v>
      </c>
      <c r="O28" s="2677"/>
    </row>
    <row r="29" spans="1:15" ht="24" customHeight="1">
      <c r="A29" s="1640"/>
      <c r="B29" s="2347" t="s">
        <v>1062</v>
      </c>
      <c r="C29" s="2354"/>
      <c r="D29" s="2354"/>
      <c r="E29" s="2354"/>
      <c r="F29" s="2354"/>
      <c r="G29" s="2354"/>
      <c r="H29" s="2354"/>
      <c r="I29" s="2354"/>
      <c r="J29" s="2354"/>
      <c r="K29" s="2354"/>
      <c r="L29" s="2355"/>
      <c r="M29" s="2355"/>
      <c r="N29" s="1651"/>
      <c r="O29" s="2677"/>
    </row>
    <row r="30" spans="1:15" ht="33" customHeight="1">
      <c r="A30" s="2267">
        <v>76</v>
      </c>
      <c r="B30" s="4208" t="s">
        <v>1150</v>
      </c>
      <c r="C30" s="4209"/>
      <c r="D30" s="4210"/>
      <c r="E30" s="3002">
        <v>0</v>
      </c>
      <c r="F30" s="3003">
        <v>60</v>
      </c>
      <c r="G30" s="2868">
        <v>55</v>
      </c>
      <c r="H30" s="2869">
        <v>58</v>
      </c>
      <c r="I30" s="2384">
        <v>62</v>
      </c>
      <c r="J30" s="2386">
        <v>65</v>
      </c>
      <c r="K30" s="2385">
        <v>51</v>
      </c>
      <c r="L30" s="2945">
        <v>33</v>
      </c>
      <c r="M30" s="2401">
        <v>55</v>
      </c>
      <c r="N30" s="1655">
        <f>L30-I30</f>
        <v>-29</v>
      </c>
      <c r="O30" s="2677"/>
    </row>
    <row r="31" spans="1:15" ht="17.25" customHeight="1">
      <c r="A31" s="1644">
        <v>77</v>
      </c>
      <c r="B31" s="2992" t="s">
        <v>1063</v>
      </c>
      <c r="C31" s="1626"/>
      <c r="D31" s="1652"/>
      <c r="E31" s="3002">
        <v>0</v>
      </c>
      <c r="F31" s="3004">
        <v>77</v>
      </c>
      <c r="G31" s="2868">
        <v>72</v>
      </c>
      <c r="H31" s="2869">
        <v>72</v>
      </c>
      <c r="I31" s="2384">
        <v>78</v>
      </c>
      <c r="J31" s="2386">
        <v>81</v>
      </c>
      <c r="K31" s="2386">
        <v>58</v>
      </c>
      <c r="L31" s="2777">
        <v>66</v>
      </c>
      <c r="M31" s="2401">
        <v>72</v>
      </c>
      <c r="N31" s="1655">
        <f>L31-I31</f>
        <v>-12</v>
      </c>
      <c r="O31" s="2677"/>
    </row>
    <row r="32" spans="1:15" ht="33" customHeight="1">
      <c r="A32" s="2268">
        <v>78</v>
      </c>
      <c r="B32" s="4211" t="s">
        <v>1386</v>
      </c>
      <c r="C32" s="4212"/>
      <c r="D32" s="4213"/>
      <c r="E32" s="3002">
        <v>0</v>
      </c>
      <c r="F32" s="3004">
        <v>150</v>
      </c>
      <c r="G32" s="2868">
        <v>149</v>
      </c>
      <c r="H32" s="2869">
        <v>175</v>
      </c>
      <c r="I32" s="2384">
        <v>167</v>
      </c>
      <c r="J32" s="2386">
        <v>171</v>
      </c>
      <c r="K32" s="2386">
        <v>224</v>
      </c>
      <c r="L32" s="3345">
        <v>0</v>
      </c>
      <c r="M32" s="2445">
        <v>149</v>
      </c>
      <c r="N32" s="1655">
        <f>L32-I32</f>
        <v>-167</v>
      </c>
      <c r="O32" s="2677"/>
    </row>
    <row r="33" spans="1:15" ht="17.25" customHeight="1">
      <c r="A33" s="1644">
        <v>79</v>
      </c>
      <c r="B33" s="2992" t="s">
        <v>1064</v>
      </c>
      <c r="C33" s="1626"/>
      <c r="D33" s="1652"/>
      <c r="E33" s="3002">
        <v>0</v>
      </c>
      <c r="F33" s="3005">
        <v>304</v>
      </c>
      <c r="G33" s="2868">
        <v>312</v>
      </c>
      <c r="H33" s="2869">
        <v>301</v>
      </c>
      <c r="I33" s="2712">
        <v>305</v>
      </c>
      <c r="J33" s="2402">
        <v>304</v>
      </c>
      <c r="K33" s="2402">
        <v>310</v>
      </c>
      <c r="L33" s="2946">
        <v>317</v>
      </c>
      <c r="M33" s="2713">
        <v>312</v>
      </c>
      <c r="N33" s="1655">
        <f>L33-I33</f>
        <v>12</v>
      </c>
      <c r="O33" s="2677"/>
    </row>
    <row r="34" spans="1:15" ht="24" customHeight="1">
      <c r="A34" s="1640"/>
      <c r="B34" s="2997" t="s">
        <v>1225</v>
      </c>
      <c r="C34" s="3000"/>
      <c r="D34" s="3000"/>
      <c r="E34" s="3000"/>
      <c r="F34" s="3000"/>
      <c r="G34" s="3000"/>
      <c r="H34" s="3000"/>
      <c r="I34" s="3000"/>
      <c r="J34" s="3000"/>
      <c r="K34" s="3000"/>
      <c r="L34" s="3001"/>
      <c r="M34" s="2829"/>
      <c r="N34" s="1651"/>
      <c r="O34" s="2677"/>
    </row>
    <row r="35" spans="1:15" ht="15.75" hidden="1" customHeight="1">
      <c r="A35" s="1642">
        <v>80</v>
      </c>
      <c r="B35" s="1658" t="s">
        <v>434</v>
      </c>
      <c r="C35" s="1626"/>
      <c r="D35" s="1652"/>
      <c r="E35" s="2781"/>
      <c r="F35" s="2781"/>
      <c r="G35" s="2781"/>
      <c r="H35" s="1653"/>
      <c r="I35" s="1653"/>
      <c r="J35" s="1653">
        <v>0</v>
      </c>
      <c r="K35" s="1653">
        <v>0</v>
      </c>
      <c r="L35" s="1653">
        <v>0</v>
      </c>
      <c r="M35" s="1654">
        <v>0</v>
      </c>
      <c r="N35" s="1655">
        <v>0</v>
      </c>
      <c r="O35" s="2677"/>
    </row>
    <row r="36" spans="1:15" hidden="1">
      <c r="A36" s="1644">
        <v>81</v>
      </c>
      <c r="B36" s="2364" t="s">
        <v>435</v>
      </c>
      <c r="C36" s="1626"/>
      <c r="D36" s="1652"/>
      <c r="E36" s="2781"/>
      <c r="F36" s="2781"/>
      <c r="G36" s="2781"/>
      <c r="H36" s="1653">
        <v>0</v>
      </c>
      <c r="I36" s="1653" t="e">
        <v>#REF!</v>
      </c>
      <c r="J36" s="1653" t="e">
        <v>#REF!</v>
      </c>
      <c r="K36" s="1653" t="s">
        <v>435</v>
      </c>
      <c r="L36" s="1653">
        <v>0</v>
      </c>
      <c r="M36" s="1654">
        <v>0</v>
      </c>
      <c r="N36" s="1655">
        <v>0</v>
      </c>
      <c r="O36" s="2677"/>
    </row>
    <row r="37" spans="1:15" ht="17.25" customHeight="1">
      <c r="A37" s="1644">
        <v>82</v>
      </c>
      <c r="B37" s="2992" t="s">
        <v>1065</v>
      </c>
      <c r="C37" s="1626"/>
      <c r="D37" s="1652"/>
      <c r="E37" s="2386">
        <v>0</v>
      </c>
      <c r="F37" s="2386">
        <v>968</v>
      </c>
      <c r="G37" s="2386">
        <v>968</v>
      </c>
      <c r="H37" s="2401">
        <v>968</v>
      </c>
      <c r="I37" s="2810">
        <v>1162</v>
      </c>
      <c r="J37" s="2386">
        <v>1162</v>
      </c>
      <c r="K37" s="2386">
        <v>1162</v>
      </c>
      <c r="L37" s="2777">
        <v>1162</v>
      </c>
      <c r="M37" s="2401">
        <v>968</v>
      </c>
      <c r="N37" s="1655">
        <v>102</v>
      </c>
      <c r="O37" s="2677"/>
    </row>
    <row r="38" spans="1:15" ht="33" customHeight="1">
      <c r="A38" s="2268">
        <v>83</v>
      </c>
      <c r="B38" s="1657" t="s">
        <v>1151</v>
      </c>
      <c r="C38" s="1626"/>
      <c r="D38" s="1652"/>
      <c r="E38" s="2441">
        <v>0</v>
      </c>
      <c r="F38" s="2441">
        <v>0</v>
      </c>
      <c r="G38" s="2441">
        <v>0</v>
      </c>
      <c r="H38" s="2445">
        <v>0</v>
      </c>
      <c r="I38" s="2811">
        <v>0</v>
      </c>
      <c r="J38" s="2441">
        <v>0</v>
      </c>
      <c r="K38" s="2441">
        <v>0</v>
      </c>
      <c r="L38" s="3345">
        <v>0</v>
      </c>
      <c r="M38" s="2445">
        <v>0</v>
      </c>
      <c r="N38" s="1655">
        <v>0</v>
      </c>
      <c r="O38" s="2677"/>
    </row>
    <row r="39" spans="1:15" ht="17.25" customHeight="1">
      <c r="A39" s="1644">
        <v>84</v>
      </c>
      <c r="B39" s="2992" t="s">
        <v>1066</v>
      </c>
      <c r="C39" s="1626"/>
      <c r="D39" s="1659"/>
      <c r="E39" s="2382">
        <v>0</v>
      </c>
      <c r="F39" s="2382">
        <v>1191</v>
      </c>
      <c r="G39" s="2382">
        <v>1191</v>
      </c>
      <c r="H39" s="2403">
        <v>1191</v>
      </c>
      <c r="I39" s="2812">
        <v>1429</v>
      </c>
      <c r="J39" s="2382">
        <v>1429</v>
      </c>
      <c r="K39" s="2382">
        <v>1429</v>
      </c>
      <c r="L39" s="2776">
        <v>1429</v>
      </c>
      <c r="M39" s="2403">
        <v>1191</v>
      </c>
      <c r="N39" s="1660">
        <v>239</v>
      </c>
      <c r="O39" s="2677"/>
    </row>
    <row r="40" spans="1:15" ht="33" customHeight="1" thickBot="1">
      <c r="A40" s="2268">
        <v>85</v>
      </c>
      <c r="B40" s="2947" t="s">
        <v>1152</v>
      </c>
      <c r="C40" s="1676"/>
      <c r="D40" s="2948"/>
      <c r="E40" s="2446">
        <v>0</v>
      </c>
      <c r="F40" s="2446">
        <v>0</v>
      </c>
      <c r="G40" s="2446">
        <v>0</v>
      </c>
      <c r="H40" s="2869">
        <v>0</v>
      </c>
      <c r="I40" s="2949">
        <v>0</v>
      </c>
      <c r="J40" s="2446">
        <v>0</v>
      </c>
      <c r="K40" s="2446">
        <v>0</v>
      </c>
      <c r="L40" s="2813">
        <v>0</v>
      </c>
      <c r="M40" s="2403">
        <v>0</v>
      </c>
      <c r="N40" s="1660">
        <v>252</v>
      </c>
      <c r="O40" s="2677"/>
    </row>
    <row r="41" spans="1:15" ht="24" customHeight="1" thickBot="1">
      <c r="A41" s="1661"/>
      <c r="B41" s="1662" t="s">
        <v>1067</v>
      </c>
      <c r="C41" s="1663"/>
      <c r="D41" s="2714"/>
      <c r="E41" s="2828"/>
      <c r="F41" s="4205" t="s">
        <v>1113</v>
      </c>
      <c r="G41" s="4205"/>
      <c r="H41" s="4205"/>
      <c r="I41" s="4205"/>
      <c r="J41" s="4205"/>
      <c r="K41" s="4205"/>
      <c r="L41" s="4206"/>
      <c r="M41" s="2951"/>
      <c r="N41" s="1664" t="s">
        <v>1113</v>
      </c>
      <c r="O41" s="2677"/>
    </row>
    <row r="42" spans="1:15" ht="17.25" customHeight="1">
      <c r="A42" s="3312">
        <v>29</v>
      </c>
      <c r="B42" s="3015" t="s">
        <v>1228</v>
      </c>
      <c r="C42" s="1666"/>
      <c r="D42" s="1667"/>
      <c r="E42" s="2404">
        <v>0</v>
      </c>
      <c r="F42" s="2406">
        <v>8284</v>
      </c>
      <c r="G42" s="2406">
        <v>8009</v>
      </c>
      <c r="H42" s="3190">
        <v>7809</v>
      </c>
      <c r="I42" s="2404">
        <v>7928</v>
      </c>
      <c r="J42" s="2406">
        <v>7819</v>
      </c>
      <c r="K42" s="2406">
        <v>7710</v>
      </c>
      <c r="L42" s="2786">
        <v>7769</v>
      </c>
      <c r="M42" s="1667">
        <v>8009</v>
      </c>
      <c r="N42" s="1668">
        <f>L42-I42</f>
        <v>-159</v>
      </c>
      <c r="O42" s="2677"/>
    </row>
    <row r="43" spans="1:15" ht="17.25" customHeight="1">
      <c r="A43" s="3313">
        <v>45</v>
      </c>
      <c r="B43" s="1665" t="s">
        <v>1046</v>
      </c>
      <c r="C43" s="1670"/>
      <c r="D43" s="1671"/>
      <c r="E43" s="2405">
        <v>0</v>
      </c>
      <c r="F43" s="2407">
        <v>10741</v>
      </c>
      <c r="G43" s="2407">
        <v>10074</v>
      </c>
      <c r="H43" s="3191">
        <v>9876</v>
      </c>
      <c r="I43" s="2405">
        <v>9660</v>
      </c>
      <c r="J43" s="2407">
        <v>9554</v>
      </c>
      <c r="K43" s="2407">
        <v>9296</v>
      </c>
      <c r="L43" s="2787">
        <v>9355</v>
      </c>
      <c r="M43" s="1671">
        <v>10074</v>
      </c>
      <c r="N43" s="1672">
        <f>L43-I43</f>
        <v>-305</v>
      </c>
      <c r="O43" s="2677"/>
    </row>
    <row r="44" spans="1:15" ht="17.25" customHeight="1">
      <c r="A44" s="3314">
        <v>59</v>
      </c>
      <c r="B44" s="1665" t="s">
        <v>1068</v>
      </c>
      <c r="C44" s="1670"/>
      <c r="D44" s="1671"/>
      <c r="E44" s="2405">
        <v>0</v>
      </c>
      <c r="F44" s="2407">
        <v>10961</v>
      </c>
      <c r="G44" s="2407">
        <v>10289</v>
      </c>
      <c r="H44" s="3191">
        <v>11120</v>
      </c>
      <c r="I44" s="2405">
        <v>10900</v>
      </c>
      <c r="J44" s="2407">
        <v>10801</v>
      </c>
      <c r="K44" s="2407">
        <v>10580</v>
      </c>
      <c r="L44" s="2787">
        <v>10395</v>
      </c>
      <c r="M44" s="1671">
        <v>10289</v>
      </c>
      <c r="N44" s="1672">
        <f>L44-I44</f>
        <v>-505</v>
      </c>
      <c r="O44" s="2677"/>
    </row>
    <row r="45" spans="1:15" ht="17.25" customHeight="1">
      <c r="A45" s="3314">
        <v>60</v>
      </c>
      <c r="B45" s="1665" t="s">
        <v>1107</v>
      </c>
      <c r="C45" s="1670"/>
      <c r="D45" s="1671"/>
      <c r="E45" s="2405">
        <v>0</v>
      </c>
      <c r="F45" s="2407">
        <v>71481</v>
      </c>
      <c r="G45" s="2407">
        <v>70428</v>
      </c>
      <c r="H45" s="3191">
        <v>69567</v>
      </c>
      <c r="I45" s="2405">
        <v>70524</v>
      </c>
      <c r="J45" s="2407">
        <v>70132</v>
      </c>
      <c r="K45" s="2407">
        <v>69947</v>
      </c>
      <c r="L45" s="2787">
        <v>71468</v>
      </c>
      <c r="M45" s="1671">
        <v>70428</v>
      </c>
      <c r="N45" s="1672">
        <f>L45-I45</f>
        <v>944</v>
      </c>
      <c r="O45" s="2677"/>
    </row>
    <row r="46" spans="1:15" ht="17.25" customHeight="1">
      <c r="A46" s="1642">
        <v>61</v>
      </c>
      <c r="B46" s="3015" t="s">
        <v>1231</v>
      </c>
      <c r="C46" s="1670"/>
      <c r="D46" s="1674"/>
      <c r="E46" s="2716">
        <v>0</v>
      </c>
      <c r="F46" s="2717">
        <v>0.1159</v>
      </c>
      <c r="G46" s="2717">
        <v>0.1137</v>
      </c>
      <c r="H46" s="3192">
        <v>0.1123</v>
      </c>
      <c r="I46" s="2716">
        <v>0.1124</v>
      </c>
      <c r="J46" s="2717">
        <v>0.1115</v>
      </c>
      <c r="K46" s="2717">
        <v>0.11020000000000001</v>
      </c>
      <c r="L46" s="2788">
        <v>0.1087</v>
      </c>
      <c r="M46" s="1674">
        <v>0.1137</v>
      </c>
      <c r="N46" s="1675">
        <f t="shared" ref="N46" si="0">+N42/N45</f>
        <v>-0.1684322033898305</v>
      </c>
      <c r="O46" s="2677"/>
    </row>
    <row r="47" spans="1:15" ht="20.100000000000001" customHeight="1">
      <c r="A47" s="3314">
        <v>62</v>
      </c>
      <c r="B47" s="1665" t="s">
        <v>1417</v>
      </c>
      <c r="C47" s="1670"/>
      <c r="D47" s="1674"/>
      <c r="E47" s="2716">
        <v>0</v>
      </c>
      <c r="F47" s="2717">
        <v>0.15029999999999999</v>
      </c>
      <c r="G47" s="2814">
        <v>0.14299999999999999</v>
      </c>
      <c r="H47" s="2788">
        <v>0.14199999999999999</v>
      </c>
      <c r="I47" s="2716">
        <v>0.13700000000000001</v>
      </c>
      <c r="J47" s="2717">
        <v>0.13619999999999999</v>
      </c>
      <c r="K47" s="2717">
        <v>0.13289999999999999</v>
      </c>
      <c r="L47" s="2952">
        <v>0.13089999999999999</v>
      </c>
      <c r="M47" s="1674">
        <v>0.14299999999999999</v>
      </c>
      <c r="N47" s="1675">
        <f t="shared" ref="N47" si="1">+N43/N45</f>
        <v>-0.32309322033898308</v>
      </c>
      <c r="O47" s="2677"/>
    </row>
    <row r="48" spans="1:15" ht="20.100000000000001" customHeight="1" thickBot="1">
      <c r="A48" s="3315">
        <v>63</v>
      </c>
      <c r="B48" s="2993" t="s">
        <v>1418</v>
      </c>
      <c r="C48" s="1676"/>
      <c r="D48" s="1677"/>
      <c r="E48" s="2718">
        <v>0</v>
      </c>
      <c r="F48" s="2719">
        <v>0.15329999999999999</v>
      </c>
      <c r="G48" s="2815">
        <v>0.14610000000000001</v>
      </c>
      <c r="H48" s="2789">
        <v>0.1598</v>
      </c>
      <c r="I48" s="2718">
        <v>0.15459999999999999</v>
      </c>
      <c r="J48" s="2719">
        <v>0.154</v>
      </c>
      <c r="K48" s="2719">
        <v>0.15129999999999999</v>
      </c>
      <c r="L48" s="2953">
        <v>0.14549999999999999</v>
      </c>
      <c r="M48" s="1677">
        <v>0.14610000000000001</v>
      </c>
      <c r="N48" s="1678">
        <f t="shared" ref="N48" si="2">+N44/N45</f>
        <v>-0.53495762711864403</v>
      </c>
      <c r="O48" s="2677"/>
    </row>
    <row r="49" spans="1:14" ht="17.25" customHeight="1">
      <c r="A49" s="1679"/>
      <c r="B49" s="1680"/>
      <c r="C49" s="1626"/>
      <c r="D49" s="1681"/>
      <c r="E49" s="1681"/>
      <c r="F49" s="1681"/>
      <c r="G49" s="1681"/>
      <c r="H49" s="1681"/>
      <c r="I49" s="1681"/>
      <c r="J49" s="1681"/>
      <c r="K49" s="1681"/>
      <c r="L49" s="1681"/>
      <c r="M49" s="1681"/>
      <c r="N49" s="1681"/>
    </row>
    <row r="50" spans="1:14" s="2444" customFormat="1" ht="31.5" customHeight="1">
      <c r="A50" s="4214" t="s">
        <v>1160</v>
      </c>
      <c r="B50" s="4214"/>
      <c r="C50" s="4214"/>
      <c r="D50" s="4214"/>
      <c r="E50" s="4214"/>
      <c r="F50" s="4214"/>
      <c r="G50" s="4214"/>
      <c r="H50" s="4214"/>
      <c r="I50" s="4214"/>
      <c r="J50" s="4214"/>
      <c r="K50" s="4214"/>
      <c r="L50" s="4214"/>
      <c r="M50" s="3323"/>
      <c r="N50" s="2900"/>
    </row>
    <row r="51" spans="1:14" s="3245" customFormat="1" ht="15.75" customHeight="1">
      <c r="A51" s="4192" t="s">
        <v>1387</v>
      </c>
      <c r="B51" s="4192"/>
      <c r="C51" s="4192"/>
      <c r="D51" s="4192"/>
      <c r="E51" s="4192"/>
      <c r="F51" s="4192"/>
      <c r="G51" s="4192"/>
      <c r="H51" s="4192"/>
      <c r="I51" s="4192"/>
      <c r="J51" s="4192"/>
      <c r="K51" s="4192"/>
      <c r="L51" s="4192"/>
      <c r="M51" s="2444"/>
      <c r="N51" s="3246"/>
    </row>
    <row r="52" spans="1:14">
      <c r="A52" s="1585"/>
      <c r="D52" s="1585"/>
      <c r="E52" s="1585"/>
      <c r="F52" s="1585"/>
      <c r="G52" s="1585"/>
    </row>
  </sheetData>
  <mergeCells count="11">
    <mergeCell ref="A51:L51"/>
    <mergeCell ref="F41:L41"/>
    <mergeCell ref="A1:M1"/>
    <mergeCell ref="I3:L3"/>
    <mergeCell ref="B14:D14"/>
    <mergeCell ref="B19:D19"/>
    <mergeCell ref="B30:D30"/>
    <mergeCell ref="B32:D32"/>
    <mergeCell ref="A50:L50"/>
    <mergeCell ref="E3:H3"/>
    <mergeCell ref="E5:L5"/>
  </mergeCells>
  <printOptions horizontalCentered="1"/>
  <pageMargins left="0.31496062992125984" right="0.31496062992125984" top="0.39370078740157483" bottom="0.39370078740157483" header="0.19685039370078741" footer="0.19685039370078741"/>
  <pageSetup scale="5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566277" r:id="rId4">
          <objectPr defaultSize="0" autoPict="0" r:id="rId5">
            <anchor moveWithCells="1">
              <from>
                <xdr:col>0</xdr:col>
                <xdr:colOff>76200</xdr:colOff>
                <xdr:row>0</xdr:row>
                <xdr:rowOff>104775</xdr:rowOff>
              </from>
              <to>
                <xdr:col>0</xdr:col>
                <xdr:colOff>371475</xdr:colOff>
                <xdr:row>2</xdr:row>
                <xdr:rowOff>104775</xdr:rowOff>
              </to>
            </anchor>
          </objectPr>
        </oleObject>
      </mc:Choice>
      <mc:Fallback>
        <oleObject progId="Word.Document.8" shapeId="566277" r:id="rId4"/>
      </mc:Fallback>
    </mc:AlternateContent>
  </oleObjec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0">
    <tabColor rgb="FFCCFFCC"/>
    <pageSetUpPr fitToPage="1"/>
  </sheetPr>
  <dimension ref="A1:N52"/>
  <sheetViews>
    <sheetView showGridLines="0" view="pageBreakPreview" topLeftCell="E34" zoomScale="85" zoomScaleNormal="75" zoomScaleSheetLayoutView="85" workbookViewId="0">
      <selection activeCell="B4" sqref="B4"/>
    </sheetView>
  </sheetViews>
  <sheetFormatPr defaultColWidth="8.88671875" defaultRowHeight="15"/>
  <cols>
    <col min="1" max="1" width="0" style="855" hidden="1" customWidth="1"/>
    <col min="2" max="2" width="4.88671875" style="855" bestFit="1" customWidth="1"/>
    <col min="3" max="3" width="53.44140625" style="855" customWidth="1"/>
    <col min="4" max="4" width="11.109375" style="855" bestFit="1" customWidth="1"/>
    <col min="5" max="5" width="60.109375" style="855" customWidth="1"/>
    <col min="6" max="6" width="11.77734375" style="855" hidden="1" customWidth="1"/>
    <col min="7" max="13" width="11.77734375" style="855" customWidth="1"/>
    <col min="14" max="14" width="1.77734375" style="855" customWidth="1"/>
    <col min="15" max="16384" width="8.88671875" style="855"/>
  </cols>
  <sheetData>
    <row r="1" spans="2:14" ht="33" customHeight="1">
      <c r="B1" s="4052" t="s">
        <v>1162</v>
      </c>
      <c r="C1" s="4052"/>
      <c r="D1" s="4052"/>
      <c r="E1" s="4052"/>
      <c r="F1" s="4052"/>
      <c r="G1" s="4052"/>
      <c r="H1" s="4052"/>
      <c r="I1" s="4052"/>
      <c r="J1" s="4052"/>
      <c r="K1" s="4052"/>
      <c r="L1" s="4052"/>
      <c r="M1" s="4052"/>
      <c r="N1" s="2735"/>
    </row>
    <row r="2" spans="2:14" ht="12" customHeight="1" thickBot="1">
      <c r="B2" s="2735"/>
      <c r="C2" s="2735"/>
      <c r="D2" s="2735"/>
      <c r="E2" s="2735"/>
      <c r="F2" s="3036"/>
      <c r="G2" s="3036"/>
      <c r="H2" s="3036"/>
      <c r="I2" s="3036"/>
      <c r="J2" s="2735"/>
      <c r="K2" s="2735"/>
      <c r="L2" s="2735"/>
      <c r="M2" s="2735"/>
      <c r="N2" s="2735"/>
    </row>
    <row r="3" spans="2:14" ht="17.25" customHeight="1" thickBot="1">
      <c r="B3" s="2735"/>
      <c r="C3" s="2735"/>
      <c r="D3" s="2735"/>
      <c r="E3" s="2736"/>
      <c r="F3" s="4227">
        <v>2017</v>
      </c>
      <c r="G3" s="4228"/>
      <c r="H3" s="4228"/>
      <c r="I3" s="4229"/>
      <c r="J3" s="4227">
        <v>2016</v>
      </c>
      <c r="K3" s="4228"/>
      <c r="L3" s="4228"/>
      <c r="M3" s="4229"/>
      <c r="N3" s="2735"/>
    </row>
    <row r="4" spans="2:14" ht="17.25" customHeight="1" thickBot="1">
      <c r="B4" s="2737" t="s">
        <v>848</v>
      </c>
      <c r="C4" s="1636"/>
      <c r="D4" s="1588"/>
      <c r="E4" s="2738"/>
      <c r="F4" s="2739" t="s">
        <v>785</v>
      </c>
      <c r="G4" s="2740" t="s">
        <v>782</v>
      </c>
      <c r="H4" s="2740" t="s">
        <v>783</v>
      </c>
      <c r="I4" s="2741" t="s">
        <v>784</v>
      </c>
      <c r="J4" s="2739" t="s">
        <v>785</v>
      </c>
      <c r="K4" s="2740" t="s">
        <v>782</v>
      </c>
      <c r="L4" s="2740" t="s">
        <v>783</v>
      </c>
      <c r="M4" s="2741" t="s">
        <v>784</v>
      </c>
      <c r="N4" s="2735"/>
    </row>
    <row r="5" spans="2:14" ht="24" customHeight="1" thickBot="1">
      <c r="B5" s="2742"/>
      <c r="C5" s="4224" t="s">
        <v>1163</v>
      </c>
      <c r="D5" s="4225"/>
      <c r="E5" s="4225"/>
      <c r="F5" s="4225"/>
      <c r="G5" s="4225"/>
      <c r="H5" s="4225"/>
      <c r="I5" s="4225"/>
      <c r="J5" s="4225"/>
      <c r="K5" s="4225"/>
      <c r="L5" s="4225"/>
      <c r="M5" s="4226"/>
    </row>
    <row r="6" spans="2:14" ht="17.25" customHeight="1">
      <c r="B6" s="2743">
        <v>1</v>
      </c>
      <c r="C6" s="2279" t="s">
        <v>1164</v>
      </c>
      <c r="D6" s="1625"/>
      <c r="E6" s="2280"/>
      <c r="F6" s="2880">
        <v>0</v>
      </c>
      <c r="G6" s="2883">
        <v>240072</v>
      </c>
      <c r="H6" s="2883">
        <v>239020</v>
      </c>
      <c r="I6" s="2767">
        <v>234119</v>
      </c>
      <c r="J6" s="2880">
        <v>232206</v>
      </c>
      <c r="K6" s="2883">
        <v>229896</v>
      </c>
      <c r="L6" s="2883">
        <v>220734</v>
      </c>
      <c r="M6" s="2767">
        <v>219301</v>
      </c>
    </row>
    <row r="7" spans="2:14" s="2745" customFormat="1" ht="31.5" customHeight="1">
      <c r="B7" s="2954">
        <v>2</v>
      </c>
      <c r="C7" s="4230" t="s">
        <v>1165</v>
      </c>
      <c r="D7" s="4231"/>
      <c r="E7" s="4232"/>
      <c r="F7" s="2881">
        <v>0</v>
      </c>
      <c r="G7" s="2884">
        <v>-68</v>
      </c>
      <c r="H7" s="2884">
        <v>-90</v>
      </c>
      <c r="I7" s="2768">
        <v>-60</v>
      </c>
      <c r="J7" s="2881">
        <v>-72</v>
      </c>
      <c r="K7" s="2884">
        <v>-76</v>
      </c>
      <c r="L7" s="2884">
        <v>-89</v>
      </c>
      <c r="M7" s="2768">
        <v>-53</v>
      </c>
    </row>
    <row r="8" spans="2:14" s="2745" customFormat="1" ht="18" customHeight="1">
      <c r="B8" s="2744">
        <v>3</v>
      </c>
      <c r="C8" s="4230" t="s">
        <v>1166</v>
      </c>
      <c r="D8" s="4231"/>
      <c r="E8" s="4232"/>
      <c r="F8" s="2876">
        <v>0</v>
      </c>
      <c r="G8" s="2773">
        <v>0</v>
      </c>
      <c r="H8" s="2773">
        <v>0</v>
      </c>
      <c r="I8" s="2769">
        <v>0</v>
      </c>
      <c r="J8" s="2876">
        <v>0</v>
      </c>
      <c r="K8" s="2773">
        <v>0</v>
      </c>
      <c r="L8" s="2773">
        <v>0</v>
      </c>
      <c r="M8" s="2769">
        <v>0</v>
      </c>
    </row>
    <row r="9" spans="2:14" ht="20.100000000000001" customHeight="1">
      <c r="B9" s="2746">
        <v>4</v>
      </c>
      <c r="C9" s="2279" t="s">
        <v>1167</v>
      </c>
      <c r="D9" s="1625"/>
      <c r="E9" s="2280"/>
      <c r="F9" s="2876">
        <v>0</v>
      </c>
      <c r="G9" s="2773">
        <v>519</v>
      </c>
      <c r="H9" s="2773">
        <v>2280</v>
      </c>
      <c r="I9" s="2769">
        <v>1621</v>
      </c>
      <c r="J9" s="2876">
        <v>725</v>
      </c>
      <c r="K9" s="2773">
        <v>1348</v>
      </c>
      <c r="L9" s="2773">
        <v>1091</v>
      </c>
      <c r="M9" s="2769">
        <v>567</v>
      </c>
    </row>
    <row r="10" spans="2:14" ht="20.100000000000001" customHeight="1">
      <c r="B10" s="2746">
        <v>5</v>
      </c>
      <c r="C10" s="2279" t="s">
        <v>1206</v>
      </c>
      <c r="D10" s="1625"/>
      <c r="E10" s="2280"/>
      <c r="F10" s="2876">
        <v>0</v>
      </c>
      <c r="G10" s="2773">
        <v>2086</v>
      </c>
      <c r="H10" s="2773">
        <v>3408</v>
      </c>
      <c r="I10" s="2769">
        <v>3062</v>
      </c>
      <c r="J10" s="2876">
        <v>2587</v>
      </c>
      <c r="K10" s="2773">
        <v>1220</v>
      </c>
      <c r="L10" s="2773">
        <v>1832</v>
      </c>
      <c r="M10" s="2769">
        <v>1826</v>
      </c>
    </row>
    <row r="11" spans="2:14" ht="17.25" customHeight="1">
      <c r="B11" s="2746">
        <v>6</v>
      </c>
      <c r="C11" s="2279" t="s">
        <v>1211</v>
      </c>
      <c r="D11" s="1625"/>
      <c r="E11" s="2280"/>
      <c r="F11" s="2876">
        <v>0</v>
      </c>
      <c r="G11" s="2773">
        <v>22407</v>
      </c>
      <c r="H11" s="2773">
        <v>22644</v>
      </c>
      <c r="I11" s="2769">
        <v>22048</v>
      </c>
      <c r="J11" s="2876">
        <v>21937</v>
      </c>
      <c r="K11" s="2773">
        <v>20294</v>
      </c>
      <c r="L11" s="2773">
        <v>19996</v>
      </c>
      <c r="M11" s="2769">
        <v>19599</v>
      </c>
    </row>
    <row r="12" spans="2:14" ht="17.25" customHeight="1">
      <c r="B12" s="2746">
        <v>7</v>
      </c>
      <c r="C12" s="2279" t="s">
        <v>1168</v>
      </c>
      <c r="D12" s="1625"/>
      <c r="E12" s="2280"/>
      <c r="F12" s="2876">
        <v>0</v>
      </c>
      <c r="G12" s="2773">
        <v>-4489</v>
      </c>
      <c r="H12" s="2773">
        <v>-4674</v>
      </c>
      <c r="I12" s="2769">
        <v>-3950</v>
      </c>
      <c r="J12" s="2876">
        <v>-3888</v>
      </c>
      <c r="K12" s="2773">
        <v>-4010</v>
      </c>
      <c r="L12" s="2773">
        <v>-3767</v>
      </c>
      <c r="M12" s="2769">
        <v>-3968</v>
      </c>
    </row>
    <row r="13" spans="2:14" ht="17.25" customHeight="1" thickBot="1">
      <c r="B13" s="2747">
        <v>8</v>
      </c>
      <c r="C13" s="2748" t="s">
        <v>1169</v>
      </c>
      <c r="D13" s="2749"/>
      <c r="E13" s="2750"/>
      <c r="F13" s="2882">
        <v>0</v>
      </c>
      <c r="G13" s="2885">
        <v>260527</v>
      </c>
      <c r="H13" s="2885">
        <v>262588</v>
      </c>
      <c r="I13" s="2770">
        <v>256840</v>
      </c>
      <c r="J13" s="2882">
        <v>253495</v>
      </c>
      <c r="K13" s="2885">
        <v>248672</v>
      </c>
      <c r="L13" s="2885">
        <v>239797</v>
      </c>
      <c r="M13" s="2770">
        <v>237272</v>
      </c>
    </row>
    <row r="14" spans="2:14">
      <c r="B14" s="2751"/>
      <c r="C14" s="2752"/>
      <c r="D14" s="1625"/>
      <c r="E14" s="1684"/>
      <c r="F14" s="2753"/>
      <c r="G14" s="2753"/>
      <c r="H14" s="2753"/>
      <c r="I14" s="2753"/>
      <c r="J14" s="2753"/>
      <c r="K14" s="2753"/>
      <c r="L14" s="2753"/>
      <c r="M14" s="2753"/>
      <c r="N14" s="919"/>
    </row>
    <row r="15" spans="2:14" ht="15.75" thickBot="1">
      <c r="B15" s="2751"/>
      <c r="C15" s="2752"/>
      <c r="D15" s="1625"/>
      <c r="E15" s="1684"/>
      <c r="F15" s="2753"/>
      <c r="G15" s="2753"/>
      <c r="H15" s="2753"/>
      <c r="I15" s="2753"/>
      <c r="J15" s="2753"/>
      <c r="K15" s="2753"/>
      <c r="L15" s="2753"/>
      <c r="M15" s="2753"/>
      <c r="N15" s="919"/>
    </row>
    <row r="16" spans="2:14" ht="24" customHeight="1" thickBot="1">
      <c r="B16" s="3250"/>
      <c r="C16" s="4224" t="s">
        <v>1170</v>
      </c>
      <c r="D16" s="4225"/>
      <c r="E16" s="4225"/>
      <c r="F16" s="4225"/>
      <c r="G16" s="4225"/>
      <c r="H16" s="4225"/>
      <c r="I16" s="4225"/>
      <c r="J16" s="4225"/>
      <c r="K16" s="4225"/>
      <c r="L16" s="4225"/>
      <c r="M16" s="4226"/>
    </row>
    <row r="17" spans="1:13" ht="24" customHeight="1">
      <c r="B17" s="3249"/>
      <c r="C17" s="4218" t="s">
        <v>1171</v>
      </c>
      <c r="D17" s="4219"/>
      <c r="E17" s="4219"/>
      <c r="F17" s="4219"/>
      <c r="G17" s="4219"/>
      <c r="H17" s="4219"/>
      <c r="I17" s="4219"/>
      <c r="J17" s="4219"/>
      <c r="K17" s="4219"/>
      <c r="L17" s="4219"/>
      <c r="M17" s="4220"/>
    </row>
    <row r="18" spans="1:13" s="2745" customFormat="1" ht="17.25" customHeight="1">
      <c r="A18" s="3306"/>
      <c r="B18" s="3316">
        <v>1</v>
      </c>
      <c r="C18" s="4221" t="s">
        <v>1266</v>
      </c>
      <c r="D18" s="4222"/>
      <c r="E18" s="4223"/>
      <c r="F18" s="2875">
        <v>0</v>
      </c>
      <c r="G18" s="2877">
        <v>211909</v>
      </c>
      <c r="H18" s="2877">
        <v>210621</v>
      </c>
      <c r="I18" s="2769">
        <v>208226</v>
      </c>
      <c r="J18" s="2875">
        <v>206283</v>
      </c>
      <c r="K18" s="2877">
        <v>202407</v>
      </c>
      <c r="L18" s="2877">
        <v>193238</v>
      </c>
      <c r="M18" s="2769">
        <v>188359</v>
      </c>
    </row>
    <row r="19" spans="1:13" ht="17.25" customHeight="1">
      <c r="A19" s="3317"/>
      <c r="B19" s="3318">
        <v>2</v>
      </c>
      <c r="C19" s="2279" t="s">
        <v>1172</v>
      </c>
      <c r="D19" s="1625"/>
      <c r="E19" s="2280"/>
      <c r="F19" s="2876">
        <v>0</v>
      </c>
      <c r="G19" s="2773">
        <v>-2634</v>
      </c>
      <c r="H19" s="2773">
        <v>-2592</v>
      </c>
      <c r="I19" s="2769">
        <v>-2304</v>
      </c>
      <c r="J19" s="2876">
        <v>-2402</v>
      </c>
      <c r="K19" s="2773">
        <v>-2421</v>
      </c>
      <c r="L19" s="2773">
        <v>-2301</v>
      </c>
      <c r="M19" s="2769">
        <v>-2238</v>
      </c>
    </row>
    <row r="20" spans="1:13" ht="17.25" customHeight="1">
      <c r="A20" s="3317"/>
      <c r="B20" s="3318">
        <v>3</v>
      </c>
      <c r="C20" s="2755" t="s">
        <v>1173</v>
      </c>
      <c r="D20" s="1625"/>
      <c r="E20" s="2280"/>
      <c r="F20" s="2873">
        <v>0</v>
      </c>
      <c r="G20" s="2874">
        <v>209275</v>
      </c>
      <c r="H20" s="2874">
        <v>208029</v>
      </c>
      <c r="I20" s="2771">
        <v>205922</v>
      </c>
      <c r="J20" s="2873">
        <v>203881</v>
      </c>
      <c r="K20" s="2874">
        <v>199986</v>
      </c>
      <c r="L20" s="2874">
        <v>190937</v>
      </c>
      <c r="M20" s="2771">
        <v>186121</v>
      </c>
    </row>
    <row r="21" spans="1:13" ht="24" customHeight="1">
      <c r="A21" s="3317"/>
      <c r="B21" s="2754"/>
      <c r="C21" s="4215" t="s">
        <v>1174</v>
      </c>
      <c r="D21" s="4216"/>
      <c r="E21" s="4216"/>
      <c r="F21" s="4216"/>
      <c r="G21" s="4216"/>
      <c r="H21" s="4216"/>
      <c r="I21" s="4216"/>
      <c r="J21" s="4216"/>
      <c r="K21" s="4216"/>
      <c r="L21" s="4216"/>
      <c r="M21" s="4217"/>
    </row>
    <row r="22" spans="1:13" ht="17.25" customHeight="1">
      <c r="A22" s="3317"/>
      <c r="B22" s="3318">
        <v>4</v>
      </c>
      <c r="C22" s="2279" t="s">
        <v>1175</v>
      </c>
      <c r="D22" s="1625"/>
      <c r="E22" s="2280"/>
      <c r="F22" s="2875">
        <v>0</v>
      </c>
      <c r="G22" s="2877">
        <v>3551</v>
      </c>
      <c r="H22" s="2877">
        <v>3974</v>
      </c>
      <c r="I22" s="2769">
        <v>4405</v>
      </c>
      <c r="J22" s="2875">
        <v>4755</v>
      </c>
      <c r="K22" s="2877">
        <v>4828</v>
      </c>
      <c r="L22" s="2877">
        <v>6337</v>
      </c>
      <c r="M22" s="2769">
        <v>7318</v>
      </c>
    </row>
    <row r="23" spans="1:13" ht="17.25" customHeight="1">
      <c r="A23" s="3317"/>
      <c r="B23" s="3318">
        <v>5</v>
      </c>
      <c r="C23" s="2279" t="s">
        <v>1176</v>
      </c>
      <c r="D23" s="1625"/>
      <c r="E23" s="2280"/>
      <c r="F23" s="2876">
        <v>0</v>
      </c>
      <c r="G23" s="2773">
        <v>6597</v>
      </c>
      <c r="H23" s="2773">
        <v>7044</v>
      </c>
      <c r="I23" s="2769">
        <v>6624</v>
      </c>
      <c r="J23" s="2876">
        <v>6386</v>
      </c>
      <c r="K23" s="2773">
        <v>6417</v>
      </c>
      <c r="L23" s="2773">
        <v>6272</v>
      </c>
      <c r="M23" s="2769">
        <v>6262</v>
      </c>
    </row>
    <row r="24" spans="1:13" ht="17.25" customHeight="1">
      <c r="A24" s="3317"/>
      <c r="B24" s="3318">
        <v>6</v>
      </c>
      <c r="C24" s="2279" t="s">
        <v>1177</v>
      </c>
      <c r="D24" s="1625"/>
      <c r="E24" s="2280"/>
      <c r="F24" s="2876">
        <v>0</v>
      </c>
      <c r="G24" s="2773">
        <v>0</v>
      </c>
      <c r="H24" s="2773">
        <v>0</v>
      </c>
      <c r="I24" s="2769">
        <v>0</v>
      </c>
      <c r="J24" s="2876">
        <v>0</v>
      </c>
      <c r="K24" s="2773">
        <v>0</v>
      </c>
      <c r="L24" s="2773">
        <v>0</v>
      </c>
      <c r="M24" s="2769">
        <v>0</v>
      </c>
    </row>
    <row r="25" spans="1:13" ht="17.25" customHeight="1">
      <c r="A25" s="3317"/>
      <c r="B25" s="3318">
        <v>7</v>
      </c>
      <c r="C25" s="2279" t="s">
        <v>1178</v>
      </c>
      <c r="D25" s="1625"/>
      <c r="E25" s="2280"/>
      <c r="F25" s="2876">
        <v>0</v>
      </c>
      <c r="G25" s="2773">
        <v>0</v>
      </c>
      <c r="H25" s="2773">
        <v>0</v>
      </c>
      <c r="I25" s="2769">
        <v>0</v>
      </c>
      <c r="J25" s="2876">
        <v>0</v>
      </c>
      <c r="K25" s="2773">
        <v>0</v>
      </c>
      <c r="L25" s="2773">
        <v>0</v>
      </c>
      <c r="M25" s="2769">
        <v>0</v>
      </c>
    </row>
    <row r="26" spans="1:13" ht="17.25" customHeight="1">
      <c r="A26" s="3317"/>
      <c r="B26" s="3318">
        <v>8</v>
      </c>
      <c r="C26" s="2279" t="s">
        <v>1179</v>
      </c>
      <c r="D26" s="1625"/>
      <c r="E26" s="2280"/>
      <c r="F26" s="2876">
        <v>0</v>
      </c>
      <c r="G26" s="2773">
        <v>0</v>
      </c>
      <c r="H26" s="2773">
        <v>0</v>
      </c>
      <c r="I26" s="2769">
        <v>0</v>
      </c>
      <c r="J26" s="2876">
        <v>0</v>
      </c>
      <c r="K26" s="2773">
        <v>0</v>
      </c>
      <c r="L26" s="2773">
        <v>0</v>
      </c>
      <c r="M26" s="2769">
        <v>0</v>
      </c>
    </row>
    <row r="27" spans="1:13" ht="17.25" customHeight="1">
      <c r="A27" s="3317"/>
      <c r="B27" s="3318">
        <v>9</v>
      </c>
      <c r="C27" s="2279" t="s">
        <v>1180</v>
      </c>
      <c r="D27" s="1625"/>
      <c r="E27" s="2280"/>
      <c r="F27" s="2876">
        <v>0</v>
      </c>
      <c r="G27" s="2773">
        <v>12</v>
      </c>
      <c r="H27" s="2773">
        <v>7</v>
      </c>
      <c r="I27" s="2769">
        <v>0</v>
      </c>
      <c r="J27" s="2876">
        <v>0</v>
      </c>
      <c r="K27" s="2773">
        <v>1046</v>
      </c>
      <c r="L27" s="2773">
        <v>663</v>
      </c>
      <c r="M27" s="2769">
        <v>518</v>
      </c>
    </row>
    <row r="28" spans="1:13" ht="17.25" customHeight="1">
      <c r="A28" s="3317"/>
      <c r="B28" s="3318">
        <v>10</v>
      </c>
      <c r="C28" s="2279" t="s">
        <v>1181</v>
      </c>
      <c r="D28" s="1625"/>
      <c r="E28" s="2280"/>
      <c r="F28" s="2876">
        <v>0</v>
      </c>
      <c r="G28" s="2773">
        <v>0</v>
      </c>
      <c r="H28" s="2773">
        <v>0</v>
      </c>
      <c r="I28" s="2769">
        <v>0</v>
      </c>
      <c r="J28" s="2876">
        <v>0</v>
      </c>
      <c r="K28" s="2773">
        <v>0</v>
      </c>
      <c r="L28" s="2773">
        <v>0</v>
      </c>
      <c r="M28" s="2769">
        <v>0</v>
      </c>
    </row>
    <row r="29" spans="1:13" ht="17.25" customHeight="1">
      <c r="A29" s="3317"/>
      <c r="B29" s="3318">
        <v>11</v>
      </c>
      <c r="C29" s="2755" t="s">
        <v>1182</v>
      </c>
      <c r="D29" s="1625"/>
      <c r="E29" s="2280"/>
      <c r="F29" s="2878">
        <v>0</v>
      </c>
      <c r="G29" s="2879">
        <v>10160</v>
      </c>
      <c r="H29" s="2879">
        <v>11025</v>
      </c>
      <c r="I29" s="2771">
        <v>11029</v>
      </c>
      <c r="J29" s="2878">
        <v>11141</v>
      </c>
      <c r="K29" s="2879">
        <v>12291</v>
      </c>
      <c r="L29" s="2879">
        <v>13272</v>
      </c>
      <c r="M29" s="2771">
        <v>14098</v>
      </c>
    </row>
    <row r="30" spans="1:13" ht="24" customHeight="1">
      <c r="A30" s="3317"/>
      <c r="B30" s="2754"/>
      <c r="C30" s="4215" t="s">
        <v>1183</v>
      </c>
      <c r="D30" s="4216"/>
      <c r="E30" s="4216"/>
      <c r="F30" s="4216"/>
      <c r="G30" s="4216"/>
      <c r="H30" s="4216"/>
      <c r="I30" s="4216"/>
      <c r="J30" s="4216"/>
      <c r="K30" s="4216"/>
      <c r="L30" s="4216"/>
      <c r="M30" s="4217"/>
    </row>
    <row r="31" spans="1:13" s="2745" customFormat="1" ht="18" customHeight="1">
      <c r="A31" s="3306"/>
      <c r="B31" s="3316">
        <v>12</v>
      </c>
      <c r="C31" s="4221" t="s">
        <v>1184</v>
      </c>
      <c r="D31" s="4222"/>
      <c r="E31" s="4223"/>
      <c r="F31" s="2875">
        <v>0</v>
      </c>
      <c r="G31" s="2877">
        <v>16600</v>
      </c>
      <c r="H31" s="2877">
        <v>17481</v>
      </c>
      <c r="I31" s="2769">
        <v>14779</v>
      </c>
      <c r="J31" s="2875">
        <v>13948</v>
      </c>
      <c r="K31" s="2877">
        <v>14880</v>
      </c>
      <c r="L31" s="2877">
        <v>13760</v>
      </c>
      <c r="M31" s="2769">
        <v>15628</v>
      </c>
    </row>
    <row r="32" spans="1:13" ht="17.25" customHeight="1">
      <c r="A32" s="3317"/>
      <c r="B32" s="3318">
        <v>13</v>
      </c>
      <c r="C32" s="2279" t="s">
        <v>1185</v>
      </c>
      <c r="D32" s="1625"/>
      <c r="E32" s="2280"/>
      <c r="F32" s="2876">
        <v>0</v>
      </c>
      <c r="G32" s="2773">
        <v>-1211</v>
      </c>
      <c r="H32" s="2773">
        <v>-583</v>
      </c>
      <c r="I32" s="2769">
        <v>-815</v>
      </c>
      <c r="J32" s="2876">
        <v>-314</v>
      </c>
      <c r="K32" s="2773">
        <v>-1270</v>
      </c>
      <c r="L32" s="2773">
        <v>-246</v>
      </c>
      <c r="M32" s="2769">
        <v>-337</v>
      </c>
    </row>
    <row r="33" spans="1:13" ht="17.25" customHeight="1">
      <c r="A33" s="3317"/>
      <c r="B33" s="3318">
        <v>14</v>
      </c>
      <c r="C33" s="2279" t="s">
        <v>1186</v>
      </c>
      <c r="D33" s="1625"/>
      <c r="E33" s="2280"/>
      <c r="F33" s="2876">
        <v>0</v>
      </c>
      <c r="G33" s="2773">
        <v>3296</v>
      </c>
      <c r="H33" s="2773">
        <v>3990</v>
      </c>
      <c r="I33" s="2769">
        <v>3877</v>
      </c>
      <c r="J33" s="2876">
        <v>2901</v>
      </c>
      <c r="K33" s="2773">
        <v>2490</v>
      </c>
      <c r="L33" s="2773">
        <v>2078</v>
      </c>
      <c r="M33" s="2769">
        <v>2163</v>
      </c>
    </row>
    <row r="34" spans="1:13" ht="17.25" customHeight="1">
      <c r="A34" s="3317"/>
      <c r="B34" s="3318">
        <v>15</v>
      </c>
      <c r="C34" s="2279" t="s">
        <v>1187</v>
      </c>
      <c r="D34" s="1625"/>
      <c r="E34" s="2280"/>
      <c r="F34" s="2876">
        <v>0</v>
      </c>
      <c r="G34" s="2773">
        <v>0</v>
      </c>
      <c r="H34" s="2773">
        <v>0</v>
      </c>
      <c r="I34" s="2769">
        <v>0</v>
      </c>
      <c r="J34" s="2876">
        <v>0</v>
      </c>
      <c r="K34" s="2773">
        <v>0</v>
      </c>
      <c r="L34" s="2773">
        <v>0</v>
      </c>
      <c r="M34" s="2769">
        <v>0</v>
      </c>
    </row>
    <row r="35" spans="1:13" ht="17.25" customHeight="1">
      <c r="A35" s="3317"/>
      <c r="B35" s="3318">
        <v>16</v>
      </c>
      <c r="C35" s="2755" t="s">
        <v>1188</v>
      </c>
      <c r="D35" s="1625"/>
      <c r="E35" s="2280"/>
      <c r="F35" s="2873">
        <v>0</v>
      </c>
      <c r="G35" s="2874">
        <v>18685</v>
      </c>
      <c r="H35" s="2874">
        <v>20888</v>
      </c>
      <c r="I35" s="2771">
        <v>17841</v>
      </c>
      <c r="J35" s="2873">
        <v>16535</v>
      </c>
      <c r="K35" s="2874">
        <v>16100</v>
      </c>
      <c r="L35" s="2874">
        <v>15592</v>
      </c>
      <c r="M35" s="2771">
        <v>17454</v>
      </c>
    </row>
    <row r="36" spans="1:13" ht="24" customHeight="1">
      <c r="A36" s="3317"/>
      <c r="B36" s="2754"/>
      <c r="C36" s="4215" t="s">
        <v>1208</v>
      </c>
      <c r="D36" s="4216"/>
      <c r="E36" s="4216"/>
      <c r="F36" s="4216"/>
      <c r="G36" s="4216"/>
      <c r="H36" s="4216"/>
      <c r="I36" s="4216"/>
      <c r="J36" s="4216"/>
      <c r="K36" s="4216"/>
      <c r="L36" s="4216"/>
      <c r="M36" s="4217"/>
    </row>
    <row r="37" spans="1:13" ht="17.25" customHeight="1">
      <c r="A37" s="3317"/>
      <c r="B37" s="3318">
        <v>17</v>
      </c>
      <c r="C37" s="2279" t="s">
        <v>1209</v>
      </c>
      <c r="D37" s="1625"/>
      <c r="E37" s="2280"/>
      <c r="F37" s="2875">
        <v>0</v>
      </c>
      <c r="G37" s="2877">
        <v>62996</v>
      </c>
      <c r="H37" s="2877">
        <v>63451</v>
      </c>
      <c r="I37" s="2769">
        <v>61284</v>
      </c>
      <c r="J37" s="2875">
        <v>60191</v>
      </c>
      <c r="K37" s="2877">
        <v>57378</v>
      </c>
      <c r="L37" s="2877">
        <v>57018</v>
      </c>
      <c r="M37" s="2769">
        <v>55485</v>
      </c>
    </row>
    <row r="38" spans="1:13" ht="17.25" customHeight="1">
      <c r="A38" s="3317"/>
      <c r="B38" s="3318">
        <v>18</v>
      </c>
      <c r="C38" s="2279" t="s">
        <v>1189</v>
      </c>
      <c r="D38" s="1625"/>
      <c r="E38" s="2280"/>
      <c r="F38" s="2876">
        <v>0</v>
      </c>
      <c r="G38" s="2773">
        <v>-40589</v>
      </c>
      <c r="H38" s="2773">
        <v>-40807</v>
      </c>
      <c r="I38" s="2769">
        <v>-39236</v>
      </c>
      <c r="J38" s="2876">
        <v>-38253</v>
      </c>
      <c r="K38" s="2773">
        <v>-37084</v>
      </c>
      <c r="L38" s="2773">
        <v>-37022</v>
      </c>
      <c r="M38" s="2769">
        <v>-35886</v>
      </c>
    </row>
    <row r="39" spans="1:13" ht="17.25" customHeight="1">
      <c r="A39" s="3317"/>
      <c r="B39" s="3318">
        <v>19</v>
      </c>
      <c r="C39" s="2755" t="s">
        <v>1210</v>
      </c>
      <c r="D39" s="1625"/>
      <c r="E39" s="2280"/>
      <c r="F39" s="2873">
        <v>0</v>
      </c>
      <c r="G39" s="3006">
        <v>22407</v>
      </c>
      <c r="H39" s="2874">
        <v>22644</v>
      </c>
      <c r="I39" s="2771">
        <v>22048</v>
      </c>
      <c r="J39" s="2873">
        <v>21938</v>
      </c>
      <c r="K39" s="3006">
        <v>20294</v>
      </c>
      <c r="L39" s="2874">
        <v>19996</v>
      </c>
      <c r="M39" s="2771">
        <v>19599</v>
      </c>
    </row>
    <row r="40" spans="1:13" ht="24" customHeight="1">
      <c r="A40" s="3317"/>
      <c r="B40" s="2754"/>
      <c r="C40" s="4215" t="s">
        <v>1190</v>
      </c>
      <c r="D40" s="4216"/>
      <c r="E40" s="4216"/>
      <c r="F40" s="4216"/>
      <c r="G40" s="4216"/>
      <c r="H40" s="4216"/>
      <c r="I40" s="4216"/>
      <c r="J40" s="4216"/>
      <c r="K40" s="4216"/>
      <c r="L40" s="4216"/>
      <c r="M40" s="4217"/>
    </row>
    <row r="41" spans="1:13" ht="17.25" customHeight="1">
      <c r="A41" s="3317"/>
      <c r="B41" s="3318">
        <v>20</v>
      </c>
      <c r="C41" s="2755" t="s">
        <v>1389</v>
      </c>
      <c r="D41" s="1625"/>
      <c r="E41" s="2280"/>
      <c r="F41" s="2872">
        <v>0</v>
      </c>
      <c r="G41" s="3007">
        <v>10741</v>
      </c>
      <c r="H41" s="2772">
        <v>10074</v>
      </c>
      <c r="I41" s="2771">
        <v>9876</v>
      </c>
      <c r="J41" s="2872">
        <v>9660</v>
      </c>
      <c r="K41" s="3007">
        <v>9554</v>
      </c>
      <c r="L41" s="2772">
        <v>9296</v>
      </c>
      <c r="M41" s="2771">
        <v>9355</v>
      </c>
    </row>
    <row r="42" spans="1:13" ht="17.25" customHeight="1">
      <c r="A42" s="3317"/>
      <c r="B42" s="3318">
        <v>21</v>
      </c>
      <c r="C42" s="2755" t="s">
        <v>1191</v>
      </c>
      <c r="D42" s="1625"/>
      <c r="E42" s="2280"/>
      <c r="F42" s="2873">
        <v>0</v>
      </c>
      <c r="G42" s="3006">
        <v>260527</v>
      </c>
      <c r="H42" s="2874">
        <v>262586</v>
      </c>
      <c r="I42" s="2771">
        <v>256840</v>
      </c>
      <c r="J42" s="2873">
        <v>253495</v>
      </c>
      <c r="K42" s="3006">
        <v>248671</v>
      </c>
      <c r="L42" s="2874">
        <v>239797</v>
      </c>
      <c r="M42" s="2771">
        <v>237272</v>
      </c>
    </row>
    <row r="43" spans="1:13" ht="24" customHeight="1">
      <c r="A43" s="3317"/>
      <c r="B43" s="2754"/>
      <c r="C43" s="4215" t="s">
        <v>1192</v>
      </c>
      <c r="D43" s="4216"/>
      <c r="E43" s="4216"/>
      <c r="F43" s="4216"/>
      <c r="G43" s="4216"/>
      <c r="H43" s="4216"/>
      <c r="I43" s="4216"/>
      <c r="J43" s="4216"/>
      <c r="K43" s="4216"/>
      <c r="L43" s="4216"/>
      <c r="M43" s="4217"/>
    </row>
    <row r="44" spans="1:13" ht="17.25" customHeight="1">
      <c r="A44" s="3317"/>
      <c r="B44" s="3318">
        <v>22</v>
      </c>
      <c r="C44" s="2755" t="s">
        <v>1193</v>
      </c>
      <c r="D44" s="1625"/>
      <c r="E44" s="2280"/>
      <c r="F44" s="2870" t="e">
        <v>#DIV/0!</v>
      </c>
      <c r="G44" s="3008">
        <v>4.1227972532597391E-2</v>
      </c>
      <c r="H44" s="2871">
        <v>3.8364573891982057E-2</v>
      </c>
      <c r="I44" s="2816">
        <v>3.8451954524217409E-2</v>
      </c>
      <c r="J44" s="2870">
        <v>3.810726049823468E-2</v>
      </c>
      <c r="K44" s="3008">
        <v>3.8420242006506587E-2</v>
      </c>
      <c r="L44" s="2871">
        <v>3.8766123012381304E-2</v>
      </c>
      <c r="M44" s="2816">
        <v>3.9427323915169087E-2</v>
      </c>
    </row>
    <row r="45" spans="1:13" ht="24" customHeight="1">
      <c r="A45" s="3317"/>
      <c r="B45" s="2754"/>
      <c r="C45" s="4215" t="s">
        <v>1194</v>
      </c>
      <c r="D45" s="4216"/>
      <c r="E45" s="4216"/>
      <c r="F45" s="4216"/>
      <c r="G45" s="4216"/>
      <c r="H45" s="4216"/>
      <c r="I45" s="4216"/>
      <c r="J45" s="4216"/>
      <c r="K45" s="4216"/>
      <c r="L45" s="4216"/>
      <c r="M45" s="4217"/>
    </row>
    <row r="46" spans="1:13" ht="17.25" customHeight="1">
      <c r="A46" s="3317"/>
      <c r="B46" s="3318">
        <v>23</v>
      </c>
      <c r="C46" s="2755" t="s">
        <v>1388</v>
      </c>
      <c r="D46" s="1625"/>
      <c r="E46" s="2280"/>
      <c r="F46" s="2772">
        <v>0</v>
      </c>
      <c r="G46" s="2772">
        <v>10534</v>
      </c>
      <c r="H46" s="2772">
        <v>9871</v>
      </c>
      <c r="I46" s="2771">
        <v>9668</v>
      </c>
      <c r="J46" s="2772">
        <v>9265</v>
      </c>
      <c r="K46" s="2772">
        <v>9158</v>
      </c>
      <c r="L46" s="2772">
        <v>8880</v>
      </c>
      <c r="M46" s="2771">
        <v>8954</v>
      </c>
    </row>
    <row r="47" spans="1:13" ht="17.25" customHeight="1">
      <c r="A47" s="3317"/>
      <c r="B47" s="3318">
        <v>24</v>
      </c>
      <c r="C47" s="2279" t="s">
        <v>1195</v>
      </c>
      <c r="D47" s="1625"/>
      <c r="E47" s="2280"/>
      <c r="F47" s="2773">
        <v>0</v>
      </c>
      <c r="G47" s="2773">
        <v>-2843</v>
      </c>
      <c r="H47" s="2773">
        <v>-2798</v>
      </c>
      <c r="I47" s="2769">
        <v>-2814</v>
      </c>
      <c r="J47" s="2773">
        <v>-2800</v>
      </c>
      <c r="K47" s="2773">
        <v>-2816</v>
      </c>
      <c r="L47" s="2773">
        <v>-2697</v>
      </c>
      <c r="M47" s="2769">
        <v>-2604</v>
      </c>
    </row>
    <row r="48" spans="1:13" ht="17.25" customHeight="1">
      <c r="A48" s="3317"/>
      <c r="B48" s="3318">
        <v>25</v>
      </c>
      <c r="C48" s="2755" t="s">
        <v>1207</v>
      </c>
      <c r="D48" s="1625"/>
      <c r="E48" s="2280"/>
      <c r="F48" s="2774">
        <v>0</v>
      </c>
      <c r="G48" s="2774">
        <v>260318</v>
      </c>
      <c r="H48" s="2774">
        <v>262382</v>
      </c>
      <c r="I48" s="2771">
        <v>256330</v>
      </c>
      <c r="J48" s="2774">
        <v>253097</v>
      </c>
      <c r="K48" s="2774">
        <v>248276</v>
      </c>
      <c r="L48" s="2774">
        <v>239401</v>
      </c>
      <c r="M48" s="2771">
        <v>236906</v>
      </c>
    </row>
    <row r="49" spans="1:13" ht="20.100000000000001" customHeight="1" thickBot="1">
      <c r="A49" s="3317"/>
      <c r="B49" s="3319">
        <v>26</v>
      </c>
      <c r="C49" s="2748" t="s">
        <v>1267</v>
      </c>
      <c r="D49" s="2749"/>
      <c r="E49" s="2750"/>
      <c r="F49" s="2826">
        <v>0</v>
      </c>
      <c r="G49" s="2826">
        <v>4.046589171705376E-2</v>
      </c>
      <c r="H49" s="2826">
        <v>3.7600000000000001E-2</v>
      </c>
      <c r="I49" s="2756">
        <v>3.7699999999999997E-2</v>
      </c>
      <c r="J49" s="2826">
        <v>3.6999999999999998E-2</v>
      </c>
      <c r="K49" s="2826">
        <v>3.6900000000000002E-2</v>
      </c>
      <c r="L49" s="2826">
        <v>3.7100000000000001E-2</v>
      </c>
      <c r="M49" s="2756">
        <v>3.78E-2</v>
      </c>
    </row>
    <row r="50" spans="1:13" ht="17.25" customHeight="1"/>
    <row r="51" spans="1:13" ht="17.25" customHeight="1">
      <c r="B51" s="2509" t="s">
        <v>1196</v>
      </c>
      <c r="C51" s="3324"/>
    </row>
    <row r="52" spans="1:13">
      <c r="B52" s="2955"/>
    </row>
  </sheetData>
  <mergeCells count="16">
    <mergeCell ref="C16:M16"/>
    <mergeCell ref="B1:M1"/>
    <mergeCell ref="J3:M3"/>
    <mergeCell ref="C5:M5"/>
    <mergeCell ref="C7:E7"/>
    <mergeCell ref="C8:E8"/>
    <mergeCell ref="F3:I3"/>
    <mergeCell ref="C40:M40"/>
    <mergeCell ref="C43:M43"/>
    <mergeCell ref="C45:M45"/>
    <mergeCell ref="C17:M17"/>
    <mergeCell ref="C18:E18"/>
    <mergeCell ref="C21:M21"/>
    <mergeCell ref="C30:M30"/>
    <mergeCell ref="C31:E31"/>
    <mergeCell ref="C36:M36"/>
  </mergeCells>
  <pageMargins left="0.31496062992125984" right="0.31496062992125984" top="0.39370078740157483" bottom="0.39370078740157483" header="0.19685039370078741" footer="0.19685039370078741"/>
  <pageSetup scale="51" orientation="landscape" r:id="rId1"/>
  <headerFooter>
    <oddFooter>&amp;L&amp;"Arial,Italique"Banque Nationale du Canada - Informations financières complémentaires&amp;R&amp;"Arial,Italique"page &amp;P</oddFooter>
  </headerFooter>
  <drawing r:id="rId2"/>
  <legacyDrawing r:id="rId3"/>
  <oleObjects>
    <mc:AlternateContent xmlns:mc="http://schemas.openxmlformats.org/markup-compatibility/2006">
      <mc:Choice Requires="x14">
        <oleObject progId="Word.Document.8" shapeId="673794" r:id="rId4">
          <objectPr defaultSize="0" autoPict="0" r:id="rId5">
            <anchor moveWithCells="1">
              <from>
                <xdr:col>1</xdr:col>
                <xdr:colOff>66675</xdr:colOff>
                <xdr:row>0</xdr:row>
                <xdr:rowOff>85725</xdr:rowOff>
              </from>
              <to>
                <xdr:col>1</xdr:col>
                <xdr:colOff>371475</xdr:colOff>
                <xdr:row>2</xdr:row>
                <xdr:rowOff>114300</xdr:rowOff>
              </to>
            </anchor>
          </objectPr>
        </oleObject>
      </mc:Choice>
      <mc:Fallback>
        <oleObject progId="Word.Document.8" shapeId="673794" r:id="rId4"/>
      </mc:Fallback>
    </mc:AlternateContent>
  </oleObjec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1">
    <tabColor rgb="FFCCFFCC"/>
    <pageSetUpPr fitToPage="1"/>
  </sheetPr>
  <dimension ref="A1:R62"/>
  <sheetViews>
    <sheetView showZeros="0" view="pageBreakPreview" zoomScale="85" zoomScaleNormal="75" zoomScaleSheetLayoutView="85" workbookViewId="0">
      <selection activeCell="B4" sqref="B4"/>
    </sheetView>
  </sheetViews>
  <sheetFormatPr defaultColWidth="8.88671875" defaultRowHeight="15"/>
  <cols>
    <col min="1" max="1" width="1.88671875" style="1585" customWidth="1"/>
    <col min="2" max="2" width="2.6640625" style="1585" customWidth="1"/>
    <col min="3" max="3" width="39.77734375" style="1585" customWidth="1"/>
    <col min="4" max="4" width="0.88671875" style="1585" customWidth="1"/>
    <col min="5" max="10" width="13.77734375" style="1585" customWidth="1"/>
    <col min="11" max="11" width="9.77734375" style="1585" hidden="1" customWidth="1"/>
    <col min="12" max="17" width="9.77734375" style="1585" customWidth="1"/>
    <col min="18" max="18" width="1.77734375" style="1585" customWidth="1"/>
    <col min="19" max="257" width="8.88671875" style="1585"/>
    <col min="258" max="260" width="8.88671875" style="1585" customWidth="1"/>
    <col min="261" max="261" width="14.21875" style="1585" customWidth="1"/>
    <col min="262" max="264" width="12.77734375" style="1585" customWidth="1"/>
    <col min="265" max="265" width="13.109375" style="1585" customWidth="1"/>
    <col min="266" max="273" width="10.77734375" style="1585" customWidth="1"/>
    <col min="274" max="513" width="8.88671875" style="1585"/>
    <col min="514" max="516" width="8.88671875" style="1585" customWidth="1"/>
    <col min="517" max="517" width="14.21875" style="1585" customWidth="1"/>
    <col min="518" max="520" width="12.77734375" style="1585" customWidth="1"/>
    <col min="521" max="521" width="13.109375" style="1585" customWidth="1"/>
    <col min="522" max="529" width="10.77734375" style="1585" customWidth="1"/>
    <col min="530" max="769" width="8.88671875" style="1585"/>
    <col min="770" max="772" width="8.88671875" style="1585" customWidth="1"/>
    <col min="773" max="773" width="14.21875" style="1585" customWidth="1"/>
    <col min="774" max="776" width="12.77734375" style="1585" customWidth="1"/>
    <col min="777" max="777" width="13.109375" style="1585" customWidth="1"/>
    <col min="778" max="785" width="10.77734375" style="1585" customWidth="1"/>
    <col min="786" max="1025" width="8.88671875" style="1585"/>
    <col min="1026" max="1028" width="8.88671875" style="1585" customWidth="1"/>
    <col min="1029" max="1029" width="14.21875" style="1585" customWidth="1"/>
    <col min="1030" max="1032" width="12.77734375" style="1585" customWidth="1"/>
    <col min="1033" max="1033" width="13.109375" style="1585" customWidth="1"/>
    <col min="1034" max="1041" width="10.77734375" style="1585" customWidth="1"/>
    <col min="1042" max="1281" width="8.88671875" style="1585"/>
    <col min="1282" max="1284" width="8.88671875" style="1585" customWidth="1"/>
    <col min="1285" max="1285" width="14.21875" style="1585" customWidth="1"/>
    <col min="1286" max="1288" width="12.77734375" style="1585" customWidth="1"/>
    <col min="1289" max="1289" width="13.109375" style="1585" customWidth="1"/>
    <col min="1290" max="1297" width="10.77734375" style="1585" customWidth="1"/>
    <col min="1298" max="1537" width="8.88671875" style="1585"/>
    <col min="1538" max="1540" width="8.88671875" style="1585" customWidth="1"/>
    <col min="1541" max="1541" width="14.21875" style="1585" customWidth="1"/>
    <col min="1542" max="1544" width="12.77734375" style="1585" customWidth="1"/>
    <col min="1545" max="1545" width="13.109375" style="1585" customWidth="1"/>
    <col min="1546" max="1553" width="10.77734375" style="1585" customWidth="1"/>
    <col min="1554" max="1793" width="8.88671875" style="1585"/>
    <col min="1794" max="1796" width="8.88671875" style="1585" customWidth="1"/>
    <col min="1797" max="1797" width="14.21875" style="1585" customWidth="1"/>
    <col min="1798" max="1800" width="12.77734375" style="1585" customWidth="1"/>
    <col min="1801" max="1801" width="13.109375" style="1585" customWidth="1"/>
    <col min="1802" max="1809" width="10.77734375" style="1585" customWidth="1"/>
    <col min="1810" max="2049" width="8.88671875" style="1585"/>
    <col min="2050" max="2052" width="8.88671875" style="1585" customWidth="1"/>
    <col min="2053" max="2053" width="14.21875" style="1585" customWidth="1"/>
    <col min="2054" max="2056" width="12.77734375" style="1585" customWidth="1"/>
    <col min="2057" max="2057" width="13.109375" style="1585" customWidth="1"/>
    <col min="2058" max="2065" width="10.77734375" style="1585" customWidth="1"/>
    <col min="2066" max="2305" width="8.88671875" style="1585"/>
    <col min="2306" max="2308" width="8.88671875" style="1585" customWidth="1"/>
    <col min="2309" max="2309" width="14.21875" style="1585" customWidth="1"/>
    <col min="2310" max="2312" width="12.77734375" style="1585" customWidth="1"/>
    <col min="2313" max="2313" width="13.109375" style="1585" customWidth="1"/>
    <col min="2314" max="2321" width="10.77734375" style="1585" customWidth="1"/>
    <col min="2322" max="2561" width="8.88671875" style="1585"/>
    <col min="2562" max="2564" width="8.88671875" style="1585" customWidth="1"/>
    <col min="2565" max="2565" width="14.21875" style="1585" customWidth="1"/>
    <col min="2566" max="2568" width="12.77734375" style="1585" customWidth="1"/>
    <col min="2569" max="2569" width="13.109375" style="1585" customWidth="1"/>
    <col min="2570" max="2577" width="10.77734375" style="1585" customWidth="1"/>
    <col min="2578" max="2817" width="8.88671875" style="1585"/>
    <col min="2818" max="2820" width="8.88671875" style="1585" customWidth="1"/>
    <col min="2821" max="2821" width="14.21875" style="1585" customWidth="1"/>
    <col min="2822" max="2824" width="12.77734375" style="1585" customWidth="1"/>
    <col min="2825" max="2825" width="13.109375" style="1585" customWidth="1"/>
    <col min="2826" max="2833" width="10.77734375" style="1585" customWidth="1"/>
    <col min="2834" max="3073" width="8.88671875" style="1585"/>
    <col min="3074" max="3076" width="8.88671875" style="1585" customWidth="1"/>
    <col min="3077" max="3077" width="14.21875" style="1585" customWidth="1"/>
    <col min="3078" max="3080" width="12.77734375" style="1585" customWidth="1"/>
    <col min="3081" max="3081" width="13.109375" style="1585" customWidth="1"/>
    <col min="3082" max="3089" width="10.77734375" style="1585" customWidth="1"/>
    <col min="3090" max="3329" width="8.88671875" style="1585"/>
    <col min="3330" max="3332" width="8.88671875" style="1585" customWidth="1"/>
    <col min="3333" max="3333" width="14.21875" style="1585" customWidth="1"/>
    <col min="3334" max="3336" width="12.77734375" style="1585" customWidth="1"/>
    <col min="3337" max="3337" width="13.109375" style="1585" customWidth="1"/>
    <col min="3338" max="3345" width="10.77734375" style="1585" customWidth="1"/>
    <col min="3346" max="3585" width="8.88671875" style="1585"/>
    <col min="3586" max="3588" width="8.88671875" style="1585" customWidth="1"/>
    <col min="3589" max="3589" width="14.21875" style="1585" customWidth="1"/>
    <col min="3590" max="3592" width="12.77734375" style="1585" customWidth="1"/>
    <col min="3593" max="3593" width="13.109375" style="1585" customWidth="1"/>
    <col min="3594" max="3601" width="10.77734375" style="1585" customWidth="1"/>
    <col min="3602" max="3841" width="8.88671875" style="1585"/>
    <col min="3842" max="3844" width="8.88671875" style="1585" customWidth="1"/>
    <col min="3845" max="3845" width="14.21875" style="1585" customWidth="1"/>
    <col min="3846" max="3848" width="12.77734375" style="1585" customWidth="1"/>
    <col min="3849" max="3849" width="13.109375" style="1585" customWidth="1"/>
    <col min="3850" max="3857" width="10.77734375" style="1585" customWidth="1"/>
    <col min="3858" max="4097" width="8.88671875" style="1585"/>
    <col min="4098" max="4100" width="8.88671875" style="1585" customWidth="1"/>
    <col min="4101" max="4101" width="14.21875" style="1585" customWidth="1"/>
    <col min="4102" max="4104" width="12.77734375" style="1585" customWidth="1"/>
    <col min="4105" max="4105" width="13.109375" style="1585" customWidth="1"/>
    <col min="4106" max="4113" width="10.77734375" style="1585" customWidth="1"/>
    <col min="4114" max="4353" width="8.88671875" style="1585"/>
    <col min="4354" max="4356" width="8.88671875" style="1585" customWidth="1"/>
    <col min="4357" max="4357" width="14.21875" style="1585" customWidth="1"/>
    <col min="4358" max="4360" width="12.77734375" style="1585" customWidth="1"/>
    <col min="4361" max="4361" width="13.109375" style="1585" customWidth="1"/>
    <col min="4362" max="4369" width="10.77734375" style="1585" customWidth="1"/>
    <col min="4370" max="4609" width="8.88671875" style="1585"/>
    <col min="4610" max="4612" width="8.88671875" style="1585" customWidth="1"/>
    <col min="4613" max="4613" width="14.21875" style="1585" customWidth="1"/>
    <col min="4614" max="4616" width="12.77734375" style="1585" customWidth="1"/>
    <col min="4617" max="4617" width="13.109375" style="1585" customWidth="1"/>
    <col min="4618" max="4625" width="10.77734375" style="1585" customWidth="1"/>
    <col min="4626" max="4865" width="8.88671875" style="1585"/>
    <col min="4866" max="4868" width="8.88671875" style="1585" customWidth="1"/>
    <col min="4869" max="4869" width="14.21875" style="1585" customWidth="1"/>
    <col min="4870" max="4872" width="12.77734375" style="1585" customWidth="1"/>
    <col min="4873" max="4873" width="13.109375" style="1585" customWidth="1"/>
    <col min="4874" max="4881" width="10.77734375" style="1585" customWidth="1"/>
    <col min="4882" max="5121" width="8.88671875" style="1585"/>
    <col min="5122" max="5124" width="8.88671875" style="1585" customWidth="1"/>
    <col min="5125" max="5125" width="14.21875" style="1585" customWidth="1"/>
    <col min="5126" max="5128" width="12.77734375" style="1585" customWidth="1"/>
    <col min="5129" max="5129" width="13.109375" style="1585" customWidth="1"/>
    <col min="5130" max="5137" width="10.77734375" style="1585" customWidth="1"/>
    <col min="5138" max="5377" width="8.88671875" style="1585"/>
    <col min="5378" max="5380" width="8.88671875" style="1585" customWidth="1"/>
    <col min="5381" max="5381" width="14.21875" style="1585" customWidth="1"/>
    <col min="5382" max="5384" width="12.77734375" style="1585" customWidth="1"/>
    <col min="5385" max="5385" width="13.109375" style="1585" customWidth="1"/>
    <col min="5386" max="5393" width="10.77734375" style="1585" customWidth="1"/>
    <col min="5394" max="5633" width="8.88671875" style="1585"/>
    <col min="5634" max="5636" width="8.88671875" style="1585" customWidth="1"/>
    <col min="5637" max="5637" width="14.21875" style="1585" customWidth="1"/>
    <col min="5638" max="5640" width="12.77734375" style="1585" customWidth="1"/>
    <col min="5641" max="5641" width="13.109375" style="1585" customWidth="1"/>
    <col min="5642" max="5649" width="10.77734375" style="1585" customWidth="1"/>
    <col min="5650" max="5889" width="8.88671875" style="1585"/>
    <col min="5890" max="5892" width="8.88671875" style="1585" customWidth="1"/>
    <col min="5893" max="5893" width="14.21875" style="1585" customWidth="1"/>
    <col min="5894" max="5896" width="12.77734375" style="1585" customWidth="1"/>
    <col min="5897" max="5897" width="13.109375" style="1585" customWidth="1"/>
    <col min="5898" max="5905" width="10.77734375" style="1585" customWidth="1"/>
    <col min="5906" max="6145" width="8.88671875" style="1585"/>
    <col min="6146" max="6148" width="8.88671875" style="1585" customWidth="1"/>
    <col min="6149" max="6149" width="14.21875" style="1585" customWidth="1"/>
    <col min="6150" max="6152" width="12.77734375" style="1585" customWidth="1"/>
    <col min="6153" max="6153" width="13.109375" style="1585" customWidth="1"/>
    <col min="6154" max="6161" width="10.77734375" style="1585" customWidth="1"/>
    <col min="6162" max="6401" width="8.88671875" style="1585"/>
    <col min="6402" max="6404" width="8.88671875" style="1585" customWidth="1"/>
    <col min="6405" max="6405" width="14.21875" style="1585" customWidth="1"/>
    <col min="6406" max="6408" width="12.77734375" style="1585" customWidth="1"/>
    <col min="6409" max="6409" width="13.109375" style="1585" customWidth="1"/>
    <col min="6410" max="6417" width="10.77734375" style="1585" customWidth="1"/>
    <col min="6418" max="6657" width="8.88671875" style="1585"/>
    <col min="6658" max="6660" width="8.88671875" style="1585" customWidth="1"/>
    <col min="6661" max="6661" width="14.21875" style="1585" customWidth="1"/>
    <col min="6662" max="6664" width="12.77734375" style="1585" customWidth="1"/>
    <col min="6665" max="6665" width="13.109375" style="1585" customWidth="1"/>
    <col min="6666" max="6673" width="10.77734375" style="1585" customWidth="1"/>
    <col min="6674" max="6913" width="8.88671875" style="1585"/>
    <col min="6914" max="6916" width="8.88671875" style="1585" customWidth="1"/>
    <col min="6917" max="6917" width="14.21875" style="1585" customWidth="1"/>
    <col min="6918" max="6920" width="12.77734375" style="1585" customWidth="1"/>
    <col min="6921" max="6921" width="13.109375" style="1585" customWidth="1"/>
    <col min="6922" max="6929" width="10.77734375" style="1585" customWidth="1"/>
    <col min="6930" max="7169" width="8.88671875" style="1585"/>
    <col min="7170" max="7172" width="8.88671875" style="1585" customWidth="1"/>
    <col min="7173" max="7173" width="14.21875" style="1585" customWidth="1"/>
    <col min="7174" max="7176" width="12.77734375" style="1585" customWidth="1"/>
    <col min="7177" max="7177" width="13.109375" style="1585" customWidth="1"/>
    <col min="7178" max="7185" width="10.77734375" style="1585" customWidth="1"/>
    <col min="7186" max="7425" width="8.88671875" style="1585"/>
    <col min="7426" max="7428" width="8.88671875" style="1585" customWidth="1"/>
    <col min="7429" max="7429" width="14.21875" style="1585" customWidth="1"/>
    <col min="7430" max="7432" width="12.77734375" style="1585" customWidth="1"/>
    <col min="7433" max="7433" width="13.109375" style="1585" customWidth="1"/>
    <col min="7434" max="7441" width="10.77734375" style="1585" customWidth="1"/>
    <col min="7442" max="7681" width="8.88671875" style="1585"/>
    <col min="7682" max="7684" width="8.88671875" style="1585" customWidth="1"/>
    <col min="7685" max="7685" width="14.21875" style="1585" customWidth="1"/>
    <col min="7686" max="7688" width="12.77734375" style="1585" customWidth="1"/>
    <col min="7689" max="7689" width="13.109375" style="1585" customWidth="1"/>
    <col min="7690" max="7697" width="10.77734375" style="1585" customWidth="1"/>
    <col min="7698" max="7937" width="8.88671875" style="1585"/>
    <col min="7938" max="7940" width="8.88671875" style="1585" customWidth="1"/>
    <col min="7941" max="7941" width="14.21875" style="1585" customWidth="1"/>
    <col min="7942" max="7944" width="12.77734375" style="1585" customWidth="1"/>
    <col min="7945" max="7945" width="13.109375" style="1585" customWidth="1"/>
    <col min="7946" max="7953" width="10.77734375" style="1585" customWidth="1"/>
    <col min="7954" max="8193" width="8.88671875" style="1585"/>
    <col min="8194" max="8196" width="8.88671875" style="1585" customWidth="1"/>
    <col min="8197" max="8197" width="14.21875" style="1585" customWidth="1"/>
    <col min="8198" max="8200" width="12.77734375" style="1585" customWidth="1"/>
    <col min="8201" max="8201" width="13.109375" style="1585" customWidth="1"/>
    <col min="8202" max="8209" width="10.77734375" style="1585" customWidth="1"/>
    <col min="8210" max="8449" width="8.88671875" style="1585"/>
    <col min="8450" max="8452" width="8.88671875" style="1585" customWidth="1"/>
    <col min="8453" max="8453" width="14.21875" style="1585" customWidth="1"/>
    <col min="8454" max="8456" width="12.77734375" style="1585" customWidth="1"/>
    <col min="8457" max="8457" width="13.109375" style="1585" customWidth="1"/>
    <col min="8458" max="8465" width="10.77734375" style="1585" customWidth="1"/>
    <col min="8466" max="8705" width="8.88671875" style="1585"/>
    <col min="8706" max="8708" width="8.88671875" style="1585" customWidth="1"/>
    <col min="8709" max="8709" width="14.21875" style="1585" customWidth="1"/>
    <col min="8710" max="8712" width="12.77734375" style="1585" customWidth="1"/>
    <col min="8713" max="8713" width="13.109375" style="1585" customWidth="1"/>
    <col min="8714" max="8721" width="10.77734375" style="1585" customWidth="1"/>
    <col min="8722" max="8961" width="8.88671875" style="1585"/>
    <col min="8962" max="8964" width="8.88671875" style="1585" customWidth="1"/>
    <col min="8965" max="8965" width="14.21875" style="1585" customWidth="1"/>
    <col min="8966" max="8968" width="12.77734375" style="1585" customWidth="1"/>
    <col min="8969" max="8969" width="13.109375" style="1585" customWidth="1"/>
    <col min="8970" max="8977" width="10.77734375" style="1585" customWidth="1"/>
    <col min="8978" max="9217" width="8.88671875" style="1585"/>
    <col min="9218" max="9220" width="8.88671875" style="1585" customWidth="1"/>
    <col min="9221" max="9221" width="14.21875" style="1585" customWidth="1"/>
    <col min="9222" max="9224" width="12.77734375" style="1585" customWidth="1"/>
    <col min="9225" max="9225" width="13.109375" style="1585" customWidth="1"/>
    <col min="9226" max="9233" width="10.77734375" style="1585" customWidth="1"/>
    <col min="9234" max="9473" width="8.88671875" style="1585"/>
    <col min="9474" max="9476" width="8.88671875" style="1585" customWidth="1"/>
    <col min="9477" max="9477" width="14.21875" style="1585" customWidth="1"/>
    <col min="9478" max="9480" width="12.77734375" style="1585" customWidth="1"/>
    <col min="9481" max="9481" width="13.109375" style="1585" customWidth="1"/>
    <col min="9482" max="9489" width="10.77734375" style="1585" customWidth="1"/>
    <col min="9490" max="9729" width="8.88671875" style="1585"/>
    <col min="9730" max="9732" width="8.88671875" style="1585" customWidth="1"/>
    <col min="9733" max="9733" width="14.21875" style="1585" customWidth="1"/>
    <col min="9734" max="9736" width="12.77734375" style="1585" customWidth="1"/>
    <col min="9737" max="9737" width="13.109375" style="1585" customWidth="1"/>
    <col min="9738" max="9745" width="10.77734375" style="1585" customWidth="1"/>
    <col min="9746" max="9985" width="8.88671875" style="1585"/>
    <col min="9986" max="9988" width="8.88671875" style="1585" customWidth="1"/>
    <col min="9989" max="9989" width="14.21875" style="1585" customWidth="1"/>
    <col min="9990" max="9992" width="12.77734375" style="1585" customWidth="1"/>
    <col min="9993" max="9993" width="13.109375" style="1585" customWidth="1"/>
    <col min="9994" max="10001" width="10.77734375" style="1585" customWidth="1"/>
    <col min="10002" max="10241" width="8.88671875" style="1585"/>
    <col min="10242" max="10244" width="8.88671875" style="1585" customWidth="1"/>
    <col min="10245" max="10245" width="14.21875" style="1585" customWidth="1"/>
    <col min="10246" max="10248" width="12.77734375" style="1585" customWidth="1"/>
    <col min="10249" max="10249" width="13.109375" style="1585" customWidth="1"/>
    <col min="10250" max="10257" width="10.77734375" style="1585" customWidth="1"/>
    <col min="10258" max="10497" width="8.88671875" style="1585"/>
    <col min="10498" max="10500" width="8.88671875" style="1585" customWidth="1"/>
    <col min="10501" max="10501" width="14.21875" style="1585" customWidth="1"/>
    <col min="10502" max="10504" width="12.77734375" style="1585" customWidth="1"/>
    <col min="10505" max="10505" width="13.109375" style="1585" customWidth="1"/>
    <col min="10506" max="10513" width="10.77734375" style="1585" customWidth="1"/>
    <col min="10514" max="10753" width="8.88671875" style="1585"/>
    <col min="10754" max="10756" width="8.88671875" style="1585" customWidth="1"/>
    <col min="10757" max="10757" width="14.21875" style="1585" customWidth="1"/>
    <col min="10758" max="10760" width="12.77734375" style="1585" customWidth="1"/>
    <col min="10761" max="10761" width="13.109375" style="1585" customWidth="1"/>
    <col min="10762" max="10769" width="10.77734375" style="1585" customWidth="1"/>
    <col min="10770" max="11009" width="8.88671875" style="1585"/>
    <col min="11010" max="11012" width="8.88671875" style="1585" customWidth="1"/>
    <col min="11013" max="11013" width="14.21875" style="1585" customWidth="1"/>
    <col min="11014" max="11016" width="12.77734375" style="1585" customWidth="1"/>
    <col min="11017" max="11017" width="13.109375" style="1585" customWidth="1"/>
    <col min="11018" max="11025" width="10.77734375" style="1585" customWidth="1"/>
    <col min="11026" max="11265" width="8.88671875" style="1585"/>
    <col min="11266" max="11268" width="8.88671875" style="1585" customWidth="1"/>
    <col min="11269" max="11269" width="14.21875" style="1585" customWidth="1"/>
    <col min="11270" max="11272" width="12.77734375" style="1585" customWidth="1"/>
    <col min="11273" max="11273" width="13.109375" style="1585" customWidth="1"/>
    <col min="11274" max="11281" width="10.77734375" style="1585" customWidth="1"/>
    <col min="11282" max="11521" width="8.88671875" style="1585"/>
    <col min="11522" max="11524" width="8.88671875" style="1585" customWidth="1"/>
    <col min="11525" max="11525" width="14.21875" style="1585" customWidth="1"/>
    <col min="11526" max="11528" width="12.77734375" style="1585" customWidth="1"/>
    <col min="11529" max="11529" width="13.109375" style="1585" customWidth="1"/>
    <col min="11530" max="11537" width="10.77734375" style="1585" customWidth="1"/>
    <col min="11538" max="11777" width="8.88671875" style="1585"/>
    <col min="11778" max="11780" width="8.88671875" style="1585" customWidth="1"/>
    <col min="11781" max="11781" width="14.21875" style="1585" customWidth="1"/>
    <col min="11782" max="11784" width="12.77734375" style="1585" customWidth="1"/>
    <col min="11785" max="11785" width="13.109375" style="1585" customWidth="1"/>
    <col min="11786" max="11793" width="10.77734375" style="1585" customWidth="1"/>
    <col min="11794" max="12033" width="8.88671875" style="1585"/>
    <col min="12034" max="12036" width="8.88671875" style="1585" customWidth="1"/>
    <col min="12037" max="12037" width="14.21875" style="1585" customWidth="1"/>
    <col min="12038" max="12040" width="12.77734375" style="1585" customWidth="1"/>
    <col min="12041" max="12041" width="13.109375" style="1585" customWidth="1"/>
    <col min="12042" max="12049" width="10.77734375" style="1585" customWidth="1"/>
    <col min="12050" max="12289" width="8.88671875" style="1585"/>
    <col min="12290" max="12292" width="8.88671875" style="1585" customWidth="1"/>
    <col min="12293" max="12293" width="14.21875" style="1585" customWidth="1"/>
    <col min="12294" max="12296" width="12.77734375" style="1585" customWidth="1"/>
    <col min="12297" max="12297" width="13.109375" style="1585" customWidth="1"/>
    <col min="12298" max="12305" width="10.77734375" style="1585" customWidth="1"/>
    <col min="12306" max="12545" width="8.88671875" style="1585"/>
    <col min="12546" max="12548" width="8.88671875" style="1585" customWidth="1"/>
    <col min="12549" max="12549" width="14.21875" style="1585" customWidth="1"/>
    <col min="12550" max="12552" width="12.77734375" style="1585" customWidth="1"/>
    <col min="12553" max="12553" width="13.109375" style="1585" customWidth="1"/>
    <col min="12554" max="12561" width="10.77734375" style="1585" customWidth="1"/>
    <col min="12562" max="12801" width="8.88671875" style="1585"/>
    <col min="12802" max="12804" width="8.88671875" style="1585" customWidth="1"/>
    <col min="12805" max="12805" width="14.21875" style="1585" customWidth="1"/>
    <col min="12806" max="12808" width="12.77734375" style="1585" customWidth="1"/>
    <col min="12809" max="12809" width="13.109375" style="1585" customWidth="1"/>
    <col min="12810" max="12817" width="10.77734375" style="1585" customWidth="1"/>
    <col min="12818" max="13057" width="8.88671875" style="1585"/>
    <col min="13058" max="13060" width="8.88671875" style="1585" customWidth="1"/>
    <col min="13061" max="13061" width="14.21875" style="1585" customWidth="1"/>
    <col min="13062" max="13064" width="12.77734375" style="1585" customWidth="1"/>
    <col min="13065" max="13065" width="13.109375" style="1585" customWidth="1"/>
    <col min="13066" max="13073" width="10.77734375" style="1585" customWidth="1"/>
    <col min="13074" max="13313" width="8.88671875" style="1585"/>
    <col min="13314" max="13316" width="8.88671875" style="1585" customWidth="1"/>
    <col min="13317" max="13317" width="14.21875" style="1585" customWidth="1"/>
    <col min="13318" max="13320" width="12.77734375" style="1585" customWidth="1"/>
    <col min="13321" max="13321" width="13.109375" style="1585" customWidth="1"/>
    <col min="13322" max="13329" width="10.77734375" style="1585" customWidth="1"/>
    <col min="13330" max="13569" width="8.88671875" style="1585"/>
    <col min="13570" max="13572" width="8.88671875" style="1585" customWidth="1"/>
    <col min="13573" max="13573" width="14.21875" style="1585" customWidth="1"/>
    <col min="13574" max="13576" width="12.77734375" style="1585" customWidth="1"/>
    <col min="13577" max="13577" width="13.109375" style="1585" customWidth="1"/>
    <col min="13578" max="13585" width="10.77734375" style="1585" customWidth="1"/>
    <col min="13586" max="13825" width="8.88671875" style="1585"/>
    <col min="13826" max="13828" width="8.88671875" style="1585" customWidth="1"/>
    <col min="13829" max="13829" width="14.21875" style="1585" customWidth="1"/>
    <col min="13830" max="13832" width="12.77734375" style="1585" customWidth="1"/>
    <col min="13833" max="13833" width="13.109375" style="1585" customWidth="1"/>
    <col min="13834" max="13841" width="10.77734375" style="1585" customWidth="1"/>
    <col min="13842" max="14081" width="8.88671875" style="1585"/>
    <col min="14082" max="14084" width="8.88671875" style="1585" customWidth="1"/>
    <col min="14085" max="14085" width="14.21875" style="1585" customWidth="1"/>
    <col min="14086" max="14088" width="12.77734375" style="1585" customWidth="1"/>
    <col min="14089" max="14089" width="13.109375" style="1585" customWidth="1"/>
    <col min="14090" max="14097" width="10.77734375" style="1585" customWidth="1"/>
    <col min="14098" max="14337" width="8.88671875" style="1585"/>
    <col min="14338" max="14340" width="8.88671875" style="1585" customWidth="1"/>
    <col min="14341" max="14341" width="14.21875" style="1585" customWidth="1"/>
    <col min="14342" max="14344" width="12.77734375" style="1585" customWidth="1"/>
    <col min="14345" max="14345" width="13.109375" style="1585" customWidth="1"/>
    <col min="14346" max="14353" width="10.77734375" style="1585" customWidth="1"/>
    <col min="14354" max="14593" width="8.88671875" style="1585"/>
    <col min="14594" max="14596" width="8.88671875" style="1585" customWidth="1"/>
    <col min="14597" max="14597" width="14.21875" style="1585" customWidth="1"/>
    <col min="14598" max="14600" width="12.77734375" style="1585" customWidth="1"/>
    <col min="14601" max="14601" width="13.109375" style="1585" customWidth="1"/>
    <col min="14602" max="14609" width="10.77734375" style="1585" customWidth="1"/>
    <col min="14610" max="14849" width="8.88671875" style="1585"/>
    <col min="14850" max="14852" width="8.88671875" style="1585" customWidth="1"/>
    <col min="14853" max="14853" width="14.21875" style="1585" customWidth="1"/>
    <col min="14854" max="14856" width="12.77734375" style="1585" customWidth="1"/>
    <col min="14857" max="14857" width="13.109375" style="1585" customWidth="1"/>
    <col min="14858" max="14865" width="10.77734375" style="1585" customWidth="1"/>
    <col min="14866" max="15105" width="8.88671875" style="1585"/>
    <col min="15106" max="15108" width="8.88671875" style="1585" customWidth="1"/>
    <col min="15109" max="15109" width="14.21875" style="1585" customWidth="1"/>
    <col min="15110" max="15112" width="12.77734375" style="1585" customWidth="1"/>
    <col min="15113" max="15113" width="13.109375" style="1585" customWidth="1"/>
    <col min="15114" max="15121" width="10.77734375" style="1585" customWidth="1"/>
    <col min="15122" max="15361" width="8.88671875" style="1585"/>
    <col min="15362" max="15364" width="8.88671875" style="1585" customWidth="1"/>
    <col min="15365" max="15365" width="14.21875" style="1585" customWidth="1"/>
    <col min="15366" max="15368" width="12.77734375" style="1585" customWidth="1"/>
    <col min="15369" max="15369" width="13.109375" style="1585" customWidth="1"/>
    <col min="15370" max="15377" width="10.77734375" style="1585" customWidth="1"/>
    <col min="15378" max="15617" width="8.88671875" style="1585"/>
    <col min="15618" max="15620" width="8.88671875" style="1585" customWidth="1"/>
    <col min="15621" max="15621" width="14.21875" style="1585" customWidth="1"/>
    <col min="15622" max="15624" width="12.77734375" style="1585" customWidth="1"/>
    <col min="15625" max="15625" width="13.109375" style="1585" customWidth="1"/>
    <col min="15626" max="15633" width="10.77734375" style="1585" customWidth="1"/>
    <col min="15634" max="15873" width="8.88671875" style="1585"/>
    <col min="15874" max="15876" width="8.88671875" style="1585" customWidth="1"/>
    <col min="15877" max="15877" width="14.21875" style="1585" customWidth="1"/>
    <col min="15878" max="15880" width="12.77734375" style="1585" customWidth="1"/>
    <col min="15881" max="15881" width="13.109375" style="1585" customWidth="1"/>
    <col min="15882" max="15889" width="10.77734375" style="1585" customWidth="1"/>
    <col min="15890" max="16129" width="8.88671875" style="1585"/>
    <col min="16130" max="16132" width="8.88671875" style="1585" customWidth="1"/>
    <col min="16133" max="16133" width="14.21875" style="1585" customWidth="1"/>
    <col min="16134" max="16136" width="12.77734375" style="1585" customWidth="1"/>
    <col min="16137" max="16137" width="13.109375" style="1585" customWidth="1"/>
    <col min="16138" max="16145" width="10.77734375" style="1585" customWidth="1"/>
    <col min="16146" max="16384" width="8.88671875" style="1585"/>
  </cols>
  <sheetData>
    <row r="1" spans="1:18" ht="36" customHeight="1">
      <c r="A1" s="4236" t="s">
        <v>1305</v>
      </c>
      <c r="B1" s="4236"/>
      <c r="C1" s="4236"/>
      <c r="D1" s="4236"/>
      <c r="E1" s="4236"/>
      <c r="F1" s="4236"/>
      <c r="G1" s="4236"/>
      <c r="H1" s="4236"/>
      <c r="I1" s="4236"/>
      <c r="J1" s="4236"/>
      <c r="K1" s="4236"/>
      <c r="L1" s="4236"/>
      <c r="M1" s="4236"/>
      <c r="N1" s="4236"/>
      <c r="O1" s="4236"/>
      <c r="P1" s="4236"/>
      <c r="Q1" s="4236"/>
      <c r="R1" s="2960"/>
    </row>
    <row r="2" spans="1:18" ht="16.5" customHeight="1" thickBot="1"/>
    <row r="3" spans="1:18" s="1586" customFormat="1" ht="20.25" customHeight="1">
      <c r="D3" s="1587"/>
      <c r="E3" s="4233">
        <v>2017</v>
      </c>
      <c r="F3" s="4233"/>
      <c r="G3" s="4233"/>
      <c r="H3" s="4233"/>
      <c r="I3" s="4233"/>
      <c r="J3" s="4233"/>
      <c r="K3" s="4234"/>
      <c r="L3" s="4234"/>
      <c r="M3" s="4235"/>
      <c r="N3" s="4183">
        <v>2016</v>
      </c>
      <c r="O3" s="4183"/>
      <c r="P3" s="4183"/>
      <c r="Q3" s="4184"/>
    </row>
    <row r="4" spans="1:18" ht="20.25" customHeight="1" thickBot="1">
      <c r="A4" s="1588"/>
      <c r="B4" s="1588"/>
      <c r="C4" s="1588"/>
      <c r="D4" s="1589"/>
      <c r="E4" s="4239" t="s">
        <v>782</v>
      </c>
      <c r="F4" s="4240"/>
      <c r="G4" s="4240"/>
      <c r="H4" s="4240"/>
      <c r="I4" s="4240"/>
      <c r="J4" s="4240"/>
      <c r="K4" s="2373" t="s">
        <v>782</v>
      </c>
      <c r="L4" s="2798" t="s">
        <v>783</v>
      </c>
      <c r="M4" s="2797" t="s">
        <v>784</v>
      </c>
      <c r="N4" s="2373" t="s">
        <v>785</v>
      </c>
      <c r="O4" s="2798" t="s">
        <v>782</v>
      </c>
      <c r="P4" s="2798" t="s">
        <v>783</v>
      </c>
      <c r="Q4" s="2797" t="s">
        <v>784</v>
      </c>
    </row>
    <row r="5" spans="1:18" ht="21.75" customHeight="1" thickBot="1">
      <c r="A5" s="1588"/>
      <c r="B5" s="1588"/>
      <c r="C5" s="1588"/>
      <c r="D5" s="1588"/>
      <c r="E5" s="4241" t="s">
        <v>1069</v>
      </c>
      <c r="F5" s="4243" t="s">
        <v>1070</v>
      </c>
      <c r="G5" s="4243"/>
      <c r="H5" s="4243"/>
      <c r="I5" s="4243"/>
      <c r="J5" s="4244" t="s">
        <v>1224</v>
      </c>
      <c r="K5" s="4246" t="s">
        <v>1070</v>
      </c>
      <c r="L5" s="4247"/>
      <c r="M5" s="4247"/>
      <c r="N5" s="4247"/>
      <c r="O5" s="4247"/>
      <c r="P5" s="4247"/>
      <c r="Q5" s="4248"/>
    </row>
    <row r="6" spans="1:18" ht="38.25" customHeight="1" thickBot="1">
      <c r="A6" s="1588" t="s">
        <v>848</v>
      </c>
      <c r="B6" s="1588"/>
      <c r="C6" s="1588"/>
      <c r="D6" s="1590"/>
      <c r="E6" s="4242"/>
      <c r="F6" s="2956" t="s">
        <v>1071</v>
      </c>
      <c r="G6" s="2957" t="s">
        <v>1153</v>
      </c>
      <c r="H6" s="2958" t="s">
        <v>1072</v>
      </c>
      <c r="I6" s="2959" t="s">
        <v>5</v>
      </c>
      <c r="J6" s="4245"/>
      <c r="K6" s="4249"/>
      <c r="L6" s="4250"/>
      <c r="M6" s="4250"/>
      <c r="N6" s="4250"/>
      <c r="O6" s="4250"/>
      <c r="P6" s="4250"/>
      <c r="Q6" s="4251"/>
    </row>
    <row r="7" spans="1:18" ht="17.25" customHeight="1">
      <c r="A7" s="4237" t="s">
        <v>1073</v>
      </c>
      <c r="B7" s="4238"/>
      <c r="C7" s="4238"/>
      <c r="D7" s="2308"/>
      <c r="E7" s="3204"/>
      <c r="F7" s="3205"/>
      <c r="G7" s="3205"/>
      <c r="H7" s="3205"/>
      <c r="I7" s="3205"/>
      <c r="J7" s="3206"/>
      <c r="K7" s="3193"/>
      <c r="L7" s="3063"/>
      <c r="M7" s="3079"/>
      <c r="N7" s="3090"/>
      <c r="O7" s="2800"/>
      <c r="P7" s="2800"/>
      <c r="Q7" s="2790"/>
    </row>
    <row r="8" spans="1:18" ht="17.25" customHeight="1">
      <c r="A8" s="1591" t="s">
        <v>837</v>
      </c>
      <c r="B8" s="1592"/>
      <c r="C8" s="1592"/>
      <c r="D8" s="1593"/>
      <c r="E8" s="2366"/>
      <c r="F8" s="3207"/>
      <c r="G8" s="3208"/>
      <c r="H8" s="3208"/>
      <c r="I8" s="2367"/>
      <c r="J8" s="2791"/>
      <c r="K8" s="2368"/>
      <c r="L8" s="2306"/>
      <c r="M8" s="2307"/>
      <c r="N8" s="3091"/>
      <c r="O8" s="2306"/>
      <c r="P8" s="2306"/>
      <c r="Q8" s="2791"/>
    </row>
    <row r="9" spans="1:18" ht="17.25" customHeight="1">
      <c r="A9" s="1591" t="s">
        <v>769</v>
      </c>
      <c r="B9" s="1592" t="s">
        <v>1022</v>
      </c>
      <c r="C9" s="1592"/>
      <c r="D9" s="1593"/>
      <c r="E9" s="3018">
        <v>47198</v>
      </c>
      <c r="F9" s="3209">
        <v>849</v>
      </c>
      <c r="G9" s="3210">
        <v>4789</v>
      </c>
      <c r="H9" s="3210">
        <v>0</v>
      </c>
      <c r="I9" s="3019">
        <v>5638</v>
      </c>
      <c r="J9" s="3211">
        <v>451</v>
      </c>
      <c r="K9" s="3194">
        <v>0</v>
      </c>
      <c r="L9" s="1594">
        <v>5472</v>
      </c>
      <c r="M9" s="3080">
        <v>5392</v>
      </c>
      <c r="N9" s="3064">
        <v>5455</v>
      </c>
      <c r="O9" s="1594">
        <v>5448</v>
      </c>
      <c r="P9" s="1594">
        <v>5027</v>
      </c>
      <c r="Q9" s="2792">
        <v>5265</v>
      </c>
      <c r="R9" s="1595"/>
    </row>
    <row r="10" spans="1:18" ht="17.25" customHeight="1">
      <c r="A10" s="1591" t="s">
        <v>0</v>
      </c>
      <c r="B10" s="1592" t="s">
        <v>1074</v>
      </c>
      <c r="C10" s="1592"/>
      <c r="D10" s="1593"/>
      <c r="E10" s="3018">
        <v>6027</v>
      </c>
      <c r="F10" s="3209">
        <v>0</v>
      </c>
      <c r="G10" s="3210">
        <v>1210</v>
      </c>
      <c r="H10" s="3210">
        <v>0</v>
      </c>
      <c r="I10" s="3019">
        <v>1210</v>
      </c>
      <c r="J10" s="3211">
        <v>97</v>
      </c>
      <c r="K10" s="3194">
        <v>0</v>
      </c>
      <c r="L10" s="1594">
        <v>1190</v>
      </c>
      <c r="M10" s="3080">
        <v>1155</v>
      </c>
      <c r="N10" s="3064">
        <v>1178</v>
      </c>
      <c r="O10" s="1594">
        <v>1227</v>
      </c>
      <c r="P10" s="1594">
        <v>1152</v>
      </c>
      <c r="Q10" s="2792">
        <v>1011</v>
      </c>
      <c r="R10" s="1595"/>
    </row>
    <row r="11" spans="1:18" ht="17.25" customHeight="1">
      <c r="A11" s="1591"/>
      <c r="B11" s="1592" t="s">
        <v>1023</v>
      </c>
      <c r="C11" s="1592"/>
      <c r="D11" s="1593"/>
      <c r="E11" s="3018">
        <v>16556</v>
      </c>
      <c r="F11" s="3209">
        <v>2423</v>
      </c>
      <c r="G11" s="3210">
        <v>5136</v>
      </c>
      <c r="H11" s="3210">
        <v>0</v>
      </c>
      <c r="I11" s="3019">
        <v>7559</v>
      </c>
      <c r="J11" s="3211">
        <v>605</v>
      </c>
      <c r="K11" s="3194">
        <v>0</v>
      </c>
      <c r="L11" s="1594">
        <v>7601</v>
      </c>
      <c r="M11" s="3080">
        <v>7280</v>
      </c>
      <c r="N11" s="3064">
        <v>6823</v>
      </c>
      <c r="O11" s="1594">
        <v>6874</v>
      </c>
      <c r="P11" s="1594">
        <v>6705</v>
      </c>
      <c r="Q11" s="2792">
        <v>6692</v>
      </c>
      <c r="R11" s="1595"/>
    </row>
    <row r="12" spans="1:18" ht="17.25" customHeight="1">
      <c r="A12" s="1591" t="s">
        <v>1075</v>
      </c>
      <c r="B12" s="1592"/>
      <c r="C12" s="1592"/>
      <c r="D12" s="1593"/>
      <c r="E12" s="3018"/>
      <c r="F12" s="3209"/>
      <c r="G12" s="3210"/>
      <c r="H12" s="3210"/>
      <c r="I12" s="3019"/>
      <c r="J12" s="3211"/>
      <c r="K12" s="3194"/>
      <c r="L12" s="1594"/>
      <c r="M12" s="3080"/>
      <c r="N12" s="3064"/>
      <c r="O12" s="1594"/>
      <c r="P12" s="1594"/>
      <c r="Q12" s="2792"/>
      <c r="R12" s="1595"/>
    </row>
    <row r="13" spans="1:18" ht="17.25" customHeight="1">
      <c r="A13" s="1591"/>
      <c r="B13" s="1592" t="s">
        <v>1076</v>
      </c>
      <c r="C13" s="1592"/>
      <c r="D13" s="1593"/>
      <c r="E13" s="3018">
        <v>62311</v>
      </c>
      <c r="F13" s="3209">
        <v>1821</v>
      </c>
      <c r="G13" s="3210">
        <v>25148</v>
      </c>
      <c r="H13" s="3210">
        <v>0</v>
      </c>
      <c r="I13" s="3019">
        <v>26969</v>
      </c>
      <c r="J13" s="3211">
        <v>2157</v>
      </c>
      <c r="K13" s="3194">
        <v>0</v>
      </c>
      <c r="L13" s="1594">
        <v>27810</v>
      </c>
      <c r="M13" s="3080">
        <v>27226</v>
      </c>
      <c r="N13" s="3064">
        <v>27393</v>
      </c>
      <c r="O13" s="1594">
        <v>26001</v>
      </c>
      <c r="P13" s="1594">
        <v>26869</v>
      </c>
      <c r="Q13" s="2792">
        <v>27196</v>
      </c>
      <c r="R13" s="1595"/>
    </row>
    <row r="14" spans="1:18" ht="17.25" customHeight="1">
      <c r="A14" s="1591"/>
      <c r="B14" s="1592" t="s">
        <v>1077</v>
      </c>
      <c r="C14" s="1592"/>
      <c r="D14" s="1593"/>
      <c r="E14" s="3018">
        <v>25737</v>
      </c>
      <c r="F14" s="3209">
        <v>287</v>
      </c>
      <c r="G14" s="3210">
        <v>724</v>
      </c>
      <c r="H14" s="3210">
        <v>0</v>
      </c>
      <c r="I14" s="3019">
        <v>1011</v>
      </c>
      <c r="J14" s="3211">
        <v>81</v>
      </c>
      <c r="K14" s="3194">
        <v>0</v>
      </c>
      <c r="L14" s="1594">
        <v>891</v>
      </c>
      <c r="M14" s="3080">
        <v>857</v>
      </c>
      <c r="N14" s="3064">
        <v>875</v>
      </c>
      <c r="O14" s="1594">
        <v>849</v>
      </c>
      <c r="P14" s="1594">
        <v>580</v>
      </c>
      <c r="Q14" s="2792">
        <v>658</v>
      </c>
      <c r="R14" s="1595"/>
    </row>
    <row r="15" spans="1:18" ht="17.25" customHeight="1">
      <c r="A15" s="1591"/>
      <c r="B15" s="1592" t="s">
        <v>1078</v>
      </c>
      <c r="C15" s="1592"/>
      <c r="D15" s="1593"/>
      <c r="E15" s="3018">
        <v>5470</v>
      </c>
      <c r="F15" s="3209">
        <v>311</v>
      </c>
      <c r="G15" s="3210">
        <v>1220</v>
      </c>
      <c r="H15" s="3210">
        <v>0</v>
      </c>
      <c r="I15" s="3019">
        <v>1531</v>
      </c>
      <c r="J15" s="3211">
        <v>122</v>
      </c>
      <c r="K15" s="3194">
        <v>0</v>
      </c>
      <c r="L15" s="1594">
        <v>1639</v>
      </c>
      <c r="M15" s="3080">
        <v>1473</v>
      </c>
      <c r="N15" s="3064">
        <v>1574</v>
      </c>
      <c r="O15" s="1594">
        <v>1371</v>
      </c>
      <c r="P15" s="1594">
        <v>1315</v>
      </c>
      <c r="Q15" s="2792">
        <v>1209</v>
      </c>
      <c r="R15" s="1595"/>
    </row>
    <row r="16" spans="1:18" ht="20.100000000000001" customHeight="1">
      <c r="A16" s="1591" t="s">
        <v>1079</v>
      </c>
      <c r="B16" s="1592"/>
      <c r="C16" s="1592"/>
      <c r="D16" s="1593"/>
      <c r="E16" s="3018">
        <v>932</v>
      </c>
      <c r="F16" s="3209">
        <v>0</v>
      </c>
      <c r="G16" s="3210">
        <v>932</v>
      </c>
      <c r="H16" s="3210">
        <v>0</v>
      </c>
      <c r="I16" s="3019">
        <v>932</v>
      </c>
      <c r="J16" s="3211">
        <v>75</v>
      </c>
      <c r="K16" s="3194">
        <v>0</v>
      </c>
      <c r="L16" s="1594">
        <v>872</v>
      </c>
      <c r="M16" s="3080">
        <v>886</v>
      </c>
      <c r="N16" s="3064">
        <v>875</v>
      </c>
      <c r="O16" s="1594">
        <v>866</v>
      </c>
      <c r="P16" s="1594">
        <v>834</v>
      </c>
      <c r="Q16" s="2792">
        <v>835</v>
      </c>
      <c r="R16" s="1595"/>
    </row>
    <row r="17" spans="1:18" ht="17.25" customHeight="1">
      <c r="A17" s="1591" t="s">
        <v>1108</v>
      </c>
      <c r="B17" s="1592"/>
      <c r="C17" s="1592"/>
      <c r="D17" s="1593"/>
      <c r="E17" s="3018">
        <v>5152</v>
      </c>
      <c r="F17" s="3209">
        <v>0</v>
      </c>
      <c r="G17" s="3210">
        <v>423</v>
      </c>
      <c r="H17" s="3210">
        <v>0</v>
      </c>
      <c r="I17" s="3019">
        <v>423</v>
      </c>
      <c r="J17" s="3211">
        <v>34</v>
      </c>
      <c r="K17" s="3194">
        <v>0</v>
      </c>
      <c r="L17" s="1594">
        <v>402</v>
      </c>
      <c r="M17" s="3080">
        <v>304</v>
      </c>
      <c r="N17" s="3064">
        <v>831</v>
      </c>
      <c r="O17" s="1594">
        <v>785</v>
      </c>
      <c r="P17" s="1594">
        <v>781</v>
      </c>
      <c r="Q17" s="2792">
        <v>795</v>
      </c>
      <c r="R17" s="1595"/>
    </row>
    <row r="18" spans="1:18" ht="17.25" customHeight="1">
      <c r="A18" s="1591" t="s">
        <v>1080</v>
      </c>
      <c r="B18" s="1592"/>
      <c r="C18" s="1592"/>
      <c r="D18" s="1593"/>
      <c r="E18" s="3018">
        <v>25288</v>
      </c>
      <c r="F18" s="3209">
        <v>0</v>
      </c>
      <c r="G18" s="3210">
        <v>0</v>
      </c>
      <c r="H18" s="3210">
        <v>3455</v>
      </c>
      <c r="I18" s="3019">
        <v>3455</v>
      </c>
      <c r="J18" s="3211">
        <v>276</v>
      </c>
      <c r="K18" s="3194">
        <v>0</v>
      </c>
      <c r="L18" s="1594">
        <v>3232</v>
      </c>
      <c r="M18" s="3080">
        <v>3137</v>
      </c>
      <c r="N18" s="3064">
        <v>3176</v>
      </c>
      <c r="O18" s="1594">
        <v>3458</v>
      </c>
      <c r="P18" s="1594">
        <v>3256</v>
      </c>
      <c r="Q18" s="2792">
        <v>3587</v>
      </c>
      <c r="R18" s="1595"/>
    </row>
    <row r="19" spans="1:18" ht="17.25" customHeight="1">
      <c r="A19" s="1591"/>
      <c r="B19" s="1592"/>
      <c r="C19" s="1592"/>
      <c r="D19" s="1593"/>
      <c r="E19" s="3018"/>
      <c r="F19" s="3209"/>
      <c r="G19" s="3210"/>
      <c r="H19" s="3210"/>
      <c r="I19" s="3019"/>
      <c r="J19" s="3211"/>
      <c r="K19" s="3194"/>
      <c r="L19" s="1594"/>
      <c r="M19" s="3080"/>
      <c r="N19" s="3064"/>
      <c r="O19" s="1594"/>
      <c r="P19" s="1594"/>
      <c r="Q19" s="2792"/>
      <c r="R19" s="1595"/>
    </row>
    <row r="20" spans="1:18" ht="17.25" customHeight="1">
      <c r="A20" s="2376" t="s">
        <v>1081</v>
      </c>
      <c r="B20" s="1592"/>
      <c r="C20" s="1592"/>
      <c r="D20" s="1593"/>
      <c r="E20" s="3018"/>
      <c r="F20" s="3209"/>
      <c r="G20" s="3210"/>
      <c r="H20" s="3210"/>
      <c r="I20" s="3019"/>
      <c r="J20" s="3211"/>
      <c r="K20" s="3195"/>
      <c r="L20" s="1597"/>
      <c r="M20" s="3081"/>
      <c r="N20" s="3065"/>
      <c r="O20" s="1597"/>
      <c r="P20" s="1597"/>
      <c r="Q20" s="2793"/>
      <c r="R20" s="1595"/>
    </row>
    <row r="21" spans="1:18" ht="17.25" customHeight="1">
      <c r="A21" s="1591" t="s">
        <v>1076</v>
      </c>
      <c r="B21" s="1592"/>
      <c r="C21" s="1592"/>
      <c r="D21" s="1593"/>
      <c r="E21" s="3018">
        <v>12574</v>
      </c>
      <c r="F21" s="3209">
        <v>33</v>
      </c>
      <c r="G21" s="3210">
        <v>123</v>
      </c>
      <c r="H21" s="3210">
        <v>0</v>
      </c>
      <c r="I21" s="3019">
        <v>156</v>
      </c>
      <c r="J21" s="3211">
        <v>12</v>
      </c>
      <c r="K21" s="3194">
        <v>0</v>
      </c>
      <c r="L21" s="1594">
        <v>238</v>
      </c>
      <c r="M21" s="3080">
        <v>209</v>
      </c>
      <c r="N21" s="3064">
        <v>347</v>
      </c>
      <c r="O21" s="1594">
        <v>119</v>
      </c>
      <c r="P21" s="1594">
        <v>91</v>
      </c>
      <c r="Q21" s="2792">
        <v>94</v>
      </c>
      <c r="R21" s="1595"/>
    </row>
    <row r="22" spans="1:18" ht="17.25" customHeight="1">
      <c r="A22" s="1591" t="s">
        <v>1077</v>
      </c>
      <c r="B22" s="1592"/>
      <c r="C22" s="1592"/>
      <c r="D22" s="1593"/>
      <c r="E22" s="3018">
        <v>33602</v>
      </c>
      <c r="F22" s="3209">
        <v>0</v>
      </c>
      <c r="G22" s="3210">
        <v>50</v>
      </c>
      <c r="H22" s="3210">
        <v>0</v>
      </c>
      <c r="I22" s="3019">
        <v>50</v>
      </c>
      <c r="J22" s="3211">
        <v>4</v>
      </c>
      <c r="K22" s="3194">
        <v>0</v>
      </c>
      <c r="L22" s="1594">
        <v>32</v>
      </c>
      <c r="M22" s="3080">
        <v>33</v>
      </c>
      <c r="N22" s="3064">
        <v>34</v>
      </c>
      <c r="O22" s="1594">
        <v>18</v>
      </c>
      <c r="P22" s="1594">
        <v>17</v>
      </c>
      <c r="Q22" s="2792">
        <v>14</v>
      </c>
      <c r="R22" s="1595"/>
    </row>
    <row r="23" spans="1:18" ht="17.25" customHeight="1">
      <c r="A23" s="1591" t="s">
        <v>1082</v>
      </c>
      <c r="B23" s="1592"/>
      <c r="C23" s="1592"/>
      <c r="D23" s="1593"/>
      <c r="E23" s="3018">
        <v>47850</v>
      </c>
      <c r="F23" s="3209">
        <v>0</v>
      </c>
      <c r="G23" s="3210">
        <v>508</v>
      </c>
      <c r="H23" s="3210">
        <v>0</v>
      </c>
      <c r="I23" s="3019">
        <v>508</v>
      </c>
      <c r="J23" s="3211">
        <v>41</v>
      </c>
      <c r="K23" s="3194">
        <v>0</v>
      </c>
      <c r="L23" s="1594">
        <v>510</v>
      </c>
      <c r="M23" s="3080">
        <v>436</v>
      </c>
      <c r="N23" s="3064">
        <v>402</v>
      </c>
      <c r="O23" s="1594">
        <v>1683</v>
      </c>
      <c r="P23" s="1594">
        <v>1204</v>
      </c>
      <c r="Q23" s="2792">
        <v>1415</v>
      </c>
      <c r="R23" s="1595"/>
    </row>
    <row r="24" spans="1:18" ht="17.25" customHeight="1">
      <c r="A24" s="1591" t="s">
        <v>1083</v>
      </c>
      <c r="B24" s="1592"/>
      <c r="C24" s="1592"/>
      <c r="D24" s="1593"/>
      <c r="E24" s="3018">
        <v>8168</v>
      </c>
      <c r="F24" s="3209">
        <v>118</v>
      </c>
      <c r="G24" s="3210">
        <v>2033</v>
      </c>
      <c r="H24" s="3210">
        <v>0</v>
      </c>
      <c r="I24" s="3019">
        <v>2151</v>
      </c>
      <c r="J24" s="3211">
        <v>172</v>
      </c>
      <c r="K24" s="3194">
        <v>0</v>
      </c>
      <c r="L24" s="1594">
        <v>2183</v>
      </c>
      <c r="M24" s="3080">
        <v>2190</v>
      </c>
      <c r="N24" s="3064">
        <v>2345</v>
      </c>
      <c r="O24" s="1594">
        <v>2496</v>
      </c>
      <c r="P24" s="1594">
        <v>2659</v>
      </c>
      <c r="Q24" s="2792">
        <v>2897</v>
      </c>
      <c r="R24" s="1595"/>
    </row>
    <row r="25" spans="1:18" ht="20.100000000000001" customHeight="1">
      <c r="A25" s="1591" t="s">
        <v>1092</v>
      </c>
      <c r="B25" s="1592"/>
      <c r="C25" s="1592"/>
      <c r="D25" s="1593"/>
      <c r="E25" s="3018"/>
      <c r="F25" s="3209">
        <v>1916</v>
      </c>
      <c r="G25" s="3210">
        <v>0</v>
      </c>
      <c r="H25" s="3210">
        <v>0</v>
      </c>
      <c r="I25" s="3019">
        <v>1916</v>
      </c>
      <c r="J25" s="3211">
        <v>153</v>
      </c>
      <c r="K25" s="3194">
        <v>0</v>
      </c>
      <c r="L25" s="1594">
        <v>2159</v>
      </c>
      <c r="M25" s="3080">
        <v>2030</v>
      </c>
      <c r="N25" s="3064">
        <v>2055</v>
      </c>
      <c r="O25" s="1594">
        <v>2145</v>
      </c>
      <c r="P25" s="1594">
        <v>2090</v>
      </c>
      <c r="Q25" s="2792">
        <v>2423</v>
      </c>
      <c r="R25" s="1595"/>
    </row>
    <row r="26" spans="1:18" ht="17.25" customHeight="1">
      <c r="A26" s="1591"/>
      <c r="B26" s="1592"/>
      <c r="C26" s="1592"/>
      <c r="D26" s="1593"/>
      <c r="E26" s="3018"/>
      <c r="F26" s="3209"/>
      <c r="G26" s="3210"/>
      <c r="H26" s="3210"/>
      <c r="I26" s="3019"/>
      <c r="J26" s="3211"/>
      <c r="K26" s="3194"/>
      <c r="L26" s="1594"/>
      <c r="M26" s="3080"/>
      <c r="N26" s="3064"/>
      <c r="O26" s="1594"/>
      <c r="P26" s="1594"/>
      <c r="Q26" s="2792"/>
      <c r="R26" s="1595"/>
    </row>
    <row r="27" spans="1:18" ht="17.25" customHeight="1">
      <c r="A27" s="1591" t="s">
        <v>1084</v>
      </c>
      <c r="B27" s="1592"/>
      <c r="C27" s="1592"/>
      <c r="D27" s="1593"/>
      <c r="E27" s="3018"/>
      <c r="F27" s="3209">
        <v>0</v>
      </c>
      <c r="G27" s="3210">
        <v>2557</v>
      </c>
      <c r="H27" s="3210">
        <v>0</v>
      </c>
      <c r="I27" s="3019">
        <v>2557</v>
      </c>
      <c r="J27" s="3211">
        <v>205</v>
      </c>
      <c r="K27" s="3196">
        <v>0</v>
      </c>
      <c r="L27" s="2801">
        <v>2624</v>
      </c>
      <c r="M27" s="3082">
        <v>2540</v>
      </c>
      <c r="N27" s="3066">
        <v>2540</v>
      </c>
      <c r="O27" s="2801">
        <v>2508</v>
      </c>
      <c r="P27" s="2801">
        <v>2570</v>
      </c>
      <c r="Q27" s="1598">
        <v>2593</v>
      </c>
      <c r="R27" s="1595"/>
    </row>
    <row r="28" spans="1:18" ht="17.25" customHeight="1">
      <c r="A28" s="1599" t="s">
        <v>1024</v>
      </c>
      <c r="B28" s="1600"/>
      <c r="C28" s="1600"/>
      <c r="D28" s="1601"/>
      <c r="E28" s="3020">
        <v>296865</v>
      </c>
      <c r="F28" s="3021">
        <v>7758</v>
      </c>
      <c r="G28" s="3020">
        <v>44853</v>
      </c>
      <c r="H28" s="3020">
        <v>3455</v>
      </c>
      <c r="I28" s="3022">
        <v>56066</v>
      </c>
      <c r="J28" s="3212">
        <v>4485</v>
      </c>
      <c r="K28" s="3197">
        <v>0</v>
      </c>
      <c r="L28" s="1602">
        <v>56855</v>
      </c>
      <c r="M28" s="3083">
        <v>55148</v>
      </c>
      <c r="N28" s="3067">
        <v>55903</v>
      </c>
      <c r="O28" s="1602">
        <v>55848</v>
      </c>
      <c r="P28" s="1602">
        <v>55150</v>
      </c>
      <c r="Q28" s="1603">
        <v>56684</v>
      </c>
      <c r="R28" s="1595"/>
    </row>
    <row r="29" spans="1:18" ht="17.25" customHeight="1">
      <c r="A29" s="1604"/>
      <c r="B29" s="1605"/>
      <c r="C29" s="1605"/>
      <c r="D29" s="1606"/>
      <c r="E29" s="3018"/>
      <c r="F29" s="3209"/>
      <c r="G29" s="3210"/>
      <c r="H29" s="3210"/>
      <c r="I29" s="3019"/>
      <c r="J29" s="3211"/>
      <c r="K29" s="3198"/>
      <c r="L29" s="1607"/>
      <c r="M29" s="3084"/>
      <c r="N29" s="3068"/>
      <c r="O29" s="1607"/>
      <c r="P29" s="1607"/>
      <c r="Q29" s="1608"/>
      <c r="R29" s="1595"/>
    </row>
    <row r="30" spans="1:18" ht="17.25" customHeight="1">
      <c r="A30" s="1596" t="s">
        <v>1085</v>
      </c>
      <c r="B30" s="1609"/>
      <c r="C30" s="1609"/>
      <c r="D30" s="1610"/>
      <c r="E30" s="3018"/>
      <c r="F30" s="3209"/>
      <c r="G30" s="3210"/>
      <c r="H30" s="3210"/>
      <c r="I30" s="3019"/>
      <c r="J30" s="3211"/>
      <c r="K30" s="3199"/>
      <c r="L30" s="1611"/>
      <c r="M30" s="3085"/>
      <c r="N30" s="3069"/>
      <c r="O30" s="1611"/>
      <c r="P30" s="1611"/>
      <c r="Q30" s="2794"/>
      <c r="R30" s="1595"/>
    </row>
    <row r="31" spans="1:18" ht="17.25" customHeight="1">
      <c r="A31" s="1591" t="s">
        <v>763</v>
      </c>
      <c r="B31" s="1609"/>
      <c r="C31" s="1609"/>
      <c r="D31" s="1610"/>
      <c r="E31" s="3018"/>
      <c r="F31" s="3209">
        <v>0</v>
      </c>
      <c r="G31" s="3210">
        <v>972</v>
      </c>
      <c r="H31" s="3210">
        <v>0</v>
      </c>
      <c r="I31" s="3019">
        <v>972</v>
      </c>
      <c r="J31" s="3211">
        <v>78</v>
      </c>
      <c r="K31" s="3200">
        <v>0</v>
      </c>
      <c r="L31" s="2374">
        <v>962</v>
      </c>
      <c r="M31" s="3086">
        <v>1340</v>
      </c>
      <c r="N31" s="3070">
        <v>1014</v>
      </c>
      <c r="O31" s="2374">
        <v>1097</v>
      </c>
      <c r="P31" s="2374">
        <v>1319</v>
      </c>
      <c r="Q31" s="2795">
        <v>1266</v>
      </c>
      <c r="R31" s="1595"/>
    </row>
    <row r="32" spans="1:18" ht="17.25" customHeight="1">
      <c r="A32" s="1591" t="s">
        <v>1086</v>
      </c>
      <c r="B32" s="1609"/>
      <c r="C32" s="1609"/>
      <c r="D32" s="1610"/>
      <c r="E32" s="3018"/>
      <c r="F32" s="3209">
        <v>0</v>
      </c>
      <c r="G32" s="3210">
        <v>1630</v>
      </c>
      <c r="H32" s="3210">
        <v>0</v>
      </c>
      <c r="I32" s="3019">
        <v>1630</v>
      </c>
      <c r="J32" s="3211">
        <v>130</v>
      </c>
      <c r="K32" s="3200">
        <v>0</v>
      </c>
      <c r="L32" s="2374">
        <v>1086</v>
      </c>
      <c r="M32" s="3086">
        <v>1632</v>
      </c>
      <c r="N32" s="3070">
        <v>1067</v>
      </c>
      <c r="O32" s="2374">
        <v>1512</v>
      </c>
      <c r="P32" s="2374">
        <v>1972</v>
      </c>
      <c r="Q32" s="2795">
        <v>1707</v>
      </c>
      <c r="R32" s="1595"/>
    </row>
    <row r="33" spans="1:18" ht="17.25" customHeight="1">
      <c r="A33" s="1591" t="s">
        <v>1087</v>
      </c>
      <c r="B33" s="1609"/>
      <c r="C33" s="1609"/>
      <c r="D33" s="1610"/>
      <c r="E33" s="3018"/>
      <c r="F33" s="3209">
        <v>661</v>
      </c>
      <c r="G33" s="3210">
        <v>0</v>
      </c>
      <c r="H33" s="3210">
        <v>0</v>
      </c>
      <c r="I33" s="3019">
        <v>661</v>
      </c>
      <c r="J33" s="3211">
        <v>53</v>
      </c>
      <c r="K33" s="3200">
        <v>0</v>
      </c>
      <c r="L33" s="2374">
        <v>720</v>
      </c>
      <c r="M33" s="3086">
        <v>843</v>
      </c>
      <c r="N33" s="3070">
        <v>726</v>
      </c>
      <c r="O33" s="2374">
        <v>682</v>
      </c>
      <c r="P33" s="2374">
        <v>680</v>
      </c>
      <c r="Q33" s="2795">
        <v>806</v>
      </c>
      <c r="R33" s="1595"/>
    </row>
    <row r="34" spans="1:18" ht="17.25" customHeight="1">
      <c r="A34" s="1612" t="s">
        <v>1088</v>
      </c>
      <c r="B34" s="1613"/>
      <c r="C34" s="1613"/>
      <c r="D34" s="1614"/>
      <c r="E34" s="3023"/>
      <c r="F34" s="3021">
        <v>661</v>
      </c>
      <c r="G34" s="3020">
        <v>2602</v>
      </c>
      <c r="H34" s="3020">
        <v>0</v>
      </c>
      <c r="I34" s="3022">
        <v>3263</v>
      </c>
      <c r="J34" s="3212">
        <v>261</v>
      </c>
      <c r="K34" s="3197">
        <v>0</v>
      </c>
      <c r="L34" s="1602">
        <v>2768</v>
      </c>
      <c r="M34" s="3083">
        <v>3815</v>
      </c>
      <c r="N34" s="3067">
        <v>2807</v>
      </c>
      <c r="O34" s="1602">
        <v>3291</v>
      </c>
      <c r="P34" s="1602">
        <v>3971</v>
      </c>
      <c r="Q34" s="1603">
        <v>3779</v>
      </c>
      <c r="R34" s="1595"/>
    </row>
    <row r="35" spans="1:18" ht="17.25" customHeight="1">
      <c r="A35" s="1615"/>
      <c r="B35" s="1616"/>
      <c r="C35" s="1616"/>
      <c r="D35" s="1617"/>
      <c r="E35" s="3024"/>
      <c r="F35" s="3025"/>
      <c r="G35" s="3026"/>
      <c r="H35" s="3026"/>
      <c r="I35" s="3027"/>
      <c r="J35" s="3213"/>
      <c r="K35" s="3199"/>
      <c r="L35" s="1611"/>
      <c r="M35" s="3085"/>
      <c r="N35" s="3069"/>
      <c r="O35" s="1611"/>
      <c r="P35" s="1611"/>
      <c r="Q35" s="2794"/>
      <c r="R35" s="1595"/>
    </row>
    <row r="36" spans="1:18" ht="17.25" customHeight="1">
      <c r="A36" s="1599" t="s">
        <v>1089</v>
      </c>
      <c r="B36" s="1618"/>
      <c r="C36" s="1618"/>
      <c r="D36" s="1619"/>
      <c r="E36" s="3023"/>
      <c r="F36" s="3021">
        <v>9827</v>
      </c>
      <c r="G36" s="3020">
        <v>0</v>
      </c>
      <c r="H36" s="3020">
        <v>0</v>
      </c>
      <c r="I36" s="3022">
        <v>9827</v>
      </c>
      <c r="J36" s="3212">
        <v>786</v>
      </c>
      <c r="K36" s="3197">
        <v>0</v>
      </c>
      <c r="L36" s="1602">
        <v>9760</v>
      </c>
      <c r="M36" s="3083">
        <v>9611</v>
      </c>
      <c r="N36" s="3067">
        <v>9495</v>
      </c>
      <c r="O36" s="1602">
        <v>9391</v>
      </c>
      <c r="P36" s="1602">
        <v>9254</v>
      </c>
      <c r="Q36" s="1603">
        <v>9278</v>
      </c>
      <c r="R36" s="1595"/>
    </row>
    <row r="37" spans="1:18" ht="17.25" customHeight="1">
      <c r="A37" s="2369"/>
      <c r="B37" s="1592"/>
      <c r="C37" s="1592"/>
      <c r="D37" s="1593"/>
      <c r="E37" s="3024"/>
      <c r="F37" s="3025"/>
      <c r="G37" s="3026"/>
      <c r="H37" s="3026"/>
      <c r="I37" s="3027"/>
      <c r="J37" s="3213"/>
      <c r="K37" s="3201"/>
      <c r="L37" s="1620"/>
      <c r="M37" s="3087"/>
      <c r="N37" s="3071"/>
      <c r="O37" s="1620"/>
      <c r="P37" s="1620"/>
      <c r="Q37" s="2796"/>
      <c r="R37" s="1595"/>
    </row>
    <row r="38" spans="1:18" ht="17.25" customHeight="1" thickBot="1">
      <c r="A38" s="2370" t="s">
        <v>5</v>
      </c>
      <c r="B38" s="1621"/>
      <c r="C38" s="1621"/>
      <c r="D38" s="1622"/>
      <c r="E38" s="3028">
        <v>296865</v>
      </c>
      <c r="F38" s="3214">
        <v>18246</v>
      </c>
      <c r="G38" s="3215">
        <v>47455</v>
      </c>
      <c r="H38" s="3215">
        <v>3455</v>
      </c>
      <c r="I38" s="3029">
        <v>69156</v>
      </c>
      <c r="J38" s="3216">
        <v>5532</v>
      </c>
      <c r="K38" s="3197">
        <v>0</v>
      </c>
      <c r="L38" s="1602">
        <v>69383</v>
      </c>
      <c r="M38" s="3083">
        <v>68574</v>
      </c>
      <c r="N38" s="3067">
        <v>68205</v>
      </c>
      <c r="O38" s="1602">
        <v>68530</v>
      </c>
      <c r="P38" s="1602">
        <v>68375</v>
      </c>
      <c r="Q38" s="1603">
        <v>69741</v>
      </c>
      <c r="R38" s="1595"/>
    </row>
    <row r="39" spans="1:18" ht="17.25" customHeight="1">
      <c r="A39" s="2371" t="s">
        <v>1159</v>
      </c>
      <c r="B39" s="1623"/>
      <c r="C39" s="1623"/>
      <c r="D39" s="1623"/>
      <c r="E39" s="3217"/>
      <c r="F39" s="3218"/>
      <c r="G39" s="3218"/>
      <c r="H39" s="3218"/>
      <c r="I39" s="3218"/>
      <c r="J39" s="3219"/>
      <c r="K39" s="3202"/>
      <c r="L39" s="2802"/>
      <c r="M39" s="3088"/>
      <c r="N39" s="3072"/>
      <c r="O39" s="2802"/>
      <c r="P39" s="2802"/>
      <c r="Q39" s="2799"/>
    </row>
    <row r="40" spans="1:18" ht="17.25" customHeight="1">
      <c r="A40" s="2372"/>
      <c r="B40" s="1588" t="s">
        <v>1229</v>
      </c>
      <c r="C40" s="1588"/>
      <c r="D40" s="1588"/>
      <c r="E40" s="2890">
        <v>0</v>
      </c>
      <c r="F40" s="2891">
        <v>0</v>
      </c>
      <c r="G40" s="2891">
        <v>0</v>
      </c>
      <c r="H40" s="2892">
        <v>0</v>
      </c>
      <c r="I40" s="3220">
        <v>0.1118</v>
      </c>
      <c r="J40" s="3182">
        <v>0</v>
      </c>
      <c r="K40" s="3201">
        <v>0</v>
      </c>
      <c r="L40" s="1620">
        <v>0.1077</v>
      </c>
      <c r="M40" s="3087">
        <v>0.106</v>
      </c>
      <c r="N40" s="3071">
        <v>0.10059999999999999</v>
      </c>
      <c r="O40" s="1620">
        <v>9.8599999999999993E-2</v>
      </c>
      <c r="P40" s="1620">
        <v>9.7500000000000003E-2</v>
      </c>
      <c r="Q40" s="2893">
        <v>9.6699999999999994E-2</v>
      </c>
    </row>
    <row r="41" spans="1:18" ht="20.100000000000001" customHeight="1">
      <c r="A41" s="2369"/>
      <c r="B41" s="1625" t="s">
        <v>1390</v>
      </c>
      <c r="C41" s="1625"/>
      <c r="D41" s="1625"/>
      <c r="E41" s="2894">
        <v>0</v>
      </c>
      <c r="F41" s="2895">
        <v>0</v>
      </c>
      <c r="G41" s="2895">
        <v>0</v>
      </c>
      <c r="H41" s="2896">
        <v>0</v>
      </c>
      <c r="I41" s="3220">
        <v>0.152</v>
      </c>
      <c r="J41" s="3182">
        <v>0</v>
      </c>
      <c r="K41" s="3201">
        <v>0</v>
      </c>
      <c r="L41" s="1620">
        <v>0.14199999999999999</v>
      </c>
      <c r="M41" s="3087">
        <v>0.14069999999999999</v>
      </c>
      <c r="N41" s="3071">
        <v>0.13539999999999999</v>
      </c>
      <c r="O41" s="1620">
        <v>0.13320000000000001</v>
      </c>
      <c r="P41" s="1620">
        <v>0.12939999999999999</v>
      </c>
      <c r="Q41" s="2893">
        <v>0.12790000000000001</v>
      </c>
    </row>
    <row r="42" spans="1:18" ht="20.100000000000001" customHeight="1">
      <c r="A42" s="2369"/>
      <c r="B42" s="1626" t="s">
        <v>5</v>
      </c>
      <c r="C42" s="1626"/>
      <c r="D42" s="1626"/>
      <c r="E42" s="2897">
        <v>0</v>
      </c>
      <c r="F42" s="2898">
        <v>0</v>
      </c>
      <c r="G42" s="2898">
        <v>0</v>
      </c>
      <c r="H42" s="2899">
        <v>0</v>
      </c>
      <c r="I42" s="3220">
        <v>0.155</v>
      </c>
      <c r="J42" s="3182">
        <v>0</v>
      </c>
      <c r="K42" s="3201">
        <v>0</v>
      </c>
      <c r="L42" s="1620">
        <v>0.14480000000000001</v>
      </c>
      <c r="M42" s="3087">
        <v>0.15859999999999999</v>
      </c>
      <c r="N42" s="3071">
        <v>0.15310000000000001</v>
      </c>
      <c r="O42" s="1620">
        <v>0.15090000000000001</v>
      </c>
      <c r="P42" s="1620">
        <v>0.1477</v>
      </c>
      <c r="Q42" s="2893">
        <v>0.14230000000000001</v>
      </c>
    </row>
    <row r="43" spans="1:18" ht="20.100000000000001" customHeight="1" thickBot="1">
      <c r="A43" s="2998" t="s">
        <v>1162</v>
      </c>
      <c r="B43" s="2999"/>
      <c r="C43" s="1628"/>
      <c r="D43" s="1628"/>
      <c r="E43" s="2886"/>
      <c r="F43" s="2887"/>
      <c r="G43" s="2887"/>
      <c r="H43" s="2888"/>
      <c r="I43" s="2889">
        <v>0.04</v>
      </c>
      <c r="J43" s="3221"/>
      <c r="K43" s="3203">
        <v>0</v>
      </c>
      <c r="L43" s="3073">
        <v>3.7600000000000001E-2</v>
      </c>
      <c r="M43" s="3089">
        <v>3.7699999999999997E-2</v>
      </c>
      <c r="N43" s="3092">
        <v>3.6999999999999998E-2</v>
      </c>
      <c r="O43" s="3061">
        <v>3.6900000000000002E-2</v>
      </c>
      <c r="P43" s="3061">
        <v>3.7100000000000001E-2</v>
      </c>
      <c r="Q43" s="3062">
        <v>3.78E-2</v>
      </c>
    </row>
    <row r="44" spans="1:18" ht="17.25" customHeight="1">
      <c r="A44" s="1629"/>
      <c r="J44" s="1595"/>
      <c r="K44" s="1595"/>
      <c r="L44" s="1595"/>
      <c r="M44" s="1595"/>
      <c r="N44" s="1595"/>
      <c r="O44" s="1595"/>
      <c r="P44" s="1595"/>
      <c r="Q44" s="1595"/>
    </row>
    <row r="45" spans="1:18" s="2961" customFormat="1" ht="17.25" customHeight="1">
      <c r="A45" s="2509" t="s">
        <v>1158</v>
      </c>
      <c r="B45" s="3321"/>
      <c r="C45" s="3321"/>
    </row>
    <row r="46" spans="1:18" s="2962" customFormat="1" ht="17.25" customHeight="1">
      <c r="A46" s="2509" t="s">
        <v>1091</v>
      </c>
      <c r="B46" s="3325"/>
      <c r="C46" s="3325"/>
      <c r="D46" s="2963"/>
      <c r="E46" s="2963"/>
      <c r="F46" s="2963"/>
      <c r="G46" s="2963"/>
      <c r="H46" s="2963"/>
      <c r="I46" s="2963"/>
      <c r="J46" s="2963"/>
      <c r="K46" s="2963"/>
      <c r="L46" s="2963"/>
      <c r="M46" s="2963"/>
      <c r="N46" s="2963"/>
      <c r="O46" s="2963"/>
      <c r="P46" s="2963"/>
      <c r="Q46" s="2963"/>
    </row>
    <row r="47" spans="1:18" s="2962" customFormat="1" ht="17.25" customHeight="1">
      <c r="A47" s="2510" t="s">
        <v>1095</v>
      </c>
      <c r="B47" s="3325"/>
      <c r="C47" s="3325"/>
      <c r="D47" s="2963"/>
      <c r="E47" s="2963"/>
      <c r="F47" s="2963"/>
      <c r="G47" s="2963"/>
      <c r="H47" s="2963"/>
      <c r="I47" s="2963"/>
      <c r="J47" s="2963"/>
      <c r="K47" s="2963"/>
      <c r="L47" s="2963"/>
      <c r="M47" s="2963"/>
      <c r="N47" s="2963"/>
      <c r="O47" s="2963"/>
      <c r="P47" s="2963"/>
      <c r="Q47" s="2963"/>
    </row>
    <row r="48" spans="1:18" s="2962" customFormat="1" ht="17.25" customHeight="1">
      <c r="A48" s="2510" t="s">
        <v>1271</v>
      </c>
      <c r="B48" s="3325"/>
      <c r="C48" s="3325"/>
      <c r="D48" s="2963"/>
      <c r="E48" s="2963"/>
      <c r="F48" s="2963"/>
      <c r="G48" s="2963"/>
      <c r="H48" s="2963"/>
      <c r="I48" s="2963"/>
      <c r="J48" s="2963"/>
      <c r="K48" s="2963"/>
      <c r="L48" s="2963"/>
      <c r="M48" s="2963"/>
      <c r="N48" s="2963"/>
      <c r="O48" s="2963"/>
      <c r="P48" s="2963"/>
      <c r="Q48" s="2963"/>
    </row>
    <row r="49" spans="1:17" s="2961" customFormat="1" ht="17.25" customHeight="1">
      <c r="A49" s="2510"/>
      <c r="B49" s="3011"/>
      <c r="C49" s="3011"/>
      <c r="D49" s="3011"/>
      <c r="E49" s="3011"/>
      <c r="F49" s="3011"/>
      <c r="G49" s="3011"/>
      <c r="H49" s="3011"/>
      <c r="I49" s="3011"/>
      <c r="J49" s="3011"/>
      <c r="K49" s="3011"/>
      <c r="L49" s="3011"/>
    </row>
    <row r="50" spans="1:17">
      <c r="A50" s="1625"/>
    </row>
    <row r="51" spans="1:17">
      <c r="A51" s="1625"/>
    </row>
    <row r="52" spans="1:17">
      <c r="A52" s="1625"/>
    </row>
    <row r="53" spans="1:17">
      <c r="A53" s="1625"/>
    </row>
    <row r="62" spans="1:17" ht="35.25">
      <c r="D62" s="1631"/>
      <c r="E62" s="1631"/>
      <c r="F62" s="1631"/>
      <c r="G62" s="1631"/>
      <c r="H62" s="1631"/>
      <c r="I62" s="1631"/>
      <c r="J62" s="1631"/>
      <c r="K62" s="1631"/>
      <c r="L62" s="1631"/>
      <c r="M62" s="1631"/>
      <c r="N62" s="1631"/>
      <c r="O62" s="1631"/>
      <c r="P62" s="1631"/>
      <c r="Q62" s="1631"/>
    </row>
  </sheetData>
  <sheetProtection formatCells="0" formatColumns="0" formatRows="0" sort="0" autoFilter="0" pivotTables="0"/>
  <mergeCells count="9">
    <mergeCell ref="N3:Q3"/>
    <mergeCell ref="E3:M3"/>
    <mergeCell ref="A1:Q1"/>
    <mergeCell ref="A7:C7"/>
    <mergeCell ref="E4:J4"/>
    <mergeCell ref="E5:E6"/>
    <mergeCell ref="F5:I5"/>
    <mergeCell ref="J5:J6"/>
    <mergeCell ref="K5:Q6"/>
  </mergeCells>
  <conditionalFormatting sqref="D46:Q48">
    <cfRule type="expression" dxfId="18" priority="1" stopIfTrue="1">
      <formula>ABS(D46)&gt;0</formula>
    </cfRule>
  </conditionalFormatting>
  <printOptions horizontalCentered="1"/>
  <pageMargins left="0.31496062992125984" right="0.31496062992125984" top="0.39370078740157483" bottom="0.39370078740157483" header="0.19685039370078741" footer="0.19685039370078741"/>
  <pageSetup scale="58"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600066" r:id="rId4">
          <objectPr defaultSize="0" autoPict="0" r:id="rId5">
            <anchor moveWithCells="1">
              <from>
                <xdr:col>0</xdr:col>
                <xdr:colOff>66675</xdr:colOff>
                <xdr:row>0</xdr:row>
                <xdr:rowOff>85725</xdr:rowOff>
              </from>
              <to>
                <xdr:col>1</xdr:col>
                <xdr:colOff>200025</xdr:colOff>
                <xdr:row>2</xdr:row>
                <xdr:rowOff>28575</xdr:rowOff>
              </to>
            </anchor>
          </objectPr>
        </oleObject>
      </mc:Choice>
      <mc:Fallback>
        <oleObject progId="Word.Document.8" shapeId="600066"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CCFFCC"/>
    <pageSetUpPr fitToPage="1"/>
  </sheetPr>
  <dimension ref="A1:N34"/>
  <sheetViews>
    <sheetView showGridLines="0" view="pageBreakPreview" topLeftCell="A31" zoomScale="85" zoomScaleNormal="75" zoomScaleSheetLayoutView="85" workbookViewId="0">
      <selection activeCell="P52" sqref="P52"/>
    </sheetView>
  </sheetViews>
  <sheetFormatPr defaultColWidth="8.88671875" defaultRowHeight="15"/>
  <cols>
    <col min="1" max="8" width="8.88671875" style="1583"/>
    <col min="9" max="9" width="9.5546875" style="1583" customWidth="1"/>
    <col min="10" max="10" width="31.6640625" style="1583" customWidth="1"/>
    <col min="11" max="11" width="11.88671875" style="1583" customWidth="1"/>
    <col min="12" max="16384" width="8.88671875" style="1583"/>
  </cols>
  <sheetData>
    <row r="1" spans="1:14" ht="27" customHeight="1">
      <c r="A1" s="4020" t="s">
        <v>1011</v>
      </c>
      <c r="B1" s="4020"/>
      <c r="C1" s="4020"/>
      <c r="D1" s="4020"/>
      <c r="E1" s="4020"/>
      <c r="F1" s="4020"/>
      <c r="G1" s="4020"/>
      <c r="H1" s="4020"/>
      <c r="I1" s="4020"/>
      <c r="J1" s="4020"/>
      <c r="K1" s="4020"/>
    </row>
    <row r="2" spans="1:14" ht="12" customHeight="1">
      <c r="A2" s="2244"/>
      <c r="B2" s="2244"/>
      <c r="C2" s="2244"/>
      <c r="D2" s="2244"/>
      <c r="E2" s="2244"/>
      <c r="F2" s="2244"/>
      <c r="G2" s="2244"/>
      <c r="H2" s="2244"/>
      <c r="I2" s="2244"/>
      <c r="J2" s="2244"/>
      <c r="K2" s="2244"/>
    </row>
    <row r="3" spans="1:14" ht="17.25" customHeight="1">
      <c r="A3" s="1584"/>
      <c r="B3" s="1584"/>
      <c r="C3" s="1584"/>
      <c r="D3" s="1584"/>
      <c r="E3" s="1584"/>
      <c r="F3" s="1584"/>
      <c r="G3" s="1584"/>
      <c r="H3" s="1584"/>
      <c r="I3" s="1584"/>
      <c r="J3" s="1584"/>
      <c r="K3" s="1584"/>
    </row>
    <row r="4" spans="1:14" ht="17.25" customHeight="1">
      <c r="A4" s="2245" t="s">
        <v>788</v>
      </c>
      <c r="K4" s="1583" t="s">
        <v>14</v>
      </c>
      <c r="M4" s="2246"/>
      <c r="N4" s="2246"/>
    </row>
    <row r="5" spans="1:14" ht="17.25" customHeight="1">
      <c r="A5" s="2245" t="s">
        <v>789</v>
      </c>
      <c r="K5" s="1583" t="s">
        <v>27</v>
      </c>
    </row>
    <row r="6" spans="1:14" ht="17.25" customHeight="1">
      <c r="A6" s="1582" t="s">
        <v>806</v>
      </c>
      <c r="K6" s="1583" t="s">
        <v>22</v>
      </c>
    </row>
    <row r="7" spans="1:14" ht="17.25" customHeight="1">
      <c r="A7" s="1582" t="s">
        <v>1282</v>
      </c>
      <c r="K7" s="1583" t="s">
        <v>32</v>
      </c>
    </row>
    <row r="8" spans="1:14" ht="17.25" customHeight="1">
      <c r="A8" s="1582" t="s">
        <v>1214</v>
      </c>
      <c r="K8" s="1583" t="s">
        <v>1334</v>
      </c>
    </row>
    <row r="9" spans="1:14" ht="17.25" customHeight="1">
      <c r="A9" s="1583" t="s">
        <v>1333</v>
      </c>
      <c r="K9" s="1583" t="s">
        <v>31</v>
      </c>
    </row>
    <row r="10" spans="1:14" ht="17.25" customHeight="1">
      <c r="A10" s="1582" t="s">
        <v>845</v>
      </c>
      <c r="K10" s="1583" t="s">
        <v>19</v>
      </c>
    </row>
    <row r="11" spans="1:14" ht="17.25" customHeight="1">
      <c r="A11" s="1582" t="s">
        <v>1215</v>
      </c>
      <c r="K11" s="1583" t="s">
        <v>17</v>
      </c>
    </row>
    <row r="12" spans="1:14" ht="17.25" customHeight="1">
      <c r="A12" s="1582" t="s">
        <v>849</v>
      </c>
      <c r="K12" s="1583" t="s">
        <v>15</v>
      </c>
    </row>
    <row r="13" spans="1:14" ht="17.25" customHeight="1">
      <c r="A13" s="1582" t="s">
        <v>891</v>
      </c>
      <c r="K13" s="1583" t="s">
        <v>16</v>
      </c>
    </row>
    <row r="14" spans="1:14" ht="17.25" customHeight="1">
      <c r="A14" s="1582" t="s">
        <v>893</v>
      </c>
      <c r="K14" s="1583" t="s">
        <v>687</v>
      </c>
    </row>
    <row r="15" spans="1:14" ht="17.25" customHeight="1">
      <c r="A15" s="1582" t="s">
        <v>1012</v>
      </c>
      <c r="K15" s="1583" t="s">
        <v>688</v>
      </c>
    </row>
    <row r="16" spans="1:14" ht="17.25" customHeight="1">
      <c r="A16" s="1582" t="s">
        <v>967</v>
      </c>
      <c r="K16" s="1583" t="s">
        <v>1335</v>
      </c>
    </row>
    <row r="17" spans="1:11" ht="17.25" customHeight="1">
      <c r="A17" s="1582" t="s">
        <v>1013</v>
      </c>
    </row>
    <row r="18" spans="1:11" ht="17.25" customHeight="1">
      <c r="A18" s="1583" t="s">
        <v>1014</v>
      </c>
      <c r="K18" s="1583" t="s">
        <v>1336</v>
      </c>
    </row>
    <row r="19" spans="1:11" ht="17.25" customHeight="1">
      <c r="A19" s="1583" t="s">
        <v>1015</v>
      </c>
      <c r="K19" s="1583" t="s">
        <v>1337</v>
      </c>
    </row>
    <row r="20" spans="1:11" ht="17.25" customHeight="1">
      <c r="A20" s="1583" t="s">
        <v>1016</v>
      </c>
      <c r="K20" s="1583" t="s">
        <v>761</v>
      </c>
    </row>
    <row r="21" spans="1:11" ht="17.25" customHeight="1">
      <c r="A21" s="1583" t="s">
        <v>1155</v>
      </c>
      <c r="K21" s="1583" t="s">
        <v>762</v>
      </c>
    </row>
    <row r="22" spans="1:11" ht="17.25" customHeight="1">
      <c r="A22" s="1583" t="s">
        <v>1017</v>
      </c>
      <c r="K22" s="1583" t="s">
        <v>1338</v>
      </c>
    </row>
    <row r="23" spans="1:11" ht="17.25" customHeight="1">
      <c r="A23" s="1583" t="s">
        <v>1280</v>
      </c>
      <c r="K23" s="1583" t="s">
        <v>1339</v>
      </c>
    </row>
    <row r="24" spans="1:11" ht="17.25" customHeight="1">
      <c r="A24" s="1582" t="s">
        <v>1114</v>
      </c>
    </row>
    <row r="25" spans="1:11" ht="17.25" customHeight="1">
      <c r="A25" s="1583" t="s">
        <v>1018</v>
      </c>
      <c r="K25" s="1583" t="s">
        <v>1340</v>
      </c>
    </row>
    <row r="26" spans="1:11" ht="17.25" customHeight="1">
      <c r="A26" s="1583" t="s">
        <v>1161</v>
      </c>
      <c r="K26" s="1583" t="s">
        <v>1341</v>
      </c>
    </row>
    <row r="27" spans="1:11" ht="17.25" customHeight="1">
      <c r="A27" s="1583" t="s">
        <v>1019</v>
      </c>
      <c r="K27" s="1583" t="s">
        <v>1342</v>
      </c>
    </row>
    <row r="28" spans="1:11" ht="17.25" customHeight="1"/>
    <row r="29" spans="1:11" ht="17.25" customHeight="1"/>
    <row r="30" spans="1:11" ht="17.25" customHeight="1"/>
    <row r="31" spans="1:11" ht="17.25" customHeight="1"/>
    <row r="32" spans="1:11" ht="17.25" customHeight="1"/>
    <row r="33" spans="1:11" ht="17.25" customHeight="1" thickBot="1">
      <c r="A33" s="1866"/>
      <c r="B33" s="2093"/>
      <c r="C33" s="2093"/>
      <c r="D33" s="2093"/>
      <c r="E33" s="2093"/>
      <c r="F33" s="2093"/>
      <c r="G33" s="2093"/>
      <c r="H33" s="2093"/>
      <c r="I33" s="2093"/>
      <c r="J33" s="2093"/>
      <c r="K33" s="2093"/>
    </row>
    <row r="34" spans="1:11" ht="17.25" customHeight="1">
      <c r="A34" s="4021" t="s">
        <v>1020</v>
      </c>
      <c r="B34" s="4021"/>
      <c r="C34" s="4021"/>
      <c r="D34" s="4021"/>
      <c r="E34" s="4021"/>
      <c r="F34" s="4021"/>
      <c r="G34" s="4021"/>
      <c r="H34" s="4021"/>
      <c r="I34" s="4021"/>
      <c r="J34" s="4021"/>
      <c r="K34" s="4021"/>
    </row>
  </sheetData>
  <customSheetViews>
    <customSheetView guid="{6E56944C-2EC7-4E86-A58B-8D822666CEE1}" showGridLines="0" showRuler="0">
      <selection activeCell="B24" sqref="B24"/>
      <pageMargins left="0.74803149606299213" right="0.74803149606299213" top="0.43307086614173229" bottom="0.51181102362204722" header="0.51181102362204722" footer="0.51181102362204722"/>
      <pageSetup orientation="landscape" r:id="rId1"/>
      <headerFooter alignWithMargins="0"/>
    </customSheetView>
  </customSheetViews>
  <mergeCells count="2">
    <mergeCell ref="A1:K1"/>
    <mergeCell ref="A34:K34"/>
  </mergeCells>
  <phoneticPr fontId="21" type="noConversion"/>
  <printOptions horizontalCentered="1"/>
  <pageMargins left="0.31496062992125984" right="0.31496062992125984" top="0.39370078740157483" bottom="0.39370078740157483" header="0.19685039370078741" footer="0.19685039370078741"/>
  <pageSetup scale="89" orientation="landscape" r:id="rId2"/>
  <headerFooter alignWithMargins="0"/>
  <drawing r:id="rId3"/>
  <legacyDrawing r:id="rId4"/>
  <oleObjects>
    <mc:AlternateContent xmlns:mc="http://schemas.openxmlformats.org/markup-compatibility/2006">
      <mc:Choice Requires="x14">
        <oleObject progId="Word.Document.8" shapeId="3092" r:id="rId5">
          <objectPr defaultSize="0" autoPict="0" r:id="rId6">
            <anchor moveWithCells="1">
              <from>
                <xdr:col>0</xdr:col>
                <xdr:colOff>47625</xdr:colOff>
                <xdr:row>0</xdr:row>
                <xdr:rowOff>47625</xdr:rowOff>
              </from>
              <to>
                <xdr:col>0</xdr:col>
                <xdr:colOff>342900</xdr:colOff>
                <xdr:row>2</xdr:row>
                <xdr:rowOff>161925</xdr:rowOff>
              </to>
            </anchor>
          </objectPr>
        </oleObject>
      </mc:Choice>
      <mc:Fallback>
        <oleObject progId="Word.Document.8" shapeId="3092" r:id="rId5"/>
      </mc:Fallback>
    </mc:AlternateContent>
  </oleObjec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0">
    <tabColor rgb="FFFFFF00"/>
    <pageSetUpPr fitToPage="1"/>
  </sheetPr>
  <dimension ref="A1:H64"/>
  <sheetViews>
    <sheetView showGridLines="0" showZeros="0" view="pageBreakPreview" zoomScale="70" zoomScaleSheetLayoutView="70" workbookViewId="0">
      <selection activeCell="C14" sqref="C14"/>
    </sheetView>
  </sheetViews>
  <sheetFormatPr defaultColWidth="8.88671875" defaultRowHeight="15"/>
  <cols>
    <col min="1" max="1" width="43.44140625" customWidth="1"/>
    <col min="2" max="2" width="15.77734375" customWidth="1"/>
    <col min="3" max="4" width="28.6640625" customWidth="1"/>
    <col min="5" max="5" width="28.6640625" style="21"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65" t="s">
        <v>643</v>
      </c>
      <c r="B1" s="4265"/>
      <c r="C1" s="4265"/>
      <c r="D1" s="4265"/>
      <c r="E1" s="4265"/>
      <c r="F1" s="4265"/>
    </row>
    <row r="2" spans="1:6" ht="13.5" customHeight="1" thickBot="1">
      <c r="A2" s="74"/>
      <c r="B2" s="75"/>
      <c r="C2" s="75"/>
      <c r="D2" s="75"/>
      <c r="E2" s="76"/>
      <c r="F2" s="75"/>
    </row>
    <row r="3" spans="1:6" s="42" customFormat="1" ht="18" hidden="1" customHeight="1">
      <c r="A3" s="77"/>
      <c r="B3" s="77"/>
      <c r="C3" s="4256">
        <v>2014</v>
      </c>
      <c r="D3" s="4257"/>
      <c r="E3" s="4257"/>
      <c r="F3" s="4258"/>
    </row>
    <row r="4" spans="1:6" ht="17.25" hidden="1" customHeight="1" thickBot="1">
      <c r="A4" s="77"/>
      <c r="B4" s="77"/>
      <c r="C4" s="4259" t="s">
        <v>1</v>
      </c>
      <c r="D4" s="4260"/>
      <c r="E4" s="4260"/>
      <c r="F4" s="4261"/>
    </row>
    <row r="5" spans="1:6" s="21" customFormat="1" ht="18" hidden="1" customHeight="1" thickBot="1">
      <c r="A5" s="49" t="s">
        <v>249</v>
      </c>
      <c r="B5" s="78"/>
      <c r="C5" s="4253" t="s">
        <v>37</v>
      </c>
      <c r="D5" s="4254"/>
      <c r="E5" s="4254"/>
      <c r="F5" s="4255"/>
    </row>
    <row r="6" spans="1:6" s="21" customFormat="1" ht="31.5" hidden="1" customHeight="1">
      <c r="A6" s="73"/>
      <c r="B6" s="79"/>
      <c r="C6" s="80" t="s">
        <v>38</v>
      </c>
      <c r="D6" s="81" t="s">
        <v>39</v>
      </c>
      <c r="E6" s="81" t="s">
        <v>40</v>
      </c>
      <c r="F6" s="82" t="s">
        <v>5</v>
      </c>
    </row>
    <row r="7" spans="1:6" s="21" customFormat="1" hidden="1">
      <c r="A7" s="83"/>
      <c r="B7" s="84"/>
      <c r="C7" s="85"/>
      <c r="D7" s="86"/>
      <c r="E7" s="86"/>
      <c r="F7" s="87"/>
    </row>
    <row r="8" spans="1:6" s="21" customFormat="1" hidden="1">
      <c r="A8" s="64" t="s">
        <v>41</v>
      </c>
      <c r="B8" s="39"/>
      <c r="C8" s="88"/>
      <c r="D8" s="89"/>
      <c r="E8" s="89"/>
      <c r="F8" s="90">
        <f t="shared" ref="F8:F13" si="0">SUM(C8:E8)</f>
        <v>0</v>
      </c>
    </row>
    <row r="9" spans="1:6" s="21" customFormat="1" hidden="1">
      <c r="A9" s="64" t="s">
        <v>42</v>
      </c>
      <c r="B9" s="39"/>
      <c r="C9" s="88"/>
      <c r="D9" s="89"/>
      <c r="E9" s="89"/>
      <c r="F9" s="90">
        <f t="shared" si="0"/>
        <v>0</v>
      </c>
    </row>
    <row r="10" spans="1:6" s="21" customFormat="1" hidden="1">
      <c r="A10" s="64" t="s">
        <v>43</v>
      </c>
      <c r="B10" s="39"/>
      <c r="C10" s="88"/>
      <c r="D10" s="89"/>
      <c r="E10" s="89"/>
      <c r="F10" s="90">
        <f t="shared" si="0"/>
        <v>0</v>
      </c>
    </row>
    <row r="11" spans="1:6" s="21" customFormat="1" hidden="1">
      <c r="A11" s="64" t="s">
        <v>44</v>
      </c>
      <c r="B11" s="39"/>
      <c r="C11" s="88"/>
      <c r="D11" s="89"/>
      <c r="E11" s="89"/>
      <c r="F11" s="90">
        <f t="shared" si="0"/>
        <v>0</v>
      </c>
    </row>
    <row r="12" spans="1:6" s="21" customFormat="1" hidden="1">
      <c r="A12" s="64" t="s">
        <v>45</v>
      </c>
      <c r="B12" s="39"/>
      <c r="C12" s="88"/>
      <c r="D12" s="89"/>
      <c r="E12" s="89"/>
      <c r="F12" s="90">
        <f t="shared" si="0"/>
        <v>0</v>
      </c>
    </row>
    <row r="13" spans="1:6" s="21" customFormat="1" hidden="1">
      <c r="A13" s="64" t="s">
        <v>46</v>
      </c>
      <c r="B13" s="39"/>
      <c r="C13" s="88"/>
      <c r="D13" s="89"/>
      <c r="E13" s="89"/>
      <c r="F13" s="90">
        <f t="shared" si="0"/>
        <v>0</v>
      </c>
    </row>
    <row r="14" spans="1:6" s="21" customFormat="1" ht="16.5" hidden="1" thickBot="1">
      <c r="A14" s="91" t="s">
        <v>47</v>
      </c>
      <c r="B14" s="92"/>
      <c r="C14" s="93">
        <f>SUM(C8:C13)</f>
        <v>0</v>
      </c>
      <c r="D14" s="94">
        <f>SUM(D8:D13)</f>
        <v>0</v>
      </c>
      <c r="E14" s="94">
        <f>SUM(E8:E13)</f>
        <v>0</v>
      </c>
      <c r="F14" s="95">
        <f>SUM(F8:F13)</f>
        <v>0</v>
      </c>
    </row>
    <row r="15" spans="1:6" ht="13.5" hidden="1" customHeight="1" thickBot="1">
      <c r="A15" s="74"/>
      <c r="B15" s="75"/>
      <c r="C15" s="75"/>
      <c r="D15" s="75"/>
      <c r="E15" s="76"/>
      <c r="F15" s="75"/>
    </row>
    <row r="16" spans="1:6" s="42" customFormat="1" ht="18" hidden="1" customHeight="1">
      <c r="A16" s="77"/>
      <c r="B16" s="77"/>
      <c r="C16" s="4256">
        <v>2014</v>
      </c>
      <c r="D16" s="4257"/>
      <c r="E16" s="4257"/>
      <c r="F16" s="4258"/>
    </row>
    <row r="17" spans="1:6" ht="17.25" hidden="1" customHeight="1" thickBot="1">
      <c r="A17" s="77"/>
      <c r="B17" s="77"/>
      <c r="C17" s="4259" t="s">
        <v>2</v>
      </c>
      <c r="D17" s="4260"/>
      <c r="E17" s="4260"/>
      <c r="F17" s="4261"/>
    </row>
    <row r="18" spans="1:6" s="21" customFormat="1" ht="18" hidden="1" customHeight="1" thickBot="1">
      <c r="A18" s="49" t="s">
        <v>249</v>
      </c>
      <c r="B18" s="78"/>
      <c r="C18" s="4253" t="s">
        <v>37</v>
      </c>
      <c r="D18" s="4254"/>
      <c r="E18" s="4254"/>
      <c r="F18" s="4255"/>
    </row>
    <row r="19" spans="1:6" s="21" customFormat="1" ht="31.5" hidden="1" customHeight="1">
      <c r="A19" s="73"/>
      <c r="B19" s="79"/>
      <c r="C19" s="80" t="s">
        <v>38</v>
      </c>
      <c r="D19" s="81" t="s">
        <v>39</v>
      </c>
      <c r="E19" s="81" t="s">
        <v>40</v>
      </c>
      <c r="F19" s="82" t="s">
        <v>5</v>
      </c>
    </row>
    <row r="20" spans="1:6" s="21" customFormat="1" hidden="1">
      <c r="A20" s="83"/>
      <c r="B20" s="84"/>
      <c r="C20" s="85"/>
      <c r="D20" s="86"/>
      <c r="E20" s="86"/>
      <c r="F20" s="87"/>
    </row>
    <row r="21" spans="1:6" s="21" customFormat="1" hidden="1">
      <c r="A21" s="64" t="s">
        <v>41</v>
      </c>
      <c r="B21" s="39"/>
      <c r="C21" s="88"/>
      <c r="D21" s="89"/>
      <c r="E21" s="89"/>
      <c r="F21" s="90">
        <f t="shared" ref="F21:F26" si="1">SUM(C21:E21)</f>
        <v>0</v>
      </c>
    </row>
    <row r="22" spans="1:6" s="21" customFormat="1" hidden="1">
      <c r="A22" s="64" t="s">
        <v>42</v>
      </c>
      <c r="B22" s="39"/>
      <c r="C22" s="88"/>
      <c r="D22" s="89"/>
      <c r="E22" s="89"/>
      <c r="F22" s="90">
        <f t="shared" si="1"/>
        <v>0</v>
      </c>
    </row>
    <row r="23" spans="1:6" s="21" customFormat="1" hidden="1">
      <c r="A23" s="64" t="s">
        <v>43</v>
      </c>
      <c r="B23" s="39"/>
      <c r="C23" s="88"/>
      <c r="D23" s="89"/>
      <c r="E23" s="89"/>
      <c r="F23" s="90">
        <f t="shared" si="1"/>
        <v>0</v>
      </c>
    </row>
    <row r="24" spans="1:6" s="21" customFormat="1" hidden="1">
      <c r="A24" s="64" t="s">
        <v>44</v>
      </c>
      <c r="B24" s="39"/>
      <c r="C24" s="88"/>
      <c r="D24" s="89"/>
      <c r="E24" s="89"/>
      <c r="F24" s="90">
        <f t="shared" si="1"/>
        <v>0</v>
      </c>
    </row>
    <row r="25" spans="1:6" s="21" customFormat="1" hidden="1">
      <c r="A25" s="64" t="s">
        <v>45</v>
      </c>
      <c r="B25" s="39"/>
      <c r="C25" s="88"/>
      <c r="D25" s="89"/>
      <c r="E25" s="89"/>
      <c r="F25" s="90">
        <f t="shared" si="1"/>
        <v>0</v>
      </c>
    </row>
    <row r="26" spans="1:6" s="21" customFormat="1" hidden="1">
      <c r="A26" s="64" t="s">
        <v>46</v>
      </c>
      <c r="B26" s="39"/>
      <c r="C26" s="88"/>
      <c r="D26" s="89"/>
      <c r="E26" s="89"/>
      <c r="F26" s="90">
        <f t="shared" si="1"/>
        <v>0</v>
      </c>
    </row>
    <row r="27" spans="1:6" s="21" customFormat="1" ht="16.5" hidden="1" thickBot="1">
      <c r="A27" s="91" t="s">
        <v>47</v>
      </c>
      <c r="B27" s="92"/>
      <c r="C27" s="93">
        <f>SUM(C21:C26)</f>
        <v>0</v>
      </c>
      <c r="D27" s="94">
        <f>SUM(D21:D26)</f>
        <v>0</v>
      </c>
      <c r="E27" s="94">
        <f>SUM(E21:E26)</f>
        <v>0</v>
      </c>
      <c r="F27" s="95">
        <f>SUM(F21:F26)</f>
        <v>0</v>
      </c>
    </row>
    <row r="28" spans="1:6" ht="13.5" hidden="1" customHeight="1" thickBot="1">
      <c r="A28" s="74"/>
      <c r="B28" s="75"/>
      <c r="C28" s="75"/>
      <c r="D28" s="75"/>
      <c r="E28" s="76"/>
      <c r="F28" s="75"/>
    </row>
    <row r="29" spans="1:6" s="42" customFormat="1" ht="18" customHeight="1">
      <c r="A29" s="77"/>
      <c r="B29" s="77"/>
      <c r="C29" s="4256">
        <v>2014</v>
      </c>
      <c r="D29" s="4257"/>
      <c r="E29" s="4257"/>
      <c r="F29" s="4258"/>
    </row>
    <row r="30" spans="1:6" ht="17.25" customHeight="1" thickBot="1">
      <c r="A30" s="77"/>
      <c r="B30" s="77"/>
      <c r="C30" s="4259" t="s">
        <v>3</v>
      </c>
      <c r="D30" s="4260"/>
      <c r="E30" s="4260"/>
      <c r="F30" s="4261"/>
    </row>
    <row r="31" spans="1:6" s="21" customFormat="1" ht="18" customHeight="1" thickBot="1">
      <c r="A31" s="49" t="s">
        <v>249</v>
      </c>
      <c r="B31" s="78"/>
      <c r="C31" s="4253" t="s">
        <v>37</v>
      </c>
      <c r="D31" s="4254"/>
      <c r="E31" s="4254"/>
      <c r="F31" s="4255"/>
    </row>
    <row r="32" spans="1:6" s="21" customFormat="1" ht="31.5" customHeight="1">
      <c r="A32" s="73"/>
      <c r="B32" s="79"/>
      <c r="C32" s="80" t="s">
        <v>38</v>
      </c>
      <c r="D32" s="81" t="s">
        <v>39</v>
      </c>
      <c r="E32" s="81" t="s">
        <v>40</v>
      </c>
      <c r="F32" s="82" t="s">
        <v>5</v>
      </c>
    </row>
    <row r="33" spans="1:6" s="21" customFormat="1">
      <c r="A33" s="83"/>
      <c r="B33" s="84"/>
      <c r="C33" s="85"/>
      <c r="D33" s="86"/>
      <c r="E33" s="86"/>
      <c r="F33" s="87"/>
    </row>
    <row r="34" spans="1:6" s="21" customFormat="1">
      <c r="A34" s="64" t="s">
        <v>41</v>
      </c>
      <c r="B34" s="39"/>
      <c r="C34" s="88">
        <v>20643</v>
      </c>
      <c r="D34" s="89">
        <v>5184</v>
      </c>
      <c r="E34" s="89">
        <v>40040</v>
      </c>
      <c r="F34" s="90">
        <f t="shared" ref="F34:F39" si="2">SUM(C34:E34)</f>
        <v>65867</v>
      </c>
    </row>
    <row r="35" spans="1:6" s="21" customFormat="1">
      <c r="A35" s="64" t="s">
        <v>42</v>
      </c>
      <c r="B35" s="39"/>
      <c r="C35" s="88">
        <v>13569</v>
      </c>
      <c r="D35" s="89">
        <v>7144</v>
      </c>
      <c r="E35" s="89">
        <v>11939</v>
      </c>
      <c r="F35" s="90">
        <f t="shared" si="2"/>
        <v>32652</v>
      </c>
    </row>
    <row r="36" spans="1:6" s="21" customFormat="1">
      <c r="A36" s="64" t="s">
        <v>43</v>
      </c>
      <c r="B36" s="39"/>
      <c r="C36" s="88">
        <v>14690</v>
      </c>
      <c r="D36" s="89">
        <v>2276</v>
      </c>
      <c r="E36" s="89">
        <v>11470</v>
      </c>
      <c r="F36" s="90">
        <f t="shared" si="2"/>
        <v>28436</v>
      </c>
    </row>
    <row r="37" spans="1:6" s="21" customFormat="1">
      <c r="A37" s="64" t="s">
        <v>44</v>
      </c>
      <c r="B37" s="39"/>
      <c r="C37" s="88">
        <v>1883</v>
      </c>
      <c r="D37" s="89">
        <v>205</v>
      </c>
      <c r="E37" s="89">
        <v>1059</v>
      </c>
      <c r="F37" s="90">
        <f t="shared" si="2"/>
        <v>3147</v>
      </c>
    </row>
    <row r="38" spans="1:6" s="21" customFormat="1">
      <c r="A38" s="64" t="s">
        <v>45</v>
      </c>
      <c r="B38" s="39"/>
      <c r="C38" s="88">
        <v>82</v>
      </c>
      <c r="D38" s="89">
        <v>33</v>
      </c>
      <c r="E38" s="89">
        <v>0</v>
      </c>
      <c r="F38" s="90">
        <f t="shared" si="2"/>
        <v>115</v>
      </c>
    </row>
    <row r="39" spans="1:6" s="21" customFormat="1">
      <c r="A39" s="64" t="s">
        <v>46</v>
      </c>
      <c r="B39" s="39"/>
      <c r="C39" s="88">
        <v>271</v>
      </c>
      <c r="D39" s="89">
        <v>3</v>
      </c>
      <c r="E39" s="89">
        <v>2</v>
      </c>
      <c r="F39" s="90">
        <f t="shared" si="2"/>
        <v>276</v>
      </c>
    </row>
    <row r="40" spans="1:6" s="21" customFormat="1" ht="16.5" thickBot="1">
      <c r="A40" s="91" t="s">
        <v>47</v>
      </c>
      <c r="B40" s="92"/>
      <c r="C40" s="93">
        <f>SUM(C34:C39)</f>
        <v>51138</v>
      </c>
      <c r="D40" s="94">
        <f>SUM(D34:D39)</f>
        <v>14845</v>
      </c>
      <c r="E40" s="94">
        <f>SUM(E34:E39)</f>
        <v>64510</v>
      </c>
      <c r="F40" s="95">
        <f>SUM(F34:F39)</f>
        <v>130493</v>
      </c>
    </row>
    <row r="41" spans="1:6" ht="13.5" customHeight="1" thickBot="1">
      <c r="A41" s="74"/>
      <c r="B41" s="75"/>
      <c r="C41" s="75"/>
      <c r="D41" s="75"/>
      <c r="E41" s="76"/>
      <c r="F41" s="75"/>
    </row>
    <row r="42" spans="1:6" s="42" customFormat="1" ht="18" customHeight="1">
      <c r="A42" s="77"/>
      <c r="B42" s="77"/>
      <c r="C42" s="4256">
        <v>2014</v>
      </c>
      <c r="D42" s="4257"/>
      <c r="E42" s="4257"/>
      <c r="F42" s="4258"/>
    </row>
    <row r="43" spans="1:6" ht="18" customHeight="1" thickBot="1">
      <c r="A43" s="77"/>
      <c r="B43" s="77"/>
      <c r="C43" s="4262" t="s">
        <v>4</v>
      </c>
      <c r="D43" s="4263"/>
      <c r="E43" s="4263"/>
      <c r="F43" s="4264"/>
    </row>
    <row r="44" spans="1:6" s="21" customFormat="1" ht="18" customHeight="1" thickBot="1">
      <c r="A44" s="49" t="s">
        <v>249</v>
      </c>
      <c r="B44" s="78"/>
      <c r="C44" s="4253" t="s">
        <v>37</v>
      </c>
      <c r="D44" s="4254"/>
      <c r="E44" s="4254"/>
      <c r="F44" s="4255"/>
    </row>
    <row r="45" spans="1:6" s="21" customFormat="1" ht="31.5" customHeight="1">
      <c r="A45" s="73"/>
      <c r="B45" s="79"/>
      <c r="C45" s="80" t="s">
        <v>38</v>
      </c>
      <c r="D45" s="81" t="s">
        <v>39</v>
      </c>
      <c r="E45" s="81" t="s">
        <v>40</v>
      </c>
      <c r="F45" s="82" t="s">
        <v>5</v>
      </c>
    </row>
    <row r="46" spans="1:6" s="21" customFormat="1">
      <c r="A46" s="83"/>
      <c r="B46" s="84"/>
      <c r="C46" s="85"/>
      <c r="D46" s="86"/>
      <c r="E46" s="86"/>
      <c r="F46" s="87"/>
    </row>
    <row r="47" spans="1:6" s="21" customFormat="1">
      <c r="A47" s="64" t="s">
        <v>41</v>
      </c>
      <c r="B47" s="39"/>
      <c r="C47" s="789">
        <v>20101</v>
      </c>
      <c r="D47" s="547">
        <v>4918</v>
      </c>
      <c r="E47" s="547">
        <v>43144</v>
      </c>
      <c r="F47" s="792">
        <f>SUM(C47:E47)</f>
        <v>68163</v>
      </c>
    </row>
    <row r="48" spans="1:6" s="21" customFormat="1">
      <c r="A48" s="64" t="s">
        <v>42</v>
      </c>
      <c r="B48" s="39"/>
      <c r="C48" s="789">
        <v>13795</v>
      </c>
      <c r="D48" s="547">
        <v>7583</v>
      </c>
      <c r="E48" s="547">
        <v>12261</v>
      </c>
      <c r="F48" s="792">
        <f t="shared" ref="F48:F52" si="3">SUM(C48:E48)</f>
        <v>33639</v>
      </c>
    </row>
    <row r="49" spans="1:8" s="21" customFormat="1">
      <c r="A49" s="64" t="s">
        <v>43</v>
      </c>
      <c r="B49" s="39"/>
      <c r="C49" s="789">
        <v>13468</v>
      </c>
      <c r="D49" s="547">
        <v>2278</v>
      </c>
      <c r="E49" s="547">
        <v>13221</v>
      </c>
      <c r="F49" s="792">
        <f t="shared" si="3"/>
        <v>28967</v>
      </c>
    </row>
    <row r="50" spans="1:8" s="21" customFormat="1">
      <c r="A50" s="64" t="s">
        <v>44</v>
      </c>
      <c r="B50" s="39"/>
      <c r="C50" s="789">
        <v>2042</v>
      </c>
      <c r="D50" s="547">
        <v>248</v>
      </c>
      <c r="E50" s="547">
        <v>1509</v>
      </c>
      <c r="F50" s="792">
        <f t="shared" si="3"/>
        <v>3799</v>
      </c>
    </row>
    <row r="51" spans="1:8" s="21" customFormat="1">
      <c r="A51" s="64" t="s">
        <v>45</v>
      </c>
      <c r="B51" s="39"/>
      <c r="C51" s="789">
        <v>130</v>
      </c>
      <c r="D51" s="547">
        <v>6</v>
      </c>
      <c r="E51" s="547">
        <v>9</v>
      </c>
      <c r="F51" s="792">
        <f t="shared" si="3"/>
        <v>145</v>
      </c>
    </row>
    <row r="52" spans="1:8" s="21" customFormat="1">
      <c r="A52" s="64" t="s">
        <v>46</v>
      </c>
      <c r="B52" s="39"/>
      <c r="C52" s="789">
        <v>230</v>
      </c>
      <c r="D52" s="547">
        <v>2</v>
      </c>
      <c r="E52" s="547">
        <v>2</v>
      </c>
      <c r="F52" s="792">
        <f t="shared" si="3"/>
        <v>234</v>
      </c>
    </row>
    <row r="53" spans="1:8" s="21" customFormat="1" ht="16.5" thickBot="1">
      <c r="A53" s="91" t="s">
        <v>47</v>
      </c>
      <c r="B53" s="92"/>
      <c r="C53" s="790">
        <f>SUM(C47:C52)</f>
        <v>49766</v>
      </c>
      <c r="D53" s="791">
        <f>SUM(D47:D52)</f>
        <v>15035</v>
      </c>
      <c r="E53" s="791">
        <f>SUM(E47:E52)</f>
        <v>70146</v>
      </c>
      <c r="F53" s="793">
        <f>SUM(F47:F52)</f>
        <v>134947</v>
      </c>
    </row>
    <row r="54" spans="1:8" ht="13.5" customHeight="1">
      <c r="A54" s="74"/>
      <c r="B54" s="75"/>
      <c r="C54" s="75"/>
      <c r="D54" s="75"/>
      <c r="E54" s="76"/>
      <c r="F54" s="75"/>
    </row>
    <row r="56" spans="1:8" s="1224" customFormat="1" ht="15.75" customHeight="1">
      <c r="A56" s="197" t="s">
        <v>655</v>
      </c>
      <c r="B56" s="1407"/>
      <c r="C56" s="1407"/>
      <c r="D56" s="1407"/>
      <c r="E56" s="1407"/>
      <c r="F56" s="1407"/>
      <c r="G56" s="1407"/>
      <c r="H56" s="1407"/>
    </row>
    <row r="57" spans="1:8" s="1224" customFormat="1" ht="15.75" customHeight="1">
      <c r="A57" s="197" t="s">
        <v>48</v>
      </c>
      <c r="B57" s="1407"/>
      <c r="C57" s="1407"/>
      <c r="D57" s="1407"/>
      <c r="E57" s="1407"/>
      <c r="F57" s="1407"/>
      <c r="G57" s="1407"/>
      <c r="H57" s="1407"/>
    </row>
    <row r="58" spans="1:8" s="1224" customFormat="1" ht="15.75" customHeight="1">
      <c r="A58" s="4252" t="s">
        <v>693</v>
      </c>
      <c r="B58" s="4252"/>
      <c r="C58" s="4252"/>
      <c r="D58" s="4252"/>
      <c r="E58" s="4252"/>
      <c r="F58" s="4252"/>
      <c r="G58" s="1407"/>
      <c r="H58" s="1407"/>
    </row>
    <row r="59" spans="1:8" s="1224" customFormat="1" ht="15.75" customHeight="1">
      <c r="A59" s="4252" t="s">
        <v>694</v>
      </c>
      <c r="B59" s="4252"/>
      <c r="C59" s="4252"/>
      <c r="D59" s="4252"/>
      <c r="E59" s="4252"/>
      <c r="F59" s="4252"/>
      <c r="G59" s="1407"/>
      <c r="H59" s="1407"/>
    </row>
    <row r="60" spans="1:8" s="1224" customFormat="1" ht="15.75" customHeight="1">
      <c r="A60" s="197" t="s">
        <v>695</v>
      </c>
      <c r="B60" s="197"/>
      <c r="C60" s="197"/>
      <c r="D60" s="197"/>
      <c r="E60" s="197"/>
      <c r="F60" s="197"/>
      <c r="G60" s="1407"/>
      <c r="H60" s="1407"/>
    </row>
    <row r="61" spans="1:8">
      <c r="A61" s="21"/>
      <c r="B61" s="21"/>
      <c r="C61" s="21"/>
      <c r="D61" s="21"/>
      <c r="F61" s="21"/>
      <c r="G61" s="21"/>
      <c r="H61" s="21"/>
    </row>
    <row r="64" spans="1:8">
      <c r="A64" s="197"/>
    </row>
  </sheetData>
  <mergeCells count="15">
    <mergeCell ref="C17:F17"/>
    <mergeCell ref="A1:F1"/>
    <mergeCell ref="C3:F3"/>
    <mergeCell ref="C4:F4"/>
    <mergeCell ref="C5:F5"/>
    <mergeCell ref="C16:F16"/>
    <mergeCell ref="A58:F58"/>
    <mergeCell ref="A59:F59"/>
    <mergeCell ref="C44:F44"/>
    <mergeCell ref="C18:F18"/>
    <mergeCell ref="C29:F29"/>
    <mergeCell ref="C30:F30"/>
    <mergeCell ref="C31:F31"/>
    <mergeCell ref="C42:F42"/>
    <mergeCell ref="C43:F43"/>
  </mergeCells>
  <printOptions horizontalCentered="1"/>
  <pageMargins left="0.31496062992125984" right="0.31496062992125984" top="0.39370078740157483" bottom="0.39370078740157483" header="0.19685039370078741" footer="0.19685039370078741"/>
  <pageSetup scale="63" orientation="landscape" r:id="rId1"/>
  <headerFooter alignWithMargins="0">
    <oddFooter>&amp;L&amp;"Tahoma,Italique"National Bank of Canada - Supplementary Financial Information&amp;R&amp;"Tahoma,Italique"page 21</oddFooter>
  </headerFooter>
  <drawing r:id="rId2"/>
  <legacyDrawing r:id="rId3"/>
  <oleObjects>
    <mc:AlternateContent xmlns:mc="http://schemas.openxmlformats.org/markup-compatibility/2006">
      <mc:Choice Requires="x14">
        <oleObject progId="Word.Document.8" shapeId="124929" r:id="rId4">
          <objectPr defaultSize="0" r:id="rId5">
            <anchor moveWithCells="1">
              <from>
                <xdr:col>0</xdr:col>
                <xdr:colOff>66675</xdr:colOff>
                <xdr:row>0</xdr:row>
                <xdr:rowOff>38100</xdr:rowOff>
              </from>
              <to>
                <xdr:col>0</xdr:col>
                <xdr:colOff>314325</xdr:colOff>
                <xdr:row>0</xdr:row>
                <xdr:rowOff>285750</xdr:rowOff>
              </to>
            </anchor>
          </objectPr>
        </oleObject>
      </mc:Choice>
      <mc:Fallback>
        <oleObject progId="Word.Document.8" shapeId="124929" r:id="rId4"/>
      </mc:Fallback>
    </mc:AlternateContent>
  </oleObjec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tabColor rgb="FF7030A0"/>
    <pageSetUpPr fitToPage="1"/>
  </sheetPr>
  <dimension ref="A1:AM49"/>
  <sheetViews>
    <sheetView view="pageBreakPreview" zoomScale="70" zoomScaleNormal="70" zoomScaleSheetLayoutView="70" workbookViewId="0">
      <selection sqref="A1:K1"/>
    </sheetView>
  </sheetViews>
  <sheetFormatPr defaultColWidth="7.109375" defaultRowHeight="12.75"/>
  <cols>
    <col min="1" max="1" width="43.44140625" style="516" customWidth="1"/>
    <col min="2" max="2" width="2" style="516" customWidth="1"/>
    <col min="3" max="3" width="3" style="516" customWidth="1"/>
    <col min="4" max="11" width="16.109375" style="516" customWidth="1"/>
    <col min="12" max="22" width="9.6640625" style="516" customWidth="1"/>
    <col min="23" max="23" width="8.44140625" style="516" customWidth="1"/>
    <col min="24" max="24" width="8.109375" style="516" customWidth="1"/>
    <col min="25" max="25" width="8.77734375" style="516" customWidth="1"/>
    <col min="26" max="26" width="8.6640625" style="516" customWidth="1"/>
    <col min="27" max="27" width="9.21875" style="516" customWidth="1"/>
    <col min="28" max="28" width="9.6640625" style="516" bestFit="1" customWidth="1"/>
    <col min="29" max="29" width="8" style="516" bestFit="1" customWidth="1"/>
    <col min="30" max="30" width="7.5546875" style="516" bestFit="1" customWidth="1"/>
    <col min="31" max="31" width="7.6640625" style="516" customWidth="1"/>
    <col min="32" max="32" width="8.109375" style="516" customWidth="1"/>
    <col min="33" max="33" width="9.21875" style="516" bestFit="1" customWidth="1"/>
    <col min="34" max="34" width="8.21875" style="516" customWidth="1"/>
    <col min="35" max="35" width="7.88671875" style="516" customWidth="1"/>
    <col min="36" max="36" width="7.6640625" style="516" customWidth="1"/>
    <col min="37" max="37" width="8.5546875" style="516" customWidth="1"/>
    <col min="38" max="38" width="8.21875" style="516" customWidth="1"/>
    <col min="39" max="195" width="7.109375" style="516"/>
    <col min="196" max="196" width="21.33203125" style="516" bestFit="1" customWidth="1"/>
    <col min="197" max="197" width="7.109375" style="516"/>
    <col min="198" max="198" width="7.109375" style="516" customWidth="1"/>
    <col min="199" max="199" width="9.6640625" style="516" customWidth="1"/>
    <col min="200" max="200" width="8.44140625" style="516" customWidth="1"/>
    <col min="201" max="201" width="8.109375" style="516" customWidth="1"/>
    <col min="202" max="202" width="8.77734375" style="516" customWidth="1"/>
    <col min="203" max="203" width="8.6640625" style="516" customWidth="1"/>
    <col min="204" max="204" width="9.21875" style="516" customWidth="1"/>
    <col min="205" max="205" width="9.6640625" style="516" bestFit="1" customWidth="1"/>
    <col min="206" max="206" width="8" style="516" bestFit="1" customWidth="1"/>
    <col min="207" max="207" width="7.5546875" style="516" bestFit="1" customWidth="1"/>
    <col min="208" max="208" width="7.6640625" style="516" customWidth="1"/>
    <col min="209" max="209" width="8.109375" style="516" customWidth="1"/>
    <col min="210" max="210" width="9.21875" style="516" bestFit="1" customWidth="1"/>
    <col min="211" max="211" width="8.21875" style="516" customWidth="1"/>
    <col min="212" max="212" width="7.88671875" style="516" customWidth="1"/>
    <col min="213" max="213" width="7.6640625" style="516" customWidth="1"/>
    <col min="214" max="214" width="8.5546875" style="516" customWidth="1"/>
    <col min="215" max="215" width="8.21875" style="516" customWidth="1"/>
    <col min="216" max="241" width="7.109375" style="516"/>
    <col min="242" max="242" width="15.21875" style="516" customWidth="1"/>
    <col min="243" max="243" width="2" style="516" customWidth="1"/>
    <col min="244" max="244" width="3" style="516" customWidth="1"/>
    <col min="245" max="267" width="8.77734375" style="516" customWidth="1"/>
    <col min="268" max="278" width="9.6640625" style="516" customWidth="1"/>
    <col min="279" max="279" width="8.44140625" style="516" customWidth="1"/>
    <col min="280" max="280" width="8.109375" style="516" customWidth="1"/>
    <col min="281" max="281" width="8.77734375" style="516" customWidth="1"/>
    <col min="282" max="282" width="8.6640625" style="516" customWidth="1"/>
    <col min="283" max="283" width="9.21875" style="516" customWidth="1"/>
    <col min="284" max="284" width="9.6640625" style="516" bestFit="1" customWidth="1"/>
    <col min="285" max="285" width="8" style="516" bestFit="1" customWidth="1"/>
    <col min="286" max="286" width="7.5546875" style="516" bestFit="1" customWidth="1"/>
    <col min="287" max="287" width="7.6640625" style="516" customWidth="1"/>
    <col min="288" max="288" width="8.109375" style="516" customWidth="1"/>
    <col min="289" max="289" width="9.21875" style="516" bestFit="1" customWidth="1"/>
    <col min="290" max="290" width="8.21875" style="516" customWidth="1"/>
    <col min="291" max="291" width="7.88671875" style="516" customWidth="1"/>
    <col min="292" max="292" width="7.6640625" style="516" customWidth="1"/>
    <col min="293" max="293" width="8.5546875" style="516" customWidth="1"/>
    <col min="294" max="294" width="8.21875" style="516" customWidth="1"/>
    <col min="295" max="451" width="7.109375" style="516"/>
    <col min="452" max="452" width="21.33203125" style="516" bestFit="1" customWidth="1"/>
    <col min="453" max="453" width="7.109375" style="516"/>
    <col min="454" max="454" width="7.109375" style="516" customWidth="1"/>
    <col min="455" max="455" width="9.6640625" style="516" customWidth="1"/>
    <col min="456" max="456" width="8.44140625" style="516" customWidth="1"/>
    <col min="457" max="457" width="8.109375" style="516" customWidth="1"/>
    <col min="458" max="458" width="8.77734375" style="516" customWidth="1"/>
    <col min="459" max="459" width="8.6640625" style="516" customWidth="1"/>
    <col min="460" max="460" width="9.21875" style="516" customWidth="1"/>
    <col min="461" max="461" width="9.6640625" style="516" bestFit="1" customWidth="1"/>
    <col min="462" max="462" width="8" style="516" bestFit="1" customWidth="1"/>
    <col min="463" max="463" width="7.5546875" style="516" bestFit="1" customWidth="1"/>
    <col min="464" max="464" width="7.6640625" style="516" customWidth="1"/>
    <col min="465" max="465" width="8.109375" style="516" customWidth="1"/>
    <col min="466" max="466" width="9.21875" style="516" bestFit="1" customWidth="1"/>
    <col min="467" max="467" width="8.21875" style="516" customWidth="1"/>
    <col min="468" max="468" width="7.88671875" style="516" customWidth="1"/>
    <col min="469" max="469" width="7.6640625" style="516" customWidth="1"/>
    <col min="470" max="470" width="8.5546875" style="516" customWidth="1"/>
    <col min="471" max="471" width="8.21875" style="516" customWidth="1"/>
    <col min="472" max="497" width="7.109375" style="516"/>
    <col min="498" max="498" width="15.21875" style="516" customWidth="1"/>
    <col min="499" max="499" width="2" style="516" customWidth="1"/>
    <col min="500" max="500" width="3" style="516" customWidth="1"/>
    <col min="501" max="523" width="8.77734375" style="516" customWidth="1"/>
    <col min="524" max="534" width="9.6640625" style="516" customWidth="1"/>
    <col min="535" max="535" width="8.44140625" style="516" customWidth="1"/>
    <col min="536" max="536" width="8.109375" style="516" customWidth="1"/>
    <col min="537" max="537" width="8.77734375" style="516" customWidth="1"/>
    <col min="538" max="538" width="8.6640625" style="516" customWidth="1"/>
    <col min="539" max="539" width="9.21875" style="516" customWidth="1"/>
    <col min="540" max="540" width="9.6640625" style="516" bestFit="1" customWidth="1"/>
    <col min="541" max="541" width="8" style="516" bestFit="1" customWidth="1"/>
    <col min="542" max="542" width="7.5546875" style="516" bestFit="1" customWidth="1"/>
    <col min="543" max="543" width="7.6640625" style="516" customWidth="1"/>
    <col min="544" max="544" width="8.109375" style="516" customWidth="1"/>
    <col min="545" max="545" width="9.21875" style="516" bestFit="1" customWidth="1"/>
    <col min="546" max="546" width="8.21875" style="516" customWidth="1"/>
    <col min="547" max="547" width="7.88671875" style="516" customWidth="1"/>
    <col min="548" max="548" width="7.6640625" style="516" customWidth="1"/>
    <col min="549" max="549" width="8.5546875" style="516" customWidth="1"/>
    <col min="550" max="550" width="8.21875" style="516" customWidth="1"/>
    <col min="551" max="707" width="7.109375" style="516"/>
    <col min="708" max="708" width="21.33203125" style="516" bestFit="1" customWidth="1"/>
    <col min="709" max="709" width="7.109375" style="516"/>
    <col min="710" max="710" width="7.109375" style="516" customWidth="1"/>
    <col min="711" max="711" width="9.6640625" style="516" customWidth="1"/>
    <col min="712" max="712" width="8.44140625" style="516" customWidth="1"/>
    <col min="713" max="713" width="8.109375" style="516" customWidth="1"/>
    <col min="714" max="714" width="8.77734375" style="516" customWidth="1"/>
    <col min="715" max="715" width="8.6640625" style="516" customWidth="1"/>
    <col min="716" max="716" width="9.21875" style="516" customWidth="1"/>
    <col min="717" max="717" width="9.6640625" style="516" bestFit="1" customWidth="1"/>
    <col min="718" max="718" width="8" style="516" bestFit="1" customWidth="1"/>
    <col min="719" max="719" width="7.5546875" style="516" bestFit="1" customWidth="1"/>
    <col min="720" max="720" width="7.6640625" style="516" customWidth="1"/>
    <col min="721" max="721" width="8.109375" style="516" customWidth="1"/>
    <col min="722" max="722" width="9.21875" style="516" bestFit="1" customWidth="1"/>
    <col min="723" max="723" width="8.21875" style="516" customWidth="1"/>
    <col min="724" max="724" width="7.88671875" style="516" customWidth="1"/>
    <col min="725" max="725" width="7.6640625" style="516" customWidth="1"/>
    <col min="726" max="726" width="8.5546875" style="516" customWidth="1"/>
    <col min="727" max="727" width="8.21875" style="516" customWidth="1"/>
    <col min="728" max="753" width="7.109375" style="516"/>
    <col min="754" max="754" width="15.21875" style="516" customWidth="1"/>
    <col min="755" max="755" width="2" style="516" customWidth="1"/>
    <col min="756" max="756" width="3" style="516" customWidth="1"/>
    <col min="757" max="779" width="8.77734375" style="516" customWidth="1"/>
    <col min="780" max="790" width="9.6640625" style="516" customWidth="1"/>
    <col min="791" max="791" width="8.44140625" style="516" customWidth="1"/>
    <col min="792" max="792" width="8.109375" style="516" customWidth="1"/>
    <col min="793" max="793" width="8.77734375" style="516" customWidth="1"/>
    <col min="794" max="794" width="8.6640625" style="516" customWidth="1"/>
    <col min="795" max="795" width="9.21875" style="516" customWidth="1"/>
    <col min="796" max="796" width="9.6640625" style="516" bestFit="1" customWidth="1"/>
    <col min="797" max="797" width="8" style="516" bestFit="1" customWidth="1"/>
    <col min="798" max="798" width="7.5546875" style="516" bestFit="1" customWidth="1"/>
    <col min="799" max="799" width="7.6640625" style="516" customWidth="1"/>
    <col min="800" max="800" width="8.109375" style="516" customWidth="1"/>
    <col min="801" max="801" width="9.21875" style="516" bestFit="1" customWidth="1"/>
    <col min="802" max="802" width="8.21875" style="516" customWidth="1"/>
    <col min="803" max="803" width="7.88671875" style="516" customWidth="1"/>
    <col min="804" max="804" width="7.6640625" style="516" customWidth="1"/>
    <col min="805" max="805" width="8.5546875" style="516" customWidth="1"/>
    <col min="806" max="806" width="8.21875" style="516" customWidth="1"/>
    <col min="807" max="963" width="7.109375" style="516"/>
    <col min="964" max="964" width="21.33203125" style="516" bestFit="1" customWidth="1"/>
    <col min="965" max="965" width="7.109375" style="516"/>
    <col min="966" max="966" width="7.109375" style="516" customWidth="1"/>
    <col min="967" max="967" width="9.6640625" style="516" customWidth="1"/>
    <col min="968" max="968" width="8.44140625" style="516" customWidth="1"/>
    <col min="969" max="969" width="8.109375" style="516" customWidth="1"/>
    <col min="970" max="970" width="8.77734375" style="516" customWidth="1"/>
    <col min="971" max="971" width="8.6640625" style="516" customWidth="1"/>
    <col min="972" max="972" width="9.21875" style="516" customWidth="1"/>
    <col min="973" max="973" width="9.6640625" style="516" bestFit="1" customWidth="1"/>
    <col min="974" max="974" width="8" style="516" bestFit="1" customWidth="1"/>
    <col min="975" max="975" width="7.5546875" style="516" bestFit="1" customWidth="1"/>
    <col min="976" max="976" width="7.6640625" style="516" customWidth="1"/>
    <col min="977" max="977" width="8.109375" style="516" customWidth="1"/>
    <col min="978" max="978" width="9.21875" style="516" bestFit="1" customWidth="1"/>
    <col min="979" max="979" width="8.21875" style="516" customWidth="1"/>
    <col min="980" max="980" width="7.88671875" style="516" customWidth="1"/>
    <col min="981" max="981" width="7.6640625" style="516" customWidth="1"/>
    <col min="982" max="982" width="8.5546875" style="516" customWidth="1"/>
    <col min="983" max="983" width="8.21875" style="516" customWidth="1"/>
    <col min="984" max="1009" width="7.109375" style="516"/>
    <col min="1010" max="1010" width="15.21875" style="516" customWidth="1"/>
    <col min="1011" max="1011" width="2" style="516" customWidth="1"/>
    <col min="1012" max="1012" width="3" style="516" customWidth="1"/>
    <col min="1013" max="1035" width="8.77734375" style="516" customWidth="1"/>
    <col min="1036" max="1046" width="9.6640625" style="516" customWidth="1"/>
    <col min="1047" max="1047" width="8.44140625" style="516" customWidth="1"/>
    <col min="1048" max="1048" width="8.109375" style="516" customWidth="1"/>
    <col min="1049" max="1049" width="8.77734375" style="516" customWidth="1"/>
    <col min="1050" max="1050" width="8.6640625" style="516" customWidth="1"/>
    <col min="1051" max="1051" width="9.21875" style="516" customWidth="1"/>
    <col min="1052" max="1052" width="9.6640625" style="516" bestFit="1" customWidth="1"/>
    <col min="1053" max="1053" width="8" style="516" bestFit="1" customWidth="1"/>
    <col min="1054" max="1054" width="7.5546875" style="516" bestFit="1" customWidth="1"/>
    <col min="1055" max="1055" width="7.6640625" style="516" customWidth="1"/>
    <col min="1056" max="1056" width="8.109375" style="516" customWidth="1"/>
    <col min="1057" max="1057" width="9.21875" style="516" bestFit="1" customWidth="1"/>
    <col min="1058" max="1058" width="8.21875" style="516" customWidth="1"/>
    <col min="1059" max="1059" width="7.88671875" style="516" customWidth="1"/>
    <col min="1060" max="1060" width="7.6640625" style="516" customWidth="1"/>
    <col min="1061" max="1061" width="8.5546875" style="516" customWidth="1"/>
    <col min="1062" max="1062" width="8.21875" style="516" customWidth="1"/>
    <col min="1063" max="1219" width="7.109375" style="516"/>
    <col min="1220" max="1220" width="21.33203125" style="516" bestFit="1" customWidth="1"/>
    <col min="1221" max="1221" width="7.109375" style="516"/>
    <col min="1222" max="1222" width="7.109375" style="516" customWidth="1"/>
    <col min="1223" max="1223" width="9.6640625" style="516" customWidth="1"/>
    <col min="1224" max="1224" width="8.44140625" style="516" customWidth="1"/>
    <col min="1225" max="1225" width="8.109375" style="516" customWidth="1"/>
    <col min="1226" max="1226" width="8.77734375" style="516" customWidth="1"/>
    <col min="1227" max="1227" width="8.6640625" style="516" customWidth="1"/>
    <col min="1228" max="1228" width="9.21875" style="516" customWidth="1"/>
    <col min="1229" max="1229" width="9.6640625" style="516" bestFit="1" customWidth="1"/>
    <col min="1230" max="1230" width="8" style="516" bestFit="1" customWidth="1"/>
    <col min="1231" max="1231" width="7.5546875" style="516" bestFit="1" customWidth="1"/>
    <col min="1232" max="1232" width="7.6640625" style="516" customWidth="1"/>
    <col min="1233" max="1233" width="8.109375" style="516" customWidth="1"/>
    <col min="1234" max="1234" width="9.21875" style="516" bestFit="1" customWidth="1"/>
    <col min="1235" max="1235" width="8.21875" style="516" customWidth="1"/>
    <col min="1236" max="1236" width="7.88671875" style="516" customWidth="1"/>
    <col min="1237" max="1237" width="7.6640625" style="516" customWidth="1"/>
    <col min="1238" max="1238" width="8.5546875" style="516" customWidth="1"/>
    <col min="1239" max="1239" width="8.21875" style="516" customWidth="1"/>
    <col min="1240" max="1265" width="7.109375" style="516"/>
    <col min="1266" max="1266" width="15.21875" style="516" customWidth="1"/>
    <col min="1267" max="1267" width="2" style="516" customWidth="1"/>
    <col min="1268" max="1268" width="3" style="516" customWidth="1"/>
    <col min="1269" max="1291" width="8.77734375" style="516" customWidth="1"/>
    <col min="1292" max="1302" width="9.6640625" style="516" customWidth="1"/>
    <col min="1303" max="1303" width="8.44140625" style="516" customWidth="1"/>
    <col min="1304" max="1304" width="8.109375" style="516" customWidth="1"/>
    <col min="1305" max="1305" width="8.77734375" style="516" customWidth="1"/>
    <col min="1306" max="1306" width="8.6640625" style="516" customWidth="1"/>
    <col min="1307" max="1307" width="9.21875" style="516" customWidth="1"/>
    <col min="1308" max="1308" width="9.6640625" style="516" bestFit="1" customWidth="1"/>
    <col min="1309" max="1309" width="8" style="516" bestFit="1" customWidth="1"/>
    <col min="1310" max="1310" width="7.5546875" style="516" bestFit="1" customWidth="1"/>
    <col min="1311" max="1311" width="7.6640625" style="516" customWidth="1"/>
    <col min="1312" max="1312" width="8.109375" style="516" customWidth="1"/>
    <col min="1313" max="1313" width="9.21875" style="516" bestFit="1" customWidth="1"/>
    <col min="1314" max="1314" width="8.21875" style="516" customWidth="1"/>
    <col min="1315" max="1315" width="7.88671875" style="516" customWidth="1"/>
    <col min="1316" max="1316" width="7.6640625" style="516" customWidth="1"/>
    <col min="1317" max="1317" width="8.5546875" style="516" customWidth="1"/>
    <col min="1318" max="1318" width="8.21875" style="516" customWidth="1"/>
    <col min="1319" max="1475" width="7.109375" style="516"/>
    <col min="1476" max="1476" width="21.33203125" style="516" bestFit="1" customWidth="1"/>
    <col min="1477" max="1477" width="7.109375" style="516"/>
    <col min="1478" max="1478" width="7.109375" style="516" customWidth="1"/>
    <col min="1479" max="1479" width="9.6640625" style="516" customWidth="1"/>
    <col min="1480" max="1480" width="8.44140625" style="516" customWidth="1"/>
    <col min="1481" max="1481" width="8.109375" style="516" customWidth="1"/>
    <col min="1482" max="1482" width="8.77734375" style="516" customWidth="1"/>
    <col min="1483" max="1483" width="8.6640625" style="516" customWidth="1"/>
    <col min="1484" max="1484" width="9.21875" style="516" customWidth="1"/>
    <col min="1485" max="1485" width="9.6640625" style="516" bestFit="1" customWidth="1"/>
    <col min="1486" max="1486" width="8" style="516" bestFit="1" customWidth="1"/>
    <col min="1487" max="1487" width="7.5546875" style="516" bestFit="1" customWidth="1"/>
    <col min="1488" max="1488" width="7.6640625" style="516" customWidth="1"/>
    <col min="1489" max="1489" width="8.109375" style="516" customWidth="1"/>
    <col min="1490" max="1490" width="9.21875" style="516" bestFit="1" customWidth="1"/>
    <col min="1491" max="1491" width="8.21875" style="516" customWidth="1"/>
    <col min="1492" max="1492" width="7.88671875" style="516" customWidth="1"/>
    <col min="1493" max="1493" width="7.6640625" style="516" customWidth="1"/>
    <col min="1494" max="1494" width="8.5546875" style="516" customWidth="1"/>
    <col min="1495" max="1495" width="8.21875" style="516" customWidth="1"/>
    <col min="1496" max="1521" width="7.109375" style="516"/>
    <col min="1522" max="1522" width="15.21875" style="516" customWidth="1"/>
    <col min="1523" max="1523" width="2" style="516" customWidth="1"/>
    <col min="1524" max="1524" width="3" style="516" customWidth="1"/>
    <col min="1525" max="1547" width="8.77734375" style="516" customWidth="1"/>
    <col min="1548" max="1558" width="9.6640625" style="516" customWidth="1"/>
    <col min="1559" max="1559" width="8.44140625" style="516" customWidth="1"/>
    <col min="1560" max="1560" width="8.109375" style="516" customWidth="1"/>
    <col min="1561" max="1561" width="8.77734375" style="516" customWidth="1"/>
    <col min="1562" max="1562" width="8.6640625" style="516" customWidth="1"/>
    <col min="1563" max="1563" width="9.21875" style="516" customWidth="1"/>
    <col min="1564" max="1564" width="9.6640625" style="516" bestFit="1" customWidth="1"/>
    <col min="1565" max="1565" width="8" style="516" bestFit="1" customWidth="1"/>
    <col min="1566" max="1566" width="7.5546875" style="516" bestFit="1" customWidth="1"/>
    <col min="1567" max="1567" width="7.6640625" style="516" customWidth="1"/>
    <col min="1568" max="1568" width="8.109375" style="516" customWidth="1"/>
    <col min="1569" max="1569" width="9.21875" style="516" bestFit="1" customWidth="1"/>
    <col min="1570" max="1570" width="8.21875" style="516" customWidth="1"/>
    <col min="1571" max="1571" width="7.88671875" style="516" customWidth="1"/>
    <col min="1572" max="1572" width="7.6640625" style="516" customWidth="1"/>
    <col min="1573" max="1573" width="8.5546875" style="516" customWidth="1"/>
    <col min="1574" max="1574" width="8.21875" style="516" customWidth="1"/>
    <col min="1575" max="1731" width="7.109375" style="516"/>
    <col min="1732" max="1732" width="21.33203125" style="516" bestFit="1" customWidth="1"/>
    <col min="1733" max="1733" width="7.109375" style="516"/>
    <col min="1734" max="1734" width="7.109375" style="516" customWidth="1"/>
    <col min="1735" max="1735" width="9.6640625" style="516" customWidth="1"/>
    <col min="1736" max="1736" width="8.44140625" style="516" customWidth="1"/>
    <col min="1737" max="1737" width="8.109375" style="516" customWidth="1"/>
    <col min="1738" max="1738" width="8.77734375" style="516" customWidth="1"/>
    <col min="1739" max="1739" width="8.6640625" style="516" customWidth="1"/>
    <col min="1740" max="1740" width="9.21875" style="516" customWidth="1"/>
    <col min="1741" max="1741" width="9.6640625" style="516" bestFit="1" customWidth="1"/>
    <col min="1742" max="1742" width="8" style="516" bestFit="1" customWidth="1"/>
    <col min="1743" max="1743" width="7.5546875" style="516" bestFit="1" customWidth="1"/>
    <col min="1744" max="1744" width="7.6640625" style="516" customWidth="1"/>
    <col min="1745" max="1745" width="8.109375" style="516" customWidth="1"/>
    <col min="1746" max="1746" width="9.21875" style="516" bestFit="1" customWidth="1"/>
    <col min="1747" max="1747" width="8.21875" style="516" customWidth="1"/>
    <col min="1748" max="1748" width="7.88671875" style="516" customWidth="1"/>
    <col min="1749" max="1749" width="7.6640625" style="516" customWidth="1"/>
    <col min="1750" max="1750" width="8.5546875" style="516" customWidth="1"/>
    <col min="1751" max="1751" width="8.21875" style="516" customWidth="1"/>
    <col min="1752" max="1777" width="7.109375" style="516"/>
    <col min="1778" max="1778" width="15.21875" style="516" customWidth="1"/>
    <col min="1779" max="1779" width="2" style="516" customWidth="1"/>
    <col min="1780" max="1780" width="3" style="516" customWidth="1"/>
    <col min="1781" max="1803" width="8.77734375" style="516" customWidth="1"/>
    <col min="1804" max="1814" width="9.6640625" style="516" customWidth="1"/>
    <col min="1815" max="1815" width="8.44140625" style="516" customWidth="1"/>
    <col min="1816" max="1816" width="8.109375" style="516" customWidth="1"/>
    <col min="1817" max="1817" width="8.77734375" style="516" customWidth="1"/>
    <col min="1818" max="1818" width="8.6640625" style="516" customWidth="1"/>
    <col min="1819" max="1819" width="9.21875" style="516" customWidth="1"/>
    <col min="1820" max="1820" width="9.6640625" style="516" bestFit="1" customWidth="1"/>
    <col min="1821" max="1821" width="8" style="516" bestFit="1" customWidth="1"/>
    <col min="1822" max="1822" width="7.5546875" style="516" bestFit="1" customWidth="1"/>
    <col min="1823" max="1823" width="7.6640625" style="516" customWidth="1"/>
    <col min="1824" max="1824" width="8.109375" style="516" customWidth="1"/>
    <col min="1825" max="1825" width="9.21875" style="516" bestFit="1" customWidth="1"/>
    <col min="1826" max="1826" width="8.21875" style="516" customWidth="1"/>
    <col min="1827" max="1827" width="7.88671875" style="516" customWidth="1"/>
    <col min="1828" max="1828" width="7.6640625" style="516" customWidth="1"/>
    <col min="1829" max="1829" width="8.5546875" style="516" customWidth="1"/>
    <col min="1830" max="1830" width="8.21875" style="516" customWidth="1"/>
    <col min="1831" max="1987" width="7.109375" style="516"/>
    <col min="1988" max="1988" width="21.33203125" style="516" bestFit="1" customWidth="1"/>
    <col min="1989" max="1989" width="7.109375" style="516"/>
    <col min="1990" max="1990" width="7.109375" style="516" customWidth="1"/>
    <col min="1991" max="1991" width="9.6640625" style="516" customWidth="1"/>
    <col min="1992" max="1992" width="8.44140625" style="516" customWidth="1"/>
    <col min="1993" max="1993" width="8.109375" style="516" customWidth="1"/>
    <col min="1994" max="1994" width="8.77734375" style="516" customWidth="1"/>
    <col min="1995" max="1995" width="8.6640625" style="516" customWidth="1"/>
    <col min="1996" max="1996" width="9.21875" style="516" customWidth="1"/>
    <col min="1997" max="1997" width="9.6640625" style="516" bestFit="1" customWidth="1"/>
    <col min="1998" max="1998" width="8" style="516" bestFit="1" customWidth="1"/>
    <col min="1999" max="1999" width="7.5546875" style="516" bestFit="1" customWidth="1"/>
    <col min="2000" max="2000" width="7.6640625" style="516" customWidth="1"/>
    <col min="2001" max="2001" width="8.109375" style="516" customWidth="1"/>
    <col min="2002" max="2002" width="9.21875" style="516" bestFit="1" customWidth="1"/>
    <col min="2003" max="2003" width="8.21875" style="516" customWidth="1"/>
    <col min="2004" max="2004" width="7.88671875" style="516" customWidth="1"/>
    <col min="2005" max="2005" width="7.6640625" style="516" customWidth="1"/>
    <col min="2006" max="2006" width="8.5546875" style="516" customWidth="1"/>
    <col min="2007" max="2007" width="8.21875" style="516" customWidth="1"/>
    <col min="2008" max="2033" width="7.109375" style="516"/>
    <col min="2034" max="2034" width="15.21875" style="516" customWidth="1"/>
    <col min="2035" max="2035" width="2" style="516" customWidth="1"/>
    <col min="2036" max="2036" width="3" style="516" customWidth="1"/>
    <col min="2037" max="2059" width="8.77734375" style="516" customWidth="1"/>
    <col min="2060" max="2070" width="9.6640625" style="516" customWidth="1"/>
    <col min="2071" max="2071" width="8.44140625" style="516" customWidth="1"/>
    <col min="2072" max="2072" width="8.109375" style="516" customWidth="1"/>
    <col min="2073" max="2073" width="8.77734375" style="516" customWidth="1"/>
    <col min="2074" max="2074" width="8.6640625" style="516" customWidth="1"/>
    <col min="2075" max="2075" width="9.21875" style="516" customWidth="1"/>
    <col min="2076" max="2076" width="9.6640625" style="516" bestFit="1" customWidth="1"/>
    <col min="2077" max="2077" width="8" style="516" bestFit="1" customWidth="1"/>
    <col min="2078" max="2078" width="7.5546875" style="516" bestFit="1" customWidth="1"/>
    <col min="2079" max="2079" width="7.6640625" style="516" customWidth="1"/>
    <col min="2080" max="2080" width="8.109375" style="516" customWidth="1"/>
    <col min="2081" max="2081" width="9.21875" style="516" bestFit="1" customWidth="1"/>
    <col min="2082" max="2082" width="8.21875" style="516" customWidth="1"/>
    <col min="2083" max="2083" width="7.88671875" style="516" customWidth="1"/>
    <col min="2084" max="2084" width="7.6640625" style="516" customWidth="1"/>
    <col min="2085" max="2085" width="8.5546875" style="516" customWidth="1"/>
    <col min="2086" max="2086" width="8.21875" style="516" customWidth="1"/>
    <col min="2087" max="2243" width="7.109375" style="516"/>
    <col min="2244" max="2244" width="21.33203125" style="516" bestFit="1" customWidth="1"/>
    <col min="2245" max="2245" width="7.109375" style="516"/>
    <col min="2246" max="2246" width="7.109375" style="516" customWidth="1"/>
    <col min="2247" max="2247" width="9.6640625" style="516" customWidth="1"/>
    <col min="2248" max="2248" width="8.44140625" style="516" customWidth="1"/>
    <col min="2249" max="2249" width="8.109375" style="516" customWidth="1"/>
    <col min="2250" max="2250" width="8.77734375" style="516" customWidth="1"/>
    <col min="2251" max="2251" width="8.6640625" style="516" customWidth="1"/>
    <col min="2252" max="2252" width="9.21875" style="516" customWidth="1"/>
    <col min="2253" max="2253" width="9.6640625" style="516" bestFit="1" customWidth="1"/>
    <col min="2254" max="2254" width="8" style="516" bestFit="1" customWidth="1"/>
    <col min="2255" max="2255" width="7.5546875" style="516" bestFit="1" customWidth="1"/>
    <col min="2256" max="2256" width="7.6640625" style="516" customWidth="1"/>
    <col min="2257" max="2257" width="8.109375" style="516" customWidth="1"/>
    <col min="2258" max="2258" width="9.21875" style="516" bestFit="1" customWidth="1"/>
    <col min="2259" max="2259" width="8.21875" style="516" customWidth="1"/>
    <col min="2260" max="2260" width="7.88671875" style="516" customWidth="1"/>
    <col min="2261" max="2261" width="7.6640625" style="516" customWidth="1"/>
    <col min="2262" max="2262" width="8.5546875" style="516" customWidth="1"/>
    <col min="2263" max="2263" width="8.21875" style="516" customWidth="1"/>
    <col min="2264" max="2289" width="7.109375" style="516"/>
    <col min="2290" max="2290" width="15.21875" style="516" customWidth="1"/>
    <col min="2291" max="2291" width="2" style="516" customWidth="1"/>
    <col min="2292" max="2292" width="3" style="516" customWidth="1"/>
    <col min="2293" max="2315" width="8.77734375" style="516" customWidth="1"/>
    <col min="2316" max="2326" width="9.6640625" style="516" customWidth="1"/>
    <col min="2327" max="2327" width="8.44140625" style="516" customWidth="1"/>
    <col min="2328" max="2328" width="8.109375" style="516" customWidth="1"/>
    <col min="2329" max="2329" width="8.77734375" style="516" customWidth="1"/>
    <col min="2330" max="2330" width="8.6640625" style="516" customWidth="1"/>
    <col min="2331" max="2331" width="9.21875" style="516" customWidth="1"/>
    <col min="2332" max="2332" width="9.6640625" style="516" bestFit="1" customWidth="1"/>
    <col min="2333" max="2333" width="8" style="516" bestFit="1" customWidth="1"/>
    <col min="2334" max="2334" width="7.5546875" style="516" bestFit="1" customWidth="1"/>
    <col min="2335" max="2335" width="7.6640625" style="516" customWidth="1"/>
    <col min="2336" max="2336" width="8.109375" style="516" customWidth="1"/>
    <col min="2337" max="2337" width="9.21875" style="516" bestFit="1" customWidth="1"/>
    <col min="2338" max="2338" width="8.21875" style="516" customWidth="1"/>
    <col min="2339" max="2339" width="7.88671875" style="516" customWidth="1"/>
    <col min="2340" max="2340" width="7.6640625" style="516" customWidth="1"/>
    <col min="2341" max="2341" width="8.5546875" style="516" customWidth="1"/>
    <col min="2342" max="2342" width="8.21875" style="516" customWidth="1"/>
    <col min="2343" max="2499" width="7.109375" style="516"/>
    <col min="2500" max="2500" width="21.33203125" style="516" bestFit="1" customWidth="1"/>
    <col min="2501" max="2501" width="7.109375" style="516"/>
    <col min="2502" max="2502" width="7.109375" style="516" customWidth="1"/>
    <col min="2503" max="2503" width="9.6640625" style="516" customWidth="1"/>
    <col min="2504" max="2504" width="8.44140625" style="516" customWidth="1"/>
    <col min="2505" max="2505" width="8.109375" style="516" customWidth="1"/>
    <col min="2506" max="2506" width="8.77734375" style="516" customWidth="1"/>
    <col min="2507" max="2507" width="8.6640625" style="516" customWidth="1"/>
    <col min="2508" max="2508" width="9.21875" style="516" customWidth="1"/>
    <col min="2509" max="2509" width="9.6640625" style="516" bestFit="1" customWidth="1"/>
    <col min="2510" max="2510" width="8" style="516" bestFit="1" customWidth="1"/>
    <col min="2511" max="2511" width="7.5546875" style="516" bestFit="1" customWidth="1"/>
    <col min="2512" max="2512" width="7.6640625" style="516" customWidth="1"/>
    <col min="2513" max="2513" width="8.109375" style="516" customWidth="1"/>
    <col min="2514" max="2514" width="9.21875" style="516" bestFit="1" customWidth="1"/>
    <col min="2515" max="2515" width="8.21875" style="516" customWidth="1"/>
    <col min="2516" max="2516" width="7.88671875" style="516" customWidth="1"/>
    <col min="2517" max="2517" width="7.6640625" style="516" customWidth="1"/>
    <col min="2518" max="2518" width="8.5546875" style="516" customWidth="1"/>
    <col min="2519" max="2519" width="8.21875" style="516" customWidth="1"/>
    <col min="2520" max="2545" width="7.109375" style="516"/>
    <col min="2546" max="2546" width="15.21875" style="516" customWidth="1"/>
    <col min="2547" max="2547" width="2" style="516" customWidth="1"/>
    <col min="2548" max="2548" width="3" style="516" customWidth="1"/>
    <col min="2549" max="2571" width="8.77734375" style="516" customWidth="1"/>
    <col min="2572" max="2582" width="9.6640625" style="516" customWidth="1"/>
    <col min="2583" max="2583" width="8.44140625" style="516" customWidth="1"/>
    <col min="2584" max="2584" width="8.109375" style="516" customWidth="1"/>
    <col min="2585" max="2585" width="8.77734375" style="516" customWidth="1"/>
    <col min="2586" max="2586" width="8.6640625" style="516" customWidth="1"/>
    <col min="2587" max="2587" width="9.21875" style="516" customWidth="1"/>
    <col min="2588" max="2588" width="9.6640625" style="516" bestFit="1" customWidth="1"/>
    <col min="2589" max="2589" width="8" style="516" bestFit="1" customWidth="1"/>
    <col min="2590" max="2590" width="7.5546875" style="516" bestFit="1" customWidth="1"/>
    <col min="2591" max="2591" width="7.6640625" style="516" customWidth="1"/>
    <col min="2592" max="2592" width="8.109375" style="516" customWidth="1"/>
    <col min="2593" max="2593" width="9.21875" style="516" bestFit="1" customWidth="1"/>
    <col min="2594" max="2594" width="8.21875" style="516" customWidth="1"/>
    <col min="2595" max="2595" width="7.88671875" style="516" customWidth="1"/>
    <col min="2596" max="2596" width="7.6640625" style="516" customWidth="1"/>
    <col min="2597" max="2597" width="8.5546875" style="516" customWidth="1"/>
    <col min="2598" max="2598" width="8.21875" style="516" customWidth="1"/>
    <col min="2599" max="2755" width="7.109375" style="516"/>
    <col min="2756" max="2756" width="21.33203125" style="516" bestFit="1" customWidth="1"/>
    <col min="2757" max="2757" width="7.109375" style="516"/>
    <col min="2758" max="2758" width="7.109375" style="516" customWidth="1"/>
    <col min="2759" max="2759" width="9.6640625" style="516" customWidth="1"/>
    <col min="2760" max="2760" width="8.44140625" style="516" customWidth="1"/>
    <col min="2761" max="2761" width="8.109375" style="516" customWidth="1"/>
    <col min="2762" max="2762" width="8.77734375" style="516" customWidth="1"/>
    <col min="2763" max="2763" width="8.6640625" style="516" customWidth="1"/>
    <col min="2764" max="2764" width="9.21875" style="516" customWidth="1"/>
    <col min="2765" max="2765" width="9.6640625" style="516" bestFit="1" customWidth="1"/>
    <col min="2766" max="2766" width="8" style="516" bestFit="1" customWidth="1"/>
    <col min="2767" max="2767" width="7.5546875" style="516" bestFit="1" customWidth="1"/>
    <col min="2768" max="2768" width="7.6640625" style="516" customWidth="1"/>
    <col min="2769" max="2769" width="8.109375" style="516" customWidth="1"/>
    <col min="2770" max="2770" width="9.21875" style="516" bestFit="1" customWidth="1"/>
    <col min="2771" max="2771" width="8.21875" style="516" customWidth="1"/>
    <col min="2772" max="2772" width="7.88671875" style="516" customWidth="1"/>
    <col min="2773" max="2773" width="7.6640625" style="516" customWidth="1"/>
    <col min="2774" max="2774" width="8.5546875" style="516" customWidth="1"/>
    <col min="2775" max="2775" width="8.21875" style="516" customWidth="1"/>
    <col min="2776" max="2801" width="7.109375" style="516"/>
    <col min="2802" max="2802" width="15.21875" style="516" customWidth="1"/>
    <col min="2803" max="2803" width="2" style="516" customWidth="1"/>
    <col min="2804" max="2804" width="3" style="516" customWidth="1"/>
    <col min="2805" max="2827" width="8.77734375" style="516" customWidth="1"/>
    <col min="2828" max="2838" width="9.6640625" style="516" customWidth="1"/>
    <col min="2839" max="2839" width="8.44140625" style="516" customWidth="1"/>
    <col min="2840" max="2840" width="8.109375" style="516" customWidth="1"/>
    <col min="2841" max="2841" width="8.77734375" style="516" customWidth="1"/>
    <col min="2842" max="2842" width="8.6640625" style="516" customWidth="1"/>
    <col min="2843" max="2843" width="9.21875" style="516" customWidth="1"/>
    <col min="2844" max="2844" width="9.6640625" style="516" bestFit="1" customWidth="1"/>
    <col min="2845" max="2845" width="8" style="516" bestFit="1" customWidth="1"/>
    <col min="2846" max="2846" width="7.5546875" style="516" bestFit="1" customWidth="1"/>
    <col min="2847" max="2847" width="7.6640625" style="516" customWidth="1"/>
    <col min="2848" max="2848" width="8.109375" style="516" customWidth="1"/>
    <col min="2849" max="2849" width="9.21875" style="516" bestFit="1" customWidth="1"/>
    <col min="2850" max="2850" width="8.21875" style="516" customWidth="1"/>
    <col min="2851" max="2851" width="7.88671875" style="516" customWidth="1"/>
    <col min="2852" max="2852" width="7.6640625" style="516" customWidth="1"/>
    <col min="2853" max="2853" width="8.5546875" style="516" customWidth="1"/>
    <col min="2854" max="2854" width="8.21875" style="516" customWidth="1"/>
    <col min="2855" max="3011" width="7.109375" style="516"/>
    <col min="3012" max="3012" width="21.33203125" style="516" bestFit="1" customWidth="1"/>
    <col min="3013" max="3013" width="7.109375" style="516"/>
    <col min="3014" max="3014" width="7.109375" style="516" customWidth="1"/>
    <col min="3015" max="3015" width="9.6640625" style="516" customWidth="1"/>
    <col min="3016" max="3016" width="8.44140625" style="516" customWidth="1"/>
    <col min="3017" max="3017" width="8.109375" style="516" customWidth="1"/>
    <col min="3018" max="3018" width="8.77734375" style="516" customWidth="1"/>
    <col min="3019" max="3019" width="8.6640625" style="516" customWidth="1"/>
    <col min="3020" max="3020" width="9.21875" style="516" customWidth="1"/>
    <col min="3021" max="3021" width="9.6640625" style="516" bestFit="1" customWidth="1"/>
    <col min="3022" max="3022" width="8" style="516" bestFit="1" customWidth="1"/>
    <col min="3023" max="3023" width="7.5546875" style="516" bestFit="1" customWidth="1"/>
    <col min="3024" max="3024" width="7.6640625" style="516" customWidth="1"/>
    <col min="3025" max="3025" width="8.109375" style="516" customWidth="1"/>
    <col min="3026" max="3026" width="9.21875" style="516" bestFit="1" customWidth="1"/>
    <col min="3027" max="3027" width="8.21875" style="516" customWidth="1"/>
    <col min="3028" max="3028" width="7.88671875" style="516" customWidth="1"/>
    <col min="3029" max="3029" width="7.6640625" style="516" customWidth="1"/>
    <col min="3030" max="3030" width="8.5546875" style="516" customWidth="1"/>
    <col min="3031" max="3031" width="8.21875" style="516" customWidth="1"/>
    <col min="3032" max="3057" width="7.109375" style="516"/>
    <col min="3058" max="3058" width="15.21875" style="516" customWidth="1"/>
    <col min="3059" max="3059" width="2" style="516" customWidth="1"/>
    <col min="3060" max="3060" width="3" style="516" customWidth="1"/>
    <col min="3061" max="3083" width="8.77734375" style="516" customWidth="1"/>
    <col min="3084" max="3094" width="9.6640625" style="516" customWidth="1"/>
    <col min="3095" max="3095" width="8.44140625" style="516" customWidth="1"/>
    <col min="3096" max="3096" width="8.109375" style="516" customWidth="1"/>
    <col min="3097" max="3097" width="8.77734375" style="516" customWidth="1"/>
    <col min="3098" max="3098" width="8.6640625" style="516" customWidth="1"/>
    <col min="3099" max="3099" width="9.21875" style="516" customWidth="1"/>
    <col min="3100" max="3100" width="9.6640625" style="516" bestFit="1" customWidth="1"/>
    <col min="3101" max="3101" width="8" style="516" bestFit="1" customWidth="1"/>
    <col min="3102" max="3102" width="7.5546875" style="516" bestFit="1" customWidth="1"/>
    <col min="3103" max="3103" width="7.6640625" style="516" customWidth="1"/>
    <col min="3104" max="3104" width="8.109375" style="516" customWidth="1"/>
    <col min="3105" max="3105" width="9.21875" style="516" bestFit="1" customWidth="1"/>
    <col min="3106" max="3106" width="8.21875" style="516" customWidth="1"/>
    <col min="3107" max="3107" width="7.88671875" style="516" customWidth="1"/>
    <col min="3108" max="3108" width="7.6640625" style="516" customWidth="1"/>
    <col min="3109" max="3109" width="8.5546875" style="516" customWidth="1"/>
    <col min="3110" max="3110" width="8.21875" style="516" customWidth="1"/>
    <col min="3111" max="3267" width="7.109375" style="516"/>
    <col min="3268" max="3268" width="21.33203125" style="516" bestFit="1" customWidth="1"/>
    <col min="3269" max="3269" width="7.109375" style="516"/>
    <col min="3270" max="3270" width="7.109375" style="516" customWidth="1"/>
    <col min="3271" max="3271" width="9.6640625" style="516" customWidth="1"/>
    <col min="3272" max="3272" width="8.44140625" style="516" customWidth="1"/>
    <col min="3273" max="3273" width="8.109375" style="516" customWidth="1"/>
    <col min="3274" max="3274" width="8.77734375" style="516" customWidth="1"/>
    <col min="3275" max="3275" width="8.6640625" style="516" customWidth="1"/>
    <col min="3276" max="3276" width="9.21875" style="516" customWidth="1"/>
    <col min="3277" max="3277" width="9.6640625" style="516" bestFit="1" customWidth="1"/>
    <col min="3278" max="3278" width="8" style="516" bestFit="1" customWidth="1"/>
    <col min="3279" max="3279" width="7.5546875" style="516" bestFit="1" customWidth="1"/>
    <col min="3280" max="3280" width="7.6640625" style="516" customWidth="1"/>
    <col min="3281" max="3281" width="8.109375" style="516" customWidth="1"/>
    <col min="3282" max="3282" width="9.21875" style="516" bestFit="1" customWidth="1"/>
    <col min="3283" max="3283" width="8.21875" style="516" customWidth="1"/>
    <col min="3284" max="3284" width="7.88671875" style="516" customWidth="1"/>
    <col min="3285" max="3285" width="7.6640625" style="516" customWidth="1"/>
    <col min="3286" max="3286" width="8.5546875" style="516" customWidth="1"/>
    <col min="3287" max="3287" width="8.21875" style="516" customWidth="1"/>
    <col min="3288" max="3313" width="7.109375" style="516"/>
    <col min="3314" max="3314" width="15.21875" style="516" customWidth="1"/>
    <col min="3315" max="3315" width="2" style="516" customWidth="1"/>
    <col min="3316" max="3316" width="3" style="516" customWidth="1"/>
    <col min="3317" max="3339" width="8.77734375" style="516" customWidth="1"/>
    <col min="3340" max="3350" width="9.6640625" style="516" customWidth="1"/>
    <col min="3351" max="3351" width="8.44140625" style="516" customWidth="1"/>
    <col min="3352" max="3352" width="8.109375" style="516" customWidth="1"/>
    <col min="3353" max="3353" width="8.77734375" style="516" customWidth="1"/>
    <col min="3354" max="3354" width="8.6640625" style="516" customWidth="1"/>
    <col min="3355" max="3355" width="9.21875" style="516" customWidth="1"/>
    <col min="3356" max="3356" width="9.6640625" style="516" bestFit="1" customWidth="1"/>
    <col min="3357" max="3357" width="8" style="516" bestFit="1" customWidth="1"/>
    <col min="3358" max="3358" width="7.5546875" style="516" bestFit="1" customWidth="1"/>
    <col min="3359" max="3359" width="7.6640625" style="516" customWidth="1"/>
    <col min="3360" max="3360" width="8.109375" style="516" customWidth="1"/>
    <col min="3361" max="3361" width="9.21875" style="516" bestFit="1" customWidth="1"/>
    <col min="3362" max="3362" width="8.21875" style="516" customWidth="1"/>
    <col min="3363" max="3363" width="7.88671875" style="516" customWidth="1"/>
    <col min="3364" max="3364" width="7.6640625" style="516" customWidth="1"/>
    <col min="3365" max="3365" width="8.5546875" style="516" customWidth="1"/>
    <col min="3366" max="3366" width="8.21875" style="516" customWidth="1"/>
    <col min="3367" max="3523" width="7.109375" style="516"/>
    <col min="3524" max="3524" width="21.33203125" style="516" bestFit="1" customWidth="1"/>
    <col min="3525" max="3525" width="7.109375" style="516"/>
    <col min="3526" max="3526" width="7.109375" style="516" customWidth="1"/>
    <col min="3527" max="3527" width="9.6640625" style="516" customWidth="1"/>
    <col min="3528" max="3528" width="8.44140625" style="516" customWidth="1"/>
    <col min="3529" max="3529" width="8.109375" style="516" customWidth="1"/>
    <col min="3530" max="3530" width="8.77734375" style="516" customWidth="1"/>
    <col min="3531" max="3531" width="8.6640625" style="516" customWidth="1"/>
    <col min="3532" max="3532" width="9.21875" style="516" customWidth="1"/>
    <col min="3533" max="3533" width="9.6640625" style="516" bestFit="1" customWidth="1"/>
    <col min="3534" max="3534" width="8" style="516" bestFit="1" customWidth="1"/>
    <col min="3535" max="3535" width="7.5546875" style="516" bestFit="1" customWidth="1"/>
    <col min="3536" max="3536" width="7.6640625" style="516" customWidth="1"/>
    <col min="3537" max="3537" width="8.109375" style="516" customWidth="1"/>
    <col min="3538" max="3538" width="9.21875" style="516" bestFit="1" customWidth="1"/>
    <col min="3539" max="3539" width="8.21875" style="516" customWidth="1"/>
    <col min="3540" max="3540" width="7.88671875" style="516" customWidth="1"/>
    <col min="3541" max="3541" width="7.6640625" style="516" customWidth="1"/>
    <col min="3542" max="3542" width="8.5546875" style="516" customWidth="1"/>
    <col min="3543" max="3543" width="8.21875" style="516" customWidth="1"/>
    <col min="3544" max="3569" width="7.109375" style="516"/>
    <col min="3570" max="3570" width="15.21875" style="516" customWidth="1"/>
    <col min="3571" max="3571" width="2" style="516" customWidth="1"/>
    <col min="3572" max="3572" width="3" style="516" customWidth="1"/>
    <col min="3573" max="3595" width="8.77734375" style="516" customWidth="1"/>
    <col min="3596" max="3606" width="9.6640625" style="516" customWidth="1"/>
    <col min="3607" max="3607" width="8.44140625" style="516" customWidth="1"/>
    <col min="3608" max="3608" width="8.109375" style="516" customWidth="1"/>
    <col min="3609" max="3609" width="8.77734375" style="516" customWidth="1"/>
    <col min="3610" max="3610" width="8.6640625" style="516" customWidth="1"/>
    <col min="3611" max="3611" width="9.21875" style="516" customWidth="1"/>
    <col min="3612" max="3612" width="9.6640625" style="516" bestFit="1" customWidth="1"/>
    <col min="3613" max="3613" width="8" style="516" bestFit="1" customWidth="1"/>
    <col min="3614" max="3614" width="7.5546875" style="516" bestFit="1" customWidth="1"/>
    <col min="3615" max="3615" width="7.6640625" style="516" customWidth="1"/>
    <col min="3616" max="3616" width="8.109375" style="516" customWidth="1"/>
    <col min="3617" max="3617" width="9.21875" style="516" bestFit="1" customWidth="1"/>
    <col min="3618" max="3618" width="8.21875" style="516" customWidth="1"/>
    <col min="3619" max="3619" width="7.88671875" style="516" customWidth="1"/>
    <col min="3620" max="3620" width="7.6640625" style="516" customWidth="1"/>
    <col min="3621" max="3621" width="8.5546875" style="516" customWidth="1"/>
    <col min="3622" max="3622" width="8.21875" style="516" customWidth="1"/>
    <col min="3623" max="3779" width="7.109375" style="516"/>
    <col min="3780" max="3780" width="21.33203125" style="516" bestFit="1" customWidth="1"/>
    <col min="3781" max="3781" width="7.109375" style="516"/>
    <col min="3782" max="3782" width="7.109375" style="516" customWidth="1"/>
    <col min="3783" max="3783" width="9.6640625" style="516" customWidth="1"/>
    <col min="3784" max="3784" width="8.44140625" style="516" customWidth="1"/>
    <col min="3785" max="3785" width="8.109375" style="516" customWidth="1"/>
    <col min="3786" max="3786" width="8.77734375" style="516" customWidth="1"/>
    <col min="3787" max="3787" width="8.6640625" style="516" customWidth="1"/>
    <col min="3788" max="3788" width="9.21875" style="516" customWidth="1"/>
    <col min="3789" max="3789" width="9.6640625" style="516" bestFit="1" customWidth="1"/>
    <col min="3790" max="3790" width="8" style="516" bestFit="1" customWidth="1"/>
    <col min="3791" max="3791" width="7.5546875" style="516" bestFit="1" customWidth="1"/>
    <col min="3792" max="3792" width="7.6640625" style="516" customWidth="1"/>
    <col min="3793" max="3793" width="8.109375" style="516" customWidth="1"/>
    <col min="3794" max="3794" width="9.21875" style="516" bestFit="1" customWidth="1"/>
    <col min="3795" max="3795" width="8.21875" style="516" customWidth="1"/>
    <col min="3796" max="3796" width="7.88671875" style="516" customWidth="1"/>
    <col min="3797" max="3797" width="7.6640625" style="516" customWidth="1"/>
    <col min="3798" max="3798" width="8.5546875" style="516" customWidth="1"/>
    <col min="3799" max="3799" width="8.21875" style="516" customWidth="1"/>
    <col min="3800" max="3825" width="7.109375" style="516"/>
    <col min="3826" max="3826" width="15.21875" style="516" customWidth="1"/>
    <col min="3827" max="3827" width="2" style="516" customWidth="1"/>
    <col min="3828" max="3828" width="3" style="516" customWidth="1"/>
    <col min="3829" max="3851" width="8.77734375" style="516" customWidth="1"/>
    <col min="3852" max="3862" width="9.6640625" style="516" customWidth="1"/>
    <col min="3863" max="3863" width="8.44140625" style="516" customWidth="1"/>
    <col min="3864" max="3864" width="8.109375" style="516" customWidth="1"/>
    <col min="3865" max="3865" width="8.77734375" style="516" customWidth="1"/>
    <col min="3866" max="3866" width="8.6640625" style="516" customWidth="1"/>
    <col min="3867" max="3867" width="9.21875" style="516" customWidth="1"/>
    <col min="3868" max="3868" width="9.6640625" style="516" bestFit="1" customWidth="1"/>
    <col min="3869" max="3869" width="8" style="516" bestFit="1" customWidth="1"/>
    <col min="3870" max="3870" width="7.5546875" style="516" bestFit="1" customWidth="1"/>
    <col min="3871" max="3871" width="7.6640625" style="516" customWidth="1"/>
    <col min="3872" max="3872" width="8.109375" style="516" customWidth="1"/>
    <col min="3873" max="3873" width="9.21875" style="516" bestFit="1" customWidth="1"/>
    <col min="3874" max="3874" width="8.21875" style="516" customWidth="1"/>
    <col min="3875" max="3875" width="7.88671875" style="516" customWidth="1"/>
    <col min="3876" max="3876" width="7.6640625" style="516" customWidth="1"/>
    <col min="3877" max="3877" width="8.5546875" style="516" customWidth="1"/>
    <col min="3878" max="3878" width="8.21875" style="516" customWidth="1"/>
    <col min="3879" max="4035" width="7.109375" style="516"/>
    <col min="4036" max="4036" width="21.33203125" style="516" bestFit="1" customWidth="1"/>
    <col min="4037" max="4037" width="7.109375" style="516"/>
    <col min="4038" max="4038" width="7.109375" style="516" customWidth="1"/>
    <col min="4039" max="4039" width="9.6640625" style="516" customWidth="1"/>
    <col min="4040" max="4040" width="8.44140625" style="516" customWidth="1"/>
    <col min="4041" max="4041" width="8.109375" style="516" customWidth="1"/>
    <col min="4042" max="4042" width="8.77734375" style="516" customWidth="1"/>
    <col min="4043" max="4043" width="8.6640625" style="516" customWidth="1"/>
    <col min="4044" max="4044" width="9.21875" style="516" customWidth="1"/>
    <col min="4045" max="4045" width="9.6640625" style="516" bestFit="1" customWidth="1"/>
    <col min="4046" max="4046" width="8" style="516" bestFit="1" customWidth="1"/>
    <col min="4047" max="4047" width="7.5546875" style="516" bestFit="1" customWidth="1"/>
    <col min="4048" max="4048" width="7.6640625" style="516" customWidth="1"/>
    <col min="4049" max="4049" width="8.109375" style="516" customWidth="1"/>
    <col min="4050" max="4050" width="9.21875" style="516" bestFit="1" customWidth="1"/>
    <col min="4051" max="4051" width="8.21875" style="516" customWidth="1"/>
    <col min="4052" max="4052" width="7.88671875" style="516" customWidth="1"/>
    <col min="4053" max="4053" width="7.6640625" style="516" customWidth="1"/>
    <col min="4054" max="4054" width="8.5546875" style="516" customWidth="1"/>
    <col min="4055" max="4055" width="8.21875" style="516" customWidth="1"/>
    <col min="4056" max="4081" width="7.109375" style="516"/>
    <col min="4082" max="4082" width="15.21875" style="516" customWidth="1"/>
    <col min="4083" max="4083" width="2" style="516" customWidth="1"/>
    <col min="4084" max="4084" width="3" style="516" customWidth="1"/>
    <col min="4085" max="4107" width="8.77734375" style="516" customWidth="1"/>
    <col min="4108" max="4118" width="9.6640625" style="516" customWidth="1"/>
    <col min="4119" max="4119" width="8.44140625" style="516" customWidth="1"/>
    <col min="4120" max="4120" width="8.109375" style="516" customWidth="1"/>
    <col min="4121" max="4121" width="8.77734375" style="516" customWidth="1"/>
    <col min="4122" max="4122" width="8.6640625" style="516" customWidth="1"/>
    <col min="4123" max="4123" width="9.21875" style="516" customWidth="1"/>
    <col min="4124" max="4124" width="9.6640625" style="516" bestFit="1" customWidth="1"/>
    <col min="4125" max="4125" width="8" style="516" bestFit="1" customWidth="1"/>
    <col min="4126" max="4126" width="7.5546875" style="516" bestFit="1" customWidth="1"/>
    <col min="4127" max="4127" width="7.6640625" style="516" customWidth="1"/>
    <col min="4128" max="4128" width="8.109375" style="516" customWidth="1"/>
    <col min="4129" max="4129" width="9.21875" style="516" bestFit="1" customWidth="1"/>
    <col min="4130" max="4130" width="8.21875" style="516" customWidth="1"/>
    <col min="4131" max="4131" width="7.88671875" style="516" customWidth="1"/>
    <col min="4132" max="4132" width="7.6640625" style="516" customWidth="1"/>
    <col min="4133" max="4133" width="8.5546875" style="516" customWidth="1"/>
    <col min="4134" max="4134" width="8.21875" style="516" customWidth="1"/>
    <col min="4135" max="4291" width="7.109375" style="516"/>
    <col min="4292" max="4292" width="21.33203125" style="516" bestFit="1" customWidth="1"/>
    <col min="4293" max="4293" width="7.109375" style="516"/>
    <col min="4294" max="4294" width="7.109375" style="516" customWidth="1"/>
    <col min="4295" max="4295" width="9.6640625" style="516" customWidth="1"/>
    <col min="4296" max="4296" width="8.44140625" style="516" customWidth="1"/>
    <col min="4297" max="4297" width="8.109375" style="516" customWidth="1"/>
    <col min="4298" max="4298" width="8.77734375" style="516" customWidth="1"/>
    <col min="4299" max="4299" width="8.6640625" style="516" customWidth="1"/>
    <col min="4300" max="4300" width="9.21875" style="516" customWidth="1"/>
    <col min="4301" max="4301" width="9.6640625" style="516" bestFit="1" customWidth="1"/>
    <col min="4302" max="4302" width="8" style="516" bestFit="1" customWidth="1"/>
    <col min="4303" max="4303" width="7.5546875" style="516" bestFit="1" customWidth="1"/>
    <col min="4304" max="4304" width="7.6640625" style="516" customWidth="1"/>
    <col min="4305" max="4305" width="8.109375" style="516" customWidth="1"/>
    <col min="4306" max="4306" width="9.21875" style="516" bestFit="1" customWidth="1"/>
    <col min="4307" max="4307" width="8.21875" style="516" customWidth="1"/>
    <col min="4308" max="4308" width="7.88671875" style="516" customWidth="1"/>
    <col min="4309" max="4309" width="7.6640625" style="516" customWidth="1"/>
    <col min="4310" max="4310" width="8.5546875" style="516" customWidth="1"/>
    <col min="4311" max="4311" width="8.21875" style="516" customWidth="1"/>
    <col min="4312" max="4337" width="7.109375" style="516"/>
    <col min="4338" max="4338" width="15.21875" style="516" customWidth="1"/>
    <col min="4339" max="4339" width="2" style="516" customWidth="1"/>
    <col min="4340" max="4340" width="3" style="516" customWidth="1"/>
    <col min="4341" max="4363" width="8.77734375" style="516" customWidth="1"/>
    <col min="4364" max="4374" width="9.6640625" style="516" customWidth="1"/>
    <col min="4375" max="4375" width="8.44140625" style="516" customWidth="1"/>
    <col min="4376" max="4376" width="8.109375" style="516" customWidth="1"/>
    <col min="4377" max="4377" width="8.77734375" style="516" customWidth="1"/>
    <col min="4378" max="4378" width="8.6640625" style="516" customWidth="1"/>
    <col min="4379" max="4379" width="9.21875" style="516" customWidth="1"/>
    <col min="4380" max="4380" width="9.6640625" style="516" bestFit="1" customWidth="1"/>
    <col min="4381" max="4381" width="8" style="516" bestFit="1" customWidth="1"/>
    <col min="4382" max="4382" width="7.5546875" style="516" bestFit="1" customWidth="1"/>
    <col min="4383" max="4383" width="7.6640625" style="516" customWidth="1"/>
    <col min="4384" max="4384" width="8.109375" style="516" customWidth="1"/>
    <col min="4385" max="4385" width="9.21875" style="516" bestFit="1" customWidth="1"/>
    <col min="4386" max="4386" width="8.21875" style="516" customWidth="1"/>
    <col min="4387" max="4387" width="7.88671875" style="516" customWidth="1"/>
    <col min="4388" max="4388" width="7.6640625" style="516" customWidth="1"/>
    <col min="4389" max="4389" width="8.5546875" style="516" customWidth="1"/>
    <col min="4390" max="4390" width="8.21875" style="516" customWidth="1"/>
    <col min="4391" max="4547" width="7.109375" style="516"/>
    <col min="4548" max="4548" width="21.33203125" style="516" bestFit="1" customWidth="1"/>
    <col min="4549" max="4549" width="7.109375" style="516"/>
    <col min="4550" max="4550" width="7.109375" style="516" customWidth="1"/>
    <col min="4551" max="4551" width="9.6640625" style="516" customWidth="1"/>
    <col min="4552" max="4552" width="8.44140625" style="516" customWidth="1"/>
    <col min="4553" max="4553" width="8.109375" style="516" customWidth="1"/>
    <col min="4554" max="4554" width="8.77734375" style="516" customWidth="1"/>
    <col min="4555" max="4555" width="8.6640625" style="516" customWidth="1"/>
    <col min="4556" max="4556" width="9.21875" style="516" customWidth="1"/>
    <col min="4557" max="4557" width="9.6640625" style="516" bestFit="1" customWidth="1"/>
    <col min="4558" max="4558" width="8" style="516" bestFit="1" customWidth="1"/>
    <col min="4559" max="4559" width="7.5546875" style="516" bestFit="1" customWidth="1"/>
    <col min="4560" max="4560" width="7.6640625" style="516" customWidth="1"/>
    <col min="4561" max="4561" width="8.109375" style="516" customWidth="1"/>
    <col min="4562" max="4562" width="9.21875" style="516" bestFit="1" customWidth="1"/>
    <col min="4563" max="4563" width="8.21875" style="516" customWidth="1"/>
    <col min="4564" max="4564" width="7.88671875" style="516" customWidth="1"/>
    <col min="4565" max="4565" width="7.6640625" style="516" customWidth="1"/>
    <col min="4566" max="4566" width="8.5546875" style="516" customWidth="1"/>
    <col min="4567" max="4567" width="8.21875" style="516" customWidth="1"/>
    <col min="4568" max="4593" width="7.109375" style="516"/>
    <col min="4594" max="4594" width="15.21875" style="516" customWidth="1"/>
    <col min="4595" max="4595" width="2" style="516" customWidth="1"/>
    <col min="4596" max="4596" width="3" style="516" customWidth="1"/>
    <col min="4597" max="4619" width="8.77734375" style="516" customWidth="1"/>
    <col min="4620" max="4630" width="9.6640625" style="516" customWidth="1"/>
    <col min="4631" max="4631" width="8.44140625" style="516" customWidth="1"/>
    <col min="4632" max="4632" width="8.109375" style="516" customWidth="1"/>
    <col min="4633" max="4633" width="8.77734375" style="516" customWidth="1"/>
    <col min="4634" max="4634" width="8.6640625" style="516" customWidth="1"/>
    <col min="4635" max="4635" width="9.21875" style="516" customWidth="1"/>
    <col min="4636" max="4636" width="9.6640625" style="516" bestFit="1" customWidth="1"/>
    <col min="4637" max="4637" width="8" style="516" bestFit="1" customWidth="1"/>
    <col min="4638" max="4638" width="7.5546875" style="516" bestFit="1" customWidth="1"/>
    <col min="4639" max="4639" width="7.6640625" style="516" customWidth="1"/>
    <col min="4640" max="4640" width="8.109375" style="516" customWidth="1"/>
    <col min="4641" max="4641" width="9.21875" style="516" bestFit="1" customWidth="1"/>
    <col min="4642" max="4642" width="8.21875" style="516" customWidth="1"/>
    <col min="4643" max="4643" width="7.88671875" style="516" customWidth="1"/>
    <col min="4644" max="4644" width="7.6640625" style="516" customWidth="1"/>
    <col min="4645" max="4645" width="8.5546875" style="516" customWidth="1"/>
    <col min="4646" max="4646" width="8.21875" style="516" customWidth="1"/>
    <col min="4647" max="4803" width="7.109375" style="516"/>
    <col min="4804" max="4804" width="21.33203125" style="516" bestFit="1" customWidth="1"/>
    <col min="4805" max="4805" width="7.109375" style="516"/>
    <col min="4806" max="4806" width="7.109375" style="516" customWidth="1"/>
    <col min="4807" max="4807" width="9.6640625" style="516" customWidth="1"/>
    <col min="4808" max="4808" width="8.44140625" style="516" customWidth="1"/>
    <col min="4809" max="4809" width="8.109375" style="516" customWidth="1"/>
    <col min="4810" max="4810" width="8.77734375" style="516" customWidth="1"/>
    <col min="4811" max="4811" width="8.6640625" style="516" customWidth="1"/>
    <col min="4812" max="4812" width="9.21875" style="516" customWidth="1"/>
    <col min="4813" max="4813" width="9.6640625" style="516" bestFit="1" customWidth="1"/>
    <col min="4814" max="4814" width="8" style="516" bestFit="1" customWidth="1"/>
    <col min="4815" max="4815" width="7.5546875" style="516" bestFit="1" customWidth="1"/>
    <col min="4816" max="4816" width="7.6640625" style="516" customWidth="1"/>
    <col min="4817" max="4817" width="8.109375" style="516" customWidth="1"/>
    <col min="4818" max="4818" width="9.21875" style="516" bestFit="1" customWidth="1"/>
    <col min="4819" max="4819" width="8.21875" style="516" customWidth="1"/>
    <col min="4820" max="4820" width="7.88671875" style="516" customWidth="1"/>
    <col min="4821" max="4821" width="7.6640625" style="516" customWidth="1"/>
    <col min="4822" max="4822" width="8.5546875" style="516" customWidth="1"/>
    <col min="4823" max="4823" width="8.21875" style="516" customWidth="1"/>
    <col min="4824" max="4849" width="7.109375" style="516"/>
    <col min="4850" max="4850" width="15.21875" style="516" customWidth="1"/>
    <col min="4851" max="4851" width="2" style="516" customWidth="1"/>
    <col min="4852" max="4852" width="3" style="516" customWidth="1"/>
    <col min="4853" max="4875" width="8.77734375" style="516" customWidth="1"/>
    <col min="4876" max="4886" width="9.6640625" style="516" customWidth="1"/>
    <col min="4887" max="4887" width="8.44140625" style="516" customWidth="1"/>
    <col min="4888" max="4888" width="8.109375" style="516" customWidth="1"/>
    <col min="4889" max="4889" width="8.77734375" style="516" customWidth="1"/>
    <col min="4890" max="4890" width="8.6640625" style="516" customWidth="1"/>
    <col min="4891" max="4891" width="9.21875" style="516" customWidth="1"/>
    <col min="4892" max="4892" width="9.6640625" style="516" bestFit="1" customWidth="1"/>
    <col min="4893" max="4893" width="8" style="516" bestFit="1" customWidth="1"/>
    <col min="4894" max="4894" width="7.5546875" style="516" bestFit="1" customWidth="1"/>
    <col min="4895" max="4895" width="7.6640625" style="516" customWidth="1"/>
    <col min="4896" max="4896" width="8.109375" style="516" customWidth="1"/>
    <col min="4897" max="4897" width="9.21875" style="516" bestFit="1" customWidth="1"/>
    <col min="4898" max="4898" width="8.21875" style="516" customWidth="1"/>
    <col min="4899" max="4899" width="7.88671875" style="516" customWidth="1"/>
    <col min="4900" max="4900" width="7.6640625" style="516" customWidth="1"/>
    <col min="4901" max="4901" width="8.5546875" style="516" customWidth="1"/>
    <col min="4902" max="4902" width="8.21875" style="516" customWidth="1"/>
    <col min="4903" max="5059" width="7.109375" style="516"/>
    <col min="5060" max="5060" width="21.33203125" style="516" bestFit="1" customWidth="1"/>
    <col min="5061" max="5061" width="7.109375" style="516"/>
    <col min="5062" max="5062" width="7.109375" style="516" customWidth="1"/>
    <col min="5063" max="5063" width="9.6640625" style="516" customWidth="1"/>
    <col min="5064" max="5064" width="8.44140625" style="516" customWidth="1"/>
    <col min="5065" max="5065" width="8.109375" style="516" customWidth="1"/>
    <col min="5066" max="5066" width="8.77734375" style="516" customWidth="1"/>
    <col min="5067" max="5067" width="8.6640625" style="516" customWidth="1"/>
    <col min="5068" max="5068" width="9.21875" style="516" customWidth="1"/>
    <col min="5069" max="5069" width="9.6640625" style="516" bestFit="1" customWidth="1"/>
    <col min="5070" max="5070" width="8" style="516" bestFit="1" customWidth="1"/>
    <col min="5071" max="5071" width="7.5546875" style="516" bestFit="1" customWidth="1"/>
    <col min="5072" max="5072" width="7.6640625" style="516" customWidth="1"/>
    <col min="5073" max="5073" width="8.109375" style="516" customWidth="1"/>
    <col min="5074" max="5074" width="9.21875" style="516" bestFit="1" customWidth="1"/>
    <col min="5075" max="5075" width="8.21875" style="516" customWidth="1"/>
    <col min="5076" max="5076" width="7.88671875" style="516" customWidth="1"/>
    <col min="5077" max="5077" width="7.6640625" style="516" customWidth="1"/>
    <col min="5078" max="5078" width="8.5546875" style="516" customWidth="1"/>
    <col min="5079" max="5079" width="8.21875" style="516" customWidth="1"/>
    <col min="5080" max="5105" width="7.109375" style="516"/>
    <col min="5106" max="5106" width="15.21875" style="516" customWidth="1"/>
    <col min="5107" max="5107" width="2" style="516" customWidth="1"/>
    <col min="5108" max="5108" width="3" style="516" customWidth="1"/>
    <col min="5109" max="5131" width="8.77734375" style="516" customWidth="1"/>
    <col min="5132" max="5142" width="9.6640625" style="516" customWidth="1"/>
    <col min="5143" max="5143" width="8.44140625" style="516" customWidth="1"/>
    <col min="5144" max="5144" width="8.109375" style="516" customWidth="1"/>
    <col min="5145" max="5145" width="8.77734375" style="516" customWidth="1"/>
    <col min="5146" max="5146" width="8.6640625" style="516" customWidth="1"/>
    <col min="5147" max="5147" width="9.21875" style="516" customWidth="1"/>
    <col min="5148" max="5148" width="9.6640625" style="516" bestFit="1" customWidth="1"/>
    <col min="5149" max="5149" width="8" style="516" bestFit="1" customWidth="1"/>
    <col min="5150" max="5150" width="7.5546875" style="516" bestFit="1" customWidth="1"/>
    <col min="5151" max="5151" width="7.6640625" style="516" customWidth="1"/>
    <col min="5152" max="5152" width="8.109375" style="516" customWidth="1"/>
    <col min="5153" max="5153" width="9.21875" style="516" bestFit="1" customWidth="1"/>
    <col min="5154" max="5154" width="8.21875" style="516" customWidth="1"/>
    <col min="5155" max="5155" width="7.88671875" style="516" customWidth="1"/>
    <col min="5156" max="5156" width="7.6640625" style="516" customWidth="1"/>
    <col min="5157" max="5157" width="8.5546875" style="516" customWidth="1"/>
    <col min="5158" max="5158" width="8.21875" style="516" customWidth="1"/>
    <col min="5159" max="5315" width="7.109375" style="516"/>
    <col min="5316" max="5316" width="21.33203125" style="516" bestFit="1" customWidth="1"/>
    <col min="5317" max="5317" width="7.109375" style="516"/>
    <col min="5318" max="5318" width="7.109375" style="516" customWidth="1"/>
    <col min="5319" max="5319" width="9.6640625" style="516" customWidth="1"/>
    <col min="5320" max="5320" width="8.44140625" style="516" customWidth="1"/>
    <col min="5321" max="5321" width="8.109375" style="516" customWidth="1"/>
    <col min="5322" max="5322" width="8.77734375" style="516" customWidth="1"/>
    <col min="5323" max="5323" width="8.6640625" style="516" customWidth="1"/>
    <col min="5324" max="5324" width="9.21875" style="516" customWidth="1"/>
    <col min="5325" max="5325" width="9.6640625" style="516" bestFit="1" customWidth="1"/>
    <col min="5326" max="5326" width="8" style="516" bestFit="1" customWidth="1"/>
    <col min="5327" max="5327" width="7.5546875" style="516" bestFit="1" customWidth="1"/>
    <col min="5328" max="5328" width="7.6640625" style="516" customWidth="1"/>
    <col min="5329" max="5329" width="8.109375" style="516" customWidth="1"/>
    <col min="5330" max="5330" width="9.21875" style="516" bestFit="1" customWidth="1"/>
    <col min="5331" max="5331" width="8.21875" style="516" customWidth="1"/>
    <col min="5332" max="5332" width="7.88671875" style="516" customWidth="1"/>
    <col min="5333" max="5333" width="7.6640625" style="516" customWidth="1"/>
    <col min="5334" max="5334" width="8.5546875" style="516" customWidth="1"/>
    <col min="5335" max="5335" width="8.21875" style="516" customWidth="1"/>
    <col min="5336" max="5361" width="7.109375" style="516"/>
    <col min="5362" max="5362" width="15.21875" style="516" customWidth="1"/>
    <col min="5363" max="5363" width="2" style="516" customWidth="1"/>
    <col min="5364" max="5364" width="3" style="516" customWidth="1"/>
    <col min="5365" max="5387" width="8.77734375" style="516" customWidth="1"/>
    <col min="5388" max="5398" width="9.6640625" style="516" customWidth="1"/>
    <col min="5399" max="5399" width="8.44140625" style="516" customWidth="1"/>
    <col min="5400" max="5400" width="8.109375" style="516" customWidth="1"/>
    <col min="5401" max="5401" width="8.77734375" style="516" customWidth="1"/>
    <col min="5402" max="5402" width="8.6640625" style="516" customWidth="1"/>
    <col min="5403" max="5403" width="9.21875" style="516" customWidth="1"/>
    <col min="5404" max="5404" width="9.6640625" style="516" bestFit="1" customWidth="1"/>
    <col min="5405" max="5405" width="8" style="516" bestFit="1" customWidth="1"/>
    <col min="5406" max="5406" width="7.5546875" style="516" bestFit="1" customWidth="1"/>
    <col min="5407" max="5407" width="7.6640625" style="516" customWidth="1"/>
    <col min="5408" max="5408" width="8.109375" style="516" customWidth="1"/>
    <col min="5409" max="5409" width="9.21875" style="516" bestFit="1" customWidth="1"/>
    <col min="5410" max="5410" width="8.21875" style="516" customWidth="1"/>
    <col min="5411" max="5411" width="7.88671875" style="516" customWidth="1"/>
    <col min="5412" max="5412" width="7.6640625" style="516" customWidth="1"/>
    <col min="5413" max="5413" width="8.5546875" style="516" customWidth="1"/>
    <col min="5414" max="5414" width="8.21875" style="516" customWidth="1"/>
    <col min="5415" max="5571" width="7.109375" style="516"/>
    <col min="5572" max="5572" width="21.33203125" style="516" bestFit="1" customWidth="1"/>
    <col min="5573" max="5573" width="7.109375" style="516"/>
    <col min="5574" max="5574" width="7.109375" style="516" customWidth="1"/>
    <col min="5575" max="5575" width="9.6640625" style="516" customWidth="1"/>
    <col min="5576" max="5576" width="8.44140625" style="516" customWidth="1"/>
    <col min="5577" max="5577" width="8.109375" style="516" customWidth="1"/>
    <col min="5578" max="5578" width="8.77734375" style="516" customWidth="1"/>
    <col min="5579" max="5579" width="8.6640625" style="516" customWidth="1"/>
    <col min="5580" max="5580" width="9.21875" style="516" customWidth="1"/>
    <col min="5581" max="5581" width="9.6640625" style="516" bestFit="1" customWidth="1"/>
    <col min="5582" max="5582" width="8" style="516" bestFit="1" customWidth="1"/>
    <col min="5583" max="5583" width="7.5546875" style="516" bestFit="1" customWidth="1"/>
    <col min="5584" max="5584" width="7.6640625" style="516" customWidth="1"/>
    <col min="5585" max="5585" width="8.109375" style="516" customWidth="1"/>
    <col min="5586" max="5586" width="9.21875" style="516" bestFit="1" customWidth="1"/>
    <col min="5587" max="5587" width="8.21875" style="516" customWidth="1"/>
    <col min="5588" max="5588" width="7.88671875" style="516" customWidth="1"/>
    <col min="5589" max="5589" width="7.6640625" style="516" customWidth="1"/>
    <col min="5590" max="5590" width="8.5546875" style="516" customWidth="1"/>
    <col min="5591" max="5591" width="8.21875" style="516" customWidth="1"/>
    <col min="5592" max="5617" width="7.109375" style="516"/>
    <col min="5618" max="5618" width="15.21875" style="516" customWidth="1"/>
    <col min="5619" max="5619" width="2" style="516" customWidth="1"/>
    <col min="5620" max="5620" width="3" style="516" customWidth="1"/>
    <col min="5621" max="5643" width="8.77734375" style="516" customWidth="1"/>
    <col min="5644" max="5654" width="9.6640625" style="516" customWidth="1"/>
    <col min="5655" max="5655" width="8.44140625" style="516" customWidth="1"/>
    <col min="5656" max="5656" width="8.109375" style="516" customWidth="1"/>
    <col min="5657" max="5657" width="8.77734375" style="516" customWidth="1"/>
    <col min="5658" max="5658" width="8.6640625" style="516" customWidth="1"/>
    <col min="5659" max="5659" width="9.21875" style="516" customWidth="1"/>
    <col min="5660" max="5660" width="9.6640625" style="516" bestFit="1" customWidth="1"/>
    <col min="5661" max="5661" width="8" style="516" bestFit="1" customWidth="1"/>
    <col min="5662" max="5662" width="7.5546875" style="516" bestFit="1" customWidth="1"/>
    <col min="5663" max="5663" width="7.6640625" style="516" customWidth="1"/>
    <col min="5664" max="5664" width="8.109375" style="516" customWidth="1"/>
    <col min="5665" max="5665" width="9.21875" style="516" bestFit="1" customWidth="1"/>
    <col min="5666" max="5666" width="8.21875" style="516" customWidth="1"/>
    <col min="5667" max="5667" width="7.88671875" style="516" customWidth="1"/>
    <col min="5668" max="5668" width="7.6640625" style="516" customWidth="1"/>
    <col min="5669" max="5669" width="8.5546875" style="516" customWidth="1"/>
    <col min="5670" max="5670" width="8.21875" style="516" customWidth="1"/>
    <col min="5671" max="5827" width="7.109375" style="516"/>
    <col min="5828" max="5828" width="21.33203125" style="516" bestFit="1" customWidth="1"/>
    <col min="5829" max="5829" width="7.109375" style="516"/>
    <col min="5830" max="5830" width="7.109375" style="516" customWidth="1"/>
    <col min="5831" max="5831" width="9.6640625" style="516" customWidth="1"/>
    <col min="5832" max="5832" width="8.44140625" style="516" customWidth="1"/>
    <col min="5833" max="5833" width="8.109375" style="516" customWidth="1"/>
    <col min="5834" max="5834" width="8.77734375" style="516" customWidth="1"/>
    <col min="5835" max="5835" width="8.6640625" style="516" customWidth="1"/>
    <col min="5836" max="5836" width="9.21875" style="516" customWidth="1"/>
    <col min="5837" max="5837" width="9.6640625" style="516" bestFit="1" customWidth="1"/>
    <col min="5838" max="5838" width="8" style="516" bestFit="1" customWidth="1"/>
    <col min="5839" max="5839" width="7.5546875" style="516" bestFit="1" customWidth="1"/>
    <col min="5840" max="5840" width="7.6640625" style="516" customWidth="1"/>
    <col min="5841" max="5841" width="8.109375" style="516" customWidth="1"/>
    <col min="5842" max="5842" width="9.21875" style="516" bestFit="1" customWidth="1"/>
    <col min="5843" max="5843" width="8.21875" style="516" customWidth="1"/>
    <col min="5844" max="5844" width="7.88671875" style="516" customWidth="1"/>
    <col min="5845" max="5845" width="7.6640625" style="516" customWidth="1"/>
    <col min="5846" max="5846" width="8.5546875" style="516" customWidth="1"/>
    <col min="5847" max="5847" width="8.21875" style="516" customWidth="1"/>
    <col min="5848" max="5873" width="7.109375" style="516"/>
    <col min="5874" max="5874" width="15.21875" style="516" customWidth="1"/>
    <col min="5875" max="5875" width="2" style="516" customWidth="1"/>
    <col min="5876" max="5876" width="3" style="516" customWidth="1"/>
    <col min="5877" max="5899" width="8.77734375" style="516" customWidth="1"/>
    <col min="5900" max="5910" width="9.6640625" style="516" customWidth="1"/>
    <col min="5911" max="5911" width="8.44140625" style="516" customWidth="1"/>
    <col min="5912" max="5912" width="8.109375" style="516" customWidth="1"/>
    <col min="5913" max="5913" width="8.77734375" style="516" customWidth="1"/>
    <col min="5914" max="5914" width="8.6640625" style="516" customWidth="1"/>
    <col min="5915" max="5915" width="9.21875" style="516" customWidth="1"/>
    <col min="5916" max="5916" width="9.6640625" style="516" bestFit="1" customWidth="1"/>
    <col min="5917" max="5917" width="8" style="516" bestFit="1" customWidth="1"/>
    <col min="5918" max="5918" width="7.5546875" style="516" bestFit="1" customWidth="1"/>
    <col min="5919" max="5919" width="7.6640625" style="516" customWidth="1"/>
    <col min="5920" max="5920" width="8.109375" style="516" customWidth="1"/>
    <col min="5921" max="5921" width="9.21875" style="516" bestFit="1" customWidth="1"/>
    <col min="5922" max="5922" width="8.21875" style="516" customWidth="1"/>
    <col min="5923" max="5923" width="7.88671875" style="516" customWidth="1"/>
    <col min="5924" max="5924" width="7.6640625" style="516" customWidth="1"/>
    <col min="5925" max="5925" width="8.5546875" style="516" customWidth="1"/>
    <col min="5926" max="5926" width="8.21875" style="516" customWidth="1"/>
    <col min="5927" max="6083" width="7.109375" style="516"/>
    <col min="6084" max="6084" width="21.33203125" style="516" bestFit="1" customWidth="1"/>
    <col min="6085" max="6085" width="7.109375" style="516"/>
    <col min="6086" max="6086" width="7.109375" style="516" customWidth="1"/>
    <col min="6087" max="6087" width="9.6640625" style="516" customWidth="1"/>
    <col min="6088" max="6088" width="8.44140625" style="516" customWidth="1"/>
    <col min="6089" max="6089" width="8.109375" style="516" customWidth="1"/>
    <col min="6090" max="6090" width="8.77734375" style="516" customWidth="1"/>
    <col min="6091" max="6091" width="8.6640625" style="516" customWidth="1"/>
    <col min="6092" max="6092" width="9.21875" style="516" customWidth="1"/>
    <col min="6093" max="6093" width="9.6640625" style="516" bestFit="1" customWidth="1"/>
    <col min="6094" max="6094" width="8" style="516" bestFit="1" customWidth="1"/>
    <col min="6095" max="6095" width="7.5546875" style="516" bestFit="1" customWidth="1"/>
    <col min="6096" max="6096" width="7.6640625" style="516" customWidth="1"/>
    <col min="6097" max="6097" width="8.109375" style="516" customWidth="1"/>
    <col min="6098" max="6098" width="9.21875" style="516" bestFit="1" customWidth="1"/>
    <col min="6099" max="6099" width="8.21875" style="516" customWidth="1"/>
    <col min="6100" max="6100" width="7.88671875" style="516" customWidth="1"/>
    <col min="6101" max="6101" width="7.6640625" style="516" customWidth="1"/>
    <col min="6102" max="6102" width="8.5546875" style="516" customWidth="1"/>
    <col min="6103" max="6103" width="8.21875" style="516" customWidth="1"/>
    <col min="6104" max="6129" width="7.109375" style="516"/>
    <col min="6130" max="6130" width="15.21875" style="516" customWidth="1"/>
    <col min="6131" max="6131" width="2" style="516" customWidth="1"/>
    <col min="6132" max="6132" width="3" style="516" customWidth="1"/>
    <col min="6133" max="6155" width="8.77734375" style="516" customWidth="1"/>
    <col min="6156" max="6166" width="9.6640625" style="516" customWidth="1"/>
    <col min="6167" max="6167" width="8.44140625" style="516" customWidth="1"/>
    <col min="6168" max="6168" width="8.109375" style="516" customWidth="1"/>
    <col min="6169" max="6169" width="8.77734375" style="516" customWidth="1"/>
    <col min="6170" max="6170" width="8.6640625" style="516" customWidth="1"/>
    <col min="6171" max="6171" width="9.21875" style="516" customWidth="1"/>
    <col min="6172" max="6172" width="9.6640625" style="516" bestFit="1" customWidth="1"/>
    <col min="6173" max="6173" width="8" style="516" bestFit="1" customWidth="1"/>
    <col min="6174" max="6174" width="7.5546875" style="516" bestFit="1" customWidth="1"/>
    <col min="6175" max="6175" width="7.6640625" style="516" customWidth="1"/>
    <col min="6176" max="6176" width="8.109375" style="516" customWidth="1"/>
    <col min="6177" max="6177" width="9.21875" style="516" bestFit="1" customWidth="1"/>
    <col min="6178" max="6178" width="8.21875" style="516" customWidth="1"/>
    <col min="6179" max="6179" width="7.88671875" style="516" customWidth="1"/>
    <col min="6180" max="6180" width="7.6640625" style="516" customWidth="1"/>
    <col min="6181" max="6181" width="8.5546875" style="516" customWidth="1"/>
    <col min="6182" max="6182" width="8.21875" style="516" customWidth="1"/>
    <col min="6183" max="6339" width="7.109375" style="516"/>
    <col min="6340" max="6340" width="21.33203125" style="516" bestFit="1" customWidth="1"/>
    <col min="6341" max="6341" width="7.109375" style="516"/>
    <col min="6342" max="6342" width="7.109375" style="516" customWidth="1"/>
    <col min="6343" max="6343" width="9.6640625" style="516" customWidth="1"/>
    <col min="6344" max="6344" width="8.44140625" style="516" customWidth="1"/>
    <col min="6345" max="6345" width="8.109375" style="516" customWidth="1"/>
    <col min="6346" max="6346" width="8.77734375" style="516" customWidth="1"/>
    <col min="6347" max="6347" width="8.6640625" style="516" customWidth="1"/>
    <col min="6348" max="6348" width="9.21875" style="516" customWidth="1"/>
    <col min="6349" max="6349" width="9.6640625" style="516" bestFit="1" customWidth="1"/>
    <col min="6350" max="6350" width="8" style="516" bestFit="1" customWidth="1"/>
    <col min="6351" max="6351" width="7.5546875" style="516" bestFit="1" customWidth="1"/>
    <col min="6352" max="6352" width="7.6640625" style="516" customWidth="1"/>
    <col min="6353" max="6353" width="8.109375" style="516" customWidth="1"/>
    <col min="6354" max="6354" width="9.21875" style="516" bestFit="1" customWidth="1"/>
    <col min="6355" max="6355" width="8.21875" style="516" customWidth="1"/>
    <col min="6356" max="6356" width="7.88671875" style="516" customWidth="1"/>
    <col min="6357" max="6357" width="7.6640625" style="516" customWidth="1"/>
    <col min="6358" max="6358" width="8.5546875" style="516" customWidth="1"/>
    <col min="6359" max="6359" width="8.21875" style="516" customWidth="1"/>
    <col min="6360" max="6385" width="7.109375" style="516"/>
    <col min="6386" max="6386" width="15.21875" style="516" customWidth="1"/>
    <col min="6387" max="6387" width="2" style="516" customWidth="1"/>
    <col min="6388" max="6388" width="3" style="516" customWidth="1"/>
    <col min="6389" max="6411" width="8.77734375" style="516" customWidth="1"/>
    <col min="6412" max="6422" width="9.6640625" style="516" customWidth="1"/>
    <col min="6423" max="6423" width="8.44140625" style="516" customWidth="1"/>
    <col min="6424" max="6424" width="8.109375" style="516" customWidth="1"/>
    <col min="6425" max="6425" width="8.77734375" style="516" customWidth="1"/>
    <col min="6426" max="6426" width="8.6640625" style="516" customWidth="1"/>
    <col min="6427" max="6427" width="9.21875" style="516" customWidth="1"/>
    <col min="6428" max="6428" width="9.6640625" style="516" bestFit="1" customWidth="1"/>
    <col min="6429" max="6429" width="8" style="516" bestFit="1" customWidth="1"/>
    <col min="6430" max="6430" width="7.5546875" style="516" bestFit="1" customWidth="1"/>
    <col min="6431" max="6431" width="7.6640625" style="516" customWidth="1"/>
    <col min="6432" max="6432" width="8.109375" style="516" customWidth="1"/>
    <col min="6433" max="6433" width="9.21875" style="516" bestFit="1" customWidth="1"/>
    <col min="6434" max="6434" width="8.21875" style="516" customWidth="1"/>
    <col min="6435" max="6435" width="7.88671875" style="516" customWidth="1"/>
    <col min="6436" max="6436" width="7.6640625" style="516" customWidth="1"/>
    <col min="6437" max="6437" width="8.5546875" style="516" customWidth="1"/>
    <col min="6438" max="6438" width="8.21875" style="516" customWidth="1"/>
    <col min="6439" max="6595" width="7.109375" style="516"/>
    <col min="6596" max="6596" width="21.33203125" style="516" bestFit="1" customWidth="1"/>
    <col min="6597" max="6597" width="7.109375" style="516"/>
    <col min="6598" max="6598" width="7.109375" style="516" customWidth="1"/>
    <col min="6599" max="6599" width="9.6640625" style="516" customWidth="1"/>
    <col min="6600" max="6600" width="8.44140625" style="516" customWidth="1"/>
    <col min="6601" max="6601" width="8.109375" style="516" customWidth="1"/>
    <col min="6602" max="6602" width="8.77734375" style="516" customWidth="1"/>
    <col min="6603" max="6603" width="8.6640625" style="516" customWidth="1"/>
    <col min="6604" max="6604" width="9.21875" style="516" customWidth="1"/>
    <col min="6605" max="6605" width="9.6640625" style="516" bestFit="1" customWidth="1"/>
    <col min="6606" max="6606" width="8" style="516" bestFit="1" customWidth="1"/>
    <col min="6607" max="6607" width="7.5546875" style="516" bestFit="1" customWidth="1"/>
    <col min="6608" max="6608" width="7.6640625" style="516" customWidth="1"/>
    <col min="6609" max="6609" width="8.109375" style="516" customWidth="1"/>
    <col min="6610" max="6610" width="9.21875" style="516" bestFit="1" customWidth="1"/>
    <col min="6611" max="6611" width="8.21875" style="516" customWidth="1"/>
    <col min="6612" max="6612" width="7.88671875" style="516" customWidth="1"/>
    <col min="6613" max="6613" width="7.6640625" style="516" customWidth="1"/>
    <col min="6614" max="6614" width="8.5546875" style="516" customWidth="1"/>
    <col min="6615" max="6615" width="8.21875" style="516" customWidth="1"/>
    <col min="6616" max="6641" width="7.109375" style="516"/>
    <col min="6642" max="6642" width="15.21875" style="516" customWidth="1"/>
    <col min="6643" max="6643" width="2" style="516" customWidth="1"/>
    <col min="6644" max="6644" width="3" style="516" customWidth="1"/>
    <col min="6645" max="6667" width="8.77734375" style="516" customWidth="1"/>
    <col min="6668" max="6678" width="9.6640625" style="516" customWidth="1"/>
    <col min="6679" max="6679" width="8.44140625" style="516" customWidth="1"/>
    <col min="6680" max="6680" width="8.109375" style="516" customWidth="1"/>
    <col min="6681" max="6681" width="8.77734375" style="516" customWidth="1"/>
    <col min="6682" max="6682" width="8.6640625" style="516" customWidth="1"/>
    <col min="6683" max="6683" width="9.21875" style="516" customWidth="1"/>
    <col min="6684" max="6684" width="9.6640625" style="516" bestFit="1" customWidth="1"/>
    <col min="6685" max="6685" width="8" style="516" bestFit="1" customWidth="1"/>
    <col min="6686" max="6686" width="7.5546875" style="516" bestFit="1" customWidth="1"/>
    <col min="6687" max="6687" width="7.6640625" style="516" customWidth="1"/>
    <col min="6688" max="6688" width="8.109375" style="516" customWidth="1"/>
    <col min="6689" max="6689" width="9.21875" style="516" bestFit="1" customWidth="1"/>
    <col min="6690" max="6690" width="8.21875" style="516" customWidth="1"/>
    <col min="6691" max="6691" width="7.88671875" style="516" customWidth="1"/>
    <col min="6692" max="6692" width="7.6640625" style="516" customWidth="1"/>
    <col min="6693" max="6693" width="8.5546875" style="516" customWidth="1"/>
    <col min="6694" max="6694" width="8.21875" style="516" customWidth="1"/>
    <col min="6695" max="6851" width="7.109375" style="516"/>
    <col min="6852" max="6852" width="21.33203125" style="516" bestFit="1" customWidth="1"/>
    <col min="6853" max="6853" width="7.109375" style="516"/>
    <col min="6854" max="6854" width="7.109375" style="516" customWidth="1"/>
    <col min="6855" max="6855" width="9.6640625" style="516" customWidth="1"/>
    <col min="6856" max="6856" width="8.44140625" style="516" customWidth="1"/>
    <col min="6857" max="6857" width="8.109375" style="516" customWidth="1"/>
    <col min="6858" max="6858" width="8.77734375" style="516" customWidth="1"/>
    <col min="6859" max="6859" width="8.6640625" style="516" customWidth="1"/>
    <col min="6860" max="6860" width="9.21875" style="516" customWidth="1"/>
    <col min="6861" max="6861" width="9.6640625" style="516" bestFit="1" customWidth="1"/>
    <col min="6862" max="6862" width="8" style="516" bestFit="1" customWidth="1"/>
    <col min="6863" max="6863" width="7.5546875" style="516" bestFit="1" customWidth="1"/>
    <col min="6864" max="6864" width="7.6640625" style="516" customWidth="1"/>
    <col min="6865" max="6865" width="8.109375" style="516" customWidth="1"/>
    <col min="6866" max="6866" width="9.21875" style="516" bestFit="1" customWidth="1"/>
    <col min="6867" max="6867" width="8.21875" style="516" customWidth="1"/>
    <col min="6868" max="6868" width="7.88671875" style="516" customWidth="1"/>
    <col min="6869" max="6869" width="7.6640625" style="516" customWidth="1"/>
    <col min="6870" max="6870" width="8.5546875" style="516" customWidth="1"/>
    <col min="6871" max="6871" width="8.21875" style="516" customWidth="1"/>
    <col min="6872" max="6897" width="7.109375" style="516"/>
    <col min="6898" max="6898" width="15.21875" style="516" customWidth="1"/>
    <col min="6899" max="6899" width="2" style="516" customWidth="1"/>
    <col min="6900" max="6900" width="3" style="516" customWidth="1"/>
    <col min="6901" max="6923" width="8.77734375" style="516" customWidth="1"/>
    <col min="6924" max="6934" width="9.6640625" style="516" customWidth="1"/>
    <col min="6935" max="6935" width="8.44140625" style="516" customWidth="1"/>
    <col min="6936" max="6936" width="8.109375" style="516" customWidth="1"/>
    <col min="6937" max="6937" width="8.77734375" style="516" customWidth="1"/>
    <col min="6938" max="6938" width="8.6640625" style="516" customWidth="1"/>
    <col min="6939" max="6939" width="9.21875" style="516" customWidth="1"/>
    <col min="6940" max="6940" width="9.6640625" style="516" bestFit="1" customWidth="1"/>
    <col min="6941" max="6941" width="8" style="516" bestFit="1" customWidth="1"/>
    <col min="6942" max="6942" width="7.5546875" style="516" bestFit="1" customWidth="1"/>
    <col min="6943" max="6943" width="7.6640625" style="516" customWidth="1"/>
    <col min="6944" max="6944" width="8.109375" style="516" customWidth="1"/>
    <col min="6945" max="6945" width="9.21875" style="516" bestFit="1" customWidth="1"/>
    <col min="6946" max="6946" width="8.21875" style="516" customWidth="1"/>
    <col min="6947" max="6947" width="7.88671875" style="516" customWidth="1"/>
    <col min="6948" max="6948" width="7.6640625" style="516" customWidth="1"/>
    <col min="6949" max="6949" width="8.5546875" style="516" customWidth="1"/>
    <col min="6950" max="6950" width="8.21875" style="516" customWidth="1"/>
    <col min="6951" max="7107" width="7.109375" style="516"/>
    <col min="7108" max="7108" width="21.33203125" style="516" bestFit="1" customWidth="1"/>
    <col min="7109" max="7109" width="7.109375" style="516"/>
    <col min="7110" max="7110" width="7.109375" style="516" customWidth="1"/>
    <col min="7111" max="7111" width="9.6640625" style="516" customWidth="1"/>
    <col min="7112" max="7112" width="8.44140625" style="516" customWidth="1"/>
    <col min="7113" max="7113" width="8.109375" style="516" customWidth="1"/>
    <col min="7114" max="7114" width="8.77734375" style="516" customWidth="1"/>
    <col min="7115" max="7115" width="8.6640625" style="516" customWidth="1"/>
    <col min="7116" max="7116" width="9.21875" style="516" customWidth="1"/>
    <col min="7117" max="7117" width="9.6640625" style="516" bestFit="1" customWidth="1"/>
    <col min="7118" max="7118" width="8" style="516" bestFit="1" customWidth="1"/>
    <col min="7119" max="7119" width="7.5546875" style="516" bestFit="1" customWidth="1"/>
    <col min="7120" max="7120" width="7.6640625" style="516" customWidth="1"/>
    <col min="7121" max="7121" width="8.109375" style="516" customWidth="1"/>
    <col min="7122" max="7122" width="9.21875" style="516" bestFit="1" customWidth="1"/>
    <col min="7123" max="7123" width="8.21875" style="516" customWidth="1"/>
    <col min="7124" max="7124" width="7.88671875" style="516" customWidth="1"/>
    <col min="7125" max="7125" width="7.6640625" style="516" customWidth="1"/>
    <col min="7126" max="7126" width="8.5546875" style="516" customWidth="1"/>
    <col min="7127" max="7127" width="8.21875" style="516" customWidth="1"/>
    <col min="7128" max="7153" width="7.109375" style="516"/>
    <col min="7154" max="7154" width="15.21875" style="516" customWidth="1"/>
    <col min="7155" max="7155" width="2" style="516" customWidth="1"/>
    <col min="7156" max="7156" width="3" style="516" customWidth="1"/>
    <col min="7157" max="7179" width="8.77734375" style="516" customWidth="1"/>
    <col min="7180" max="7190" width="9.6640625" style="516" customWidth="1"/>
    <col min="7191" max="7191" width="8.44140625" style="516" customWidth="1"/>
    <col min="7192" max="7192" width="8.109375" style="516" customWidth="1"/>
    <col min="7193" max="7193" width="8.77734375" style="516" customWidth="1"/>
    <col min="7194" max="7194" width="8.6640625" style="516" customWidth="1"/>
    <col min="7195" max="7195" width="9.21875" style="516" customWidth="1"/>
    <col min="7196" max="7196" width="9.6640625" style="516" bestFit="1" customWidth="1"/>
    <col min="7197" max="7197" width="8" style="516" bestFit="1" customWidth="1"/>
    <col min="7198" max="7198" width="7.5546875" style="516" bestFit="1" customWidth="1"/>
    <col min="7199" max="7199" width="7.6640625" style="516" customWidth="1"/>
    <col min="7200" max="7200" width="8.109375" style="516" customWidth="1"/>
    <col min="7201" max="7201" width="9.21875" style="516" bestFit="1" customWidth="1"/>
    <col min="7202" max="7202" width="8.21875" style="516" customWidth="1"/>
    <col min="7203" max="7203" width="7.88671875" style="516" customWidth="1"/>
    <col min="7204" max="7204" width="7.6640625" style="516" customWidth="1"/>
    <col min="7205" max="7205" width="8.5546875" style="516" customWidth="1"/>
    <col min="7206" max="7206" width="8.21875" style="516" customWidth="1"/>
    <col min="7207" max="7363" width="7.109375" style="516"/>
    <col min="7364" max="7364" width="21.33203125" style="516" bestFit="1" customWidth="1"/>
    <col min="7365" max="7365" width="7.109375" style="516"/>
    <col min="7366" max="7366" width="7.109375" style="516" customWidth="1"/>
    <col min="7367" max="7367" width="9.6640625" style="516" customWidth="1"/>
    <col min="7368" max="7368" width="8.44140625" style="516" customWidth="1"/>
    <col min="7369" max="7369" width="8.109375" style="516" customWidth="1"/>
    <col min="7370" max="7370" width="8.77734375" style="516" customWidth="1"/>
    <col min="7371" max="7371" width="8.6640625" style="516" customWidth="1"/>
    <col min="7372" max="7372" width="9.21875" style="516" customWidth="1"/>
    <col min="7373" max="7373" width="9.6640625" style="516" bestFit="1" customWidth="1"/>
    <col min="7374" max="7374" width="8" style="516" bestFit="1" customWidth="1"/>
    <col min="7375" max="7375" width="7.5546875" style="516" bestFit="1" customWidth="1"/>
    <col min="7376" max="7376" width="7.6640625" style="516" customWidth="1"/>
    <col min="7377" max="7377" width="8.109375" style="516" customWidth="1"/>
    <col min="7378" max="7378" width="9.21875" style="516" bestFit="1" customWidth="1"/>
    <col min="7379" max="7379" width="8.21875" style="516" customWidth="1"/>
    <col min="7380" max="7380" width="7.88671875" style="516" customWidth="1"/>
    <col min="7381" max="7381" width="7.6640625" style="516" customWidth="1"/>
    <col min="7382" max="7382" width="8.5546875" style="516" customWidth="1"/>
    <col min="7383" max="7383" width="8.21875" style="516" customWidth="1"/>
    <col min="7384" max="7409" width="7.109375" style="516"/>
    <col min="7410" max="7410" width="15.21875" style="516" customWidth="1"/>
    <col min="7411" max="7411" width="2" style="516" customWidth="1"/>
    <col min="7412" max="7412" width="3" style="516" customWidth="1"/>
    <col min="7413" max="7435" width="8.77734375" style="516" customWidth="1"/>
    <col min="7436" max="7446" width="9.6640625" style="516" customWidth="1"/>
    <col min="7447" max="7447" width="8.44140625" style="516" customWidth="1"/>
    <col min="7448" max="7448" width="8.109375" style="516" customWidth="1"/>
    <col min="7449" max="7449" width="8.77734375" style="516" customWidth="1"/>
    <col min="7450" max="7450" width="8.6640625" style="516" customWidth="1"/>
    <col min="7451" max="7451" width="9.21875" style="516" customWidth="1"/>
    <col min="7452" max="7452" width="9.6640625" style="516" bestFit="1" customWidth="1"/>
    <col min="7453" max="7453" width="8" style="516" bestFit="1" customWidth="1"/>
    <col min="7454" max="7454" width="7.5546875" style="516" bestFit="1" customWidth="1"/>
    <col min="7455" max="7455" width="7.6640625" style="516" customWidth="1"/>
    <col min="7456" max="7456" width="8.109375" style="516" customWidth="1"/>
    <col min="7457" max="7457" width="9.21875" style="516" bestFit="1" customWidth="1"/>
    <col min="7458" max="7458" width="8.21875" style="516" customWidth="1"/>
    <col min="7459" max="7459" width="7.88671875" style="516" customWidth="1"/>
    <col min="7460" max="7460" width="7.6640625" style="516" customWidth="1"/>
    <col min="7461" max="7461" width="8.5546875" style="516" customWidth="1"/>
    <col min="7462" max="7462" width="8.21875" style="516" customWidth="1"/>
    <col min="7463" max="7619" width="7.109375" style="516"/>
    <col min="7620" max="7620" width="21.33203125" style="516" bestFit="1" customWidth="1"/>
    <col min="7621" max="7621" width="7.109375" style="516"/>
    <col min="7622" max="7622" width="7.109375" style="516" customWidth="1"/>
    <col min="7623" max="7623" width="9.6640625" style="516" customWidth="1"/>
    <col min="7624" max="7624" width="8.44140625" style="516" customWidth="1"/>
    <col min="7625" max="7625" width="8.109375" style="516" customWidth="1"/>
    <col min="7626" max="7626" width="8.77734375" style="516" customWidth="1"/>
    <col min="7627" max="7627" width="8.6640625" style="516" customWidth="1"/>
    <col min="7628" max="7628" width="9.21875" style="516" customWidth="1"/>
    <col min="7629" max="7629" width="9.6640625" style="516" bestFit="1" customWidth="1"/>
    <col min="7630" max="7630" width="8" style="516" bestFit="1" customWidth="1"/>
    <col min="7631" max="7631" width="7.5546875" style="516" bestFit="1" customWidth="1"/>
    <col min="7632" max="7632" width="7.6640625" style="516" customWidth="1"/>
    <col min="7633" max="7633" width="8.109375" style="516" customWidth="1"/>
    <col min="7634" max="7634" width="9.21875" style="516" bestFit="1" customWidth="1"/>
    <col min="7635" max="7635" width="8.21875" style="516" customWidth="1"/>
    <col min="7636" max="7636" width="7.88671875" style="516" customWidth="1"/>
    <col min="7637" max="7637" width="7.6640625" style="516" customWidth="1"/>
    <col min="7638" max="7638" width="8.5546875" style="516" customWidth="1"/>
    <col min="7639" max="7639" width="8.21875" style="516" customWidth="1"/>
    <col min="7640" max="7665" width="7.109375" style="516"/>
    <col min="7666" max="7666" width="15.21875" style="516" customWidth="1"/>
    <col min="7667" max="7667" width="2" style="516" customWidth="1"/>
    <col min="7668" max="7668" width="3" style="516" customWidth="1"/>
    <col min="7669" max="7691" width="8.77734375" style="516" customWidth="1"/>
    <col min="7692" max="7702" width="9.6640625" style="516" customWidth="1"/>
    <col min="7703" max="7703" width="8.44140625" style="516" customWidth="1"/>
    <col min="7704" max="7704" width="8.109375" style="516" customWidth="1"/>
    <col min="7705" max="7705" width="8.77734375" style="516" customWidth="1"/>
    <col min="7706" max="7706" width="8.6640625" style="516" customWidth="1"/>
    <col min="7707" max="7707" width="9.21875" style="516" customWidth="1"/>
    <col min="7708" max="7708" width="9.6640625" style="516" bestFit="1" customWidth="1"/>
    <col min="7709" max="7709" width="8" style="516" bestFit="1" customWidth="1"/>
    <col min="7710" max="7710" width="7.5546875" style="516" bestFit="1" customWidth="1"/>
    <col min="7711" max="7711" width="7.6640625" style="516" customWidth="1"/>
    <col min="7712" max="7712" width="8.109375" style="516" customWidth="1"/>
    <col min="7713" max="7713" width="9.21875" style="516" bestFit="1" customWidth="1"/>
    <col min="7714" max="7714" width="8.21875" style="516" customWidth="1"/>
    <col min="7715" max="7715" width="7.88671875" style="516" customWidth="1"/>
    <col min="7716" max="7716" width="7.6640625" style="516" customWidth="1"/>
    <col min="7717" max="7717" width="8.5546875" style="516" customWidth="1"/>
    <col min="7718" max="7718" width="8.21875" style="516" customWidth="1"/>
    <col min="7719" max="7875" width="7.109375" style="516"/>
    <col min="7876" max="7876" width="21.33203125" style="516" bestFit="1" customWidth="1"/>
    <col min="7877" max="7877" width="7.109375" style="516"/>
    <col min="7878" max="7878" width="7.109375" style="516" customWidth="1"/>
    <col min="7879" max="7879" width="9.6640625" style="516" customWidth="1"/>
    <col min="7880" max="7880" width="8.44140625" style="516" customWidth="1"/>
    <col min="7881" max="7881" width="8.109375" style="516" customWidth="1"/>
    <col min="7882" max="7882" width="8.77734375" style="516" customWidth="1"/>
    <col min="7883" max="7883" width="8.6640625" style="516" customWidth="1"/>
    <col min="7884" max="7884" width="9.21875" style="516" customWidth="1"/>
    <col min="7885" max="7885" width="9.6640625" style="516" bestFit="1" customWidth="1"/>
    <col min="7886" max="7886" width="8" style="516" bestFit="1" customWidth="1"/>
    <col min="7887" max="7887" width="7.5546875" style="516" bestFit="1" customWidth="1"/>
    <col min="7888" max="7888" width="7.6640625" style="516" customWidth="1"/>
    <col min="7889" max="7889" width="8.109375" style="516" customWidth="1"/>
    <col min="7890" max="7890" width="9.21875" style="516" bestFit="1" customWidth="1"/>
    <col min="7891" max="7891" width="8.21875" style="516" customWidth="1"/>
    <col min="7892" max="7892" width="7.88671875" style="516" customWidth="1"/>
    <col min="7893" max="7893" width="7.6640625" style="516" customWidth="1"/>
    <col min="7894" max="7894" width="8.5546875" style="516" customWidth="1"/>
    <col min="7895" max="7895" width="8.21875" style="516" customWidth="1"/>
    <col min="7896" max="7921" width="7.109375" style="516"/>
    <col min="7922" max="7922" width="15.21875" style="516" customWidth="1"/>
    <col min="7923" max="7923" width="2" style="516" customWidth="1"/>
    <col min="7924" max="7924" width="3" style="516" customWidth="1"/>
    <col min="7925" max="7947" width="8.77734375" style="516" customWidth="1"/>
    <col min="7948" max="7958" width="9.6640625" style="516" customWidth="1"/>
    <col min="7959" max="7959" width="8.44140625" style="516" customWidth="1"/>
    <col min="7960" max="7960" width="8.109375" style="516" customWidth="1"/>
    <col min="7961" max="7961" width="8.77734375" style="516" customWidth="1"/>
    <col min="7962" max="7962" width="8.6640625" style="516" customWidth="1"/>
    <col min="7963" max="7963" width="9.21875" style="516" customWidth="1"/>
    <col min="7964" max="7964" width="9.6640625" style="516" bestFit="1" customWidth="1"/>
    <col min="7965" max="7965" width="8" style="516" bestFit="1" customWidth="1"/>
    <col min="7966" max="7966" width="7.5546875" style="516" bestFit="1" customWidth="1"/>
    <col min="7967" max="7967" width="7.6640625" style="516" customWidth="1"/>
    <col min="7968" max="7968" width="8.109375" style="516" customWidth="1"/>
    <col min="7969" max="7969" width="9.21875" style="516" bestFit="1" customWidth="1"/>
    <col min="7970" max="7970" width="8.21875" style="516" customWidth="1"/>
    <col min="7971" max="7971" width="7.88671875" style="516" customWidth="1"/>
    <col min="7972" max="7972" width="7.6640625" style="516" customWidth="1"/>
    <col min="7973" max="7973" width="8.5546875" style="516" customWidth="1"/>
    <col min="7974" max="7974" width="8.21875" style="516" customWidth="1"/>
    <col min="7975" max="8131" width="7.109375" style="516"/>
    <col min="8132" max="8132" width="21.33203125" style="516" bestFit="1" customWidth="1"/>
    <col min="8133" max="8133" width="7.109375" style="516"/>
    <col min="8134" max="8134" width="7.109375" style="516" customWidth="1"/>
    <col min="8135" max="8135" width="9.6640625" style="516" customWidth="1"/>
    <col min="8136" max="8136" width="8.44140625" style="516" customWidth="1"/>
    <col min="8137" max="8137" width="8.109375" style="516" customWidth="1"/>
    <col min="8138" max="8138" width="8.77734375" style="516" customWidth="1"/>
    <col min="8139" max="8139" width="8.6640625" style="516" customWidth="1"/>
    <col min="8140" max="8140" width="9.21875" style="516" customWidth="1"/>
    <col min="8141" max="8141" width="9.6640625" style="516" bestFit="1" customWidth="1"/>
    <col min="8142" max="8142" width="8" style="516" bestFit="1" customWidth="1"/>
    <col min="8143" max="8143" width="7.5546875" style="516" bestFit="1" customWidth="1"/>
    <col min="8144" max="8144" width="7.6640625" style="516" customWidth="1"/>
    <col min="8145" max="8145" width="8.109375" style="516" customWidth="1"/>
    <col min="8146" max="8146" width="9.21875" style="516" bestFit="1" customWidth="1"/>
    <col min="8147" max="8147" width="8.21875" style="516" customWidth="1"/>
    <col min="8148" max="8148" width="7.88671875" style="516" customWidth="1"/>
    <col min="8149" max="8149" width="7.6640625" style="516" customWidth="1"/>
    <col min="8150" max="8150" width="8.5546875" style="516" customWidth="1"/>
    <col min="8151" max="8151" width="8.21875" style="516" customWidth="1"/>
    <col min="8152" max="8177" width="7.109375" style="516"/>
    <col min="8178" max="8178" width="15.21875" style="516" customWidth="1"/>
    <col min="8179" max="8179" width="2" style="516" customWidth="1"/>
    <col min="8180" max="8180" width="3" style="516" customWidth="1"/>
    <col min="8181" max="8203" width="8.77734375" style="516" customWidth="1"/>
    <col min="8204" max="8214" width="9.6640625" style="516" customWidth="1"/>
    <col min="8215" max="8215" width="8.44140625" style="516" customWidth="1"/>
    <col min="8216" max="8216" width="8.109375" style="516" customWidth="1"/>
    <col min="8217" max="8217" width="8.77734375" style="516" customWidth="1"/>
    <col min="8218" max="8218" width="8.6640625" style="516" customWidth="1"/>
    <col min="8219" max="8219" width="9.21875" style="516" customWidth="1"/>
    <col min="8220" max="8220" width="9.6640625" style="516" bestFit="1" customWidth="1"/>
    <col min="8221" max="8221" width="8" style="516" bestFit="1" customWidth="1"/>
    <col min="8222" max="8222" width="7.5546875" style="516" bestFit="1" customWidth="1"/>
    <col min="8223" max="8223" width="7.6640625" style="516" customWidth="1"/>
    <col min="8224" max="8224" width="8.109375" style="516" customWidth="1"/>
    <col min="8225" max="8225" width="9.21875" style="516" bestFit="1" customWidth="1"/>
    <col min="8226" max="8226" width="8.21875" style="516" customWidth="1"/>
    <col min="8227" max="8227" width="7.88671875" style="516" customWidth="1"/>
    <col min="8228" max="8228" width="7.6640625" style="516" customWidth="1"/>
    <col min="8229" max="8229" width="8.5546875" style="516" customWidth="1"/>
    <col min="8230" max="8230" width="8.21875" style="516" customWidth="1"/>
    <col min="8231" max="8387" width="7.109375" style="516"/>
    <col min="8388" max="8388" width="21.33203125" style="516" bestFit="1" customWidth="1"/>
    <col min="8389" max="8389" width="7.109375" style="516"/>
    <col min="8390" max="8390" width="7.109375" style="516" customWidth="1"/>
    <col min="8391" max="8391" width="9.6640625" style="516" customWidth="1"/>
    <col min="8392" max="8392" width="8.44140625" style="516" customWidth="1"/>
    <col min="8393" max="8393" width="8.109375" style="516" customWidth="1"/>
    <col min="8394" max="8394" width="8.77734375" style="516" customWidth="1"/>
    <col min="8395" max="8395" width="8.6640625" style="516" customWidth="1"/>
    <col min="8396" max="8396" width="9.21875" style="516" customWidth="1"/>
    <col min="8397" max="8397" width="9.6640625" style="516" bestFit="1" customWidth="1"/>
    <col min="8398" max="8398" width="8" style="516" bestFit="1" customWidth="1"/>
    <col min="8399" max="8399" width="7.5546875" style="516" bestFit="1" customWidth="1"/>
    <col min="8400" max="8400" width="7.6640625" style="516" customWidth="1"/>
    <col min="8401" max="8401" width="8.109375" style="516" customWidth="1"/>
    <col min="8402" max="8402" width="9.21875" style="516" bestFit="1" customWidth="1"/>
    <col min="8403" max="8403" width="8.21875" style="516" customWidth="1"/>
    <col min="8404" max="8404" width="7.88671875" style="516" customWidth="1"/>
    <col min="8405" max="8405" width="7.6640625" style="516" customWidth="1"/>
    <col min="8406" max="8406" width="8.5546875" style="516" customWidth="1"/>
    <col min="8407" max="8407" width="8.21875" style="516" customWidth="1"/>
    <col min="8408" max="8433" width="7.109375" style="516"/>
    <col min="8434" max="8434" width="15.21875" style="516" customWidth="1"/>
    <col min="8435" max="8435" width="2" style="516" customWidth="1"/>
    <col min="8436" max="8436" width="3" style="516" customWidth="1"/>
    <col min="8437" max="8459" width="8.77734375" style="516" customWidth="1"/>
    <col min="8460" max="8470" width="9.6640625" style="516" customWidth="1"/>
    <col min="8471" max="8471" width="8.44140625" style="516" customWidth="1"/>
    <col min="8472" max="8472" width="8.109375" style="516" customWidth="1"/>
    <col min="8473" max="8473" width="8.77734375" style="516" customWidth="1"/>
    <col min="8474" max="8474" width="8.6640625" style="516" customWidth="1"/>
    <col min="8475" max="8475" width="9.21875" style="516" customWidth="1"/>
    <col min="8476" max="8476" width="9.6640625" style="516" bestFit="1" customWidth="1"/>
    <col min="8477" max="8477" width="8" style="516" bestFit="1" customWidth="1"/>
    <col min="8478" max="8478" width="7.5546875" style="516" bestFit="1" customWidth="1"/>
    <col min="8479" max="8479" width="7.6640625" style="516" customWidth="1"/>
    <col min="8480" max="8480" width="8.109375" style="516" customWidth="1"/>
    <col min="8481" max="8481" width="9.21875" style="516" bestFit="1" customWidth="1"/>
    <col min="8482" max="8482" width="8.21875" style="516" customWidth="1"/>
    <col min="8483" max="8483" width="7.88671875" style="516" customWidth="1"/>
    <col min="8484" max="8484" width="7.6640625" style="516" customWidth="1"/>
    <col min="8485" max="8485" width="8.5546875" style="516" customWidth="1"/>
    <col min="8486" max="8486" width="8.21875" style="516" customWidth="1"/>
    <col min="8487" max="8643" width="7.109375" style="516"/>
    <col min="8644" max="8644" width="21.33203125" style="516" bestFit="1" customWidth="1"/>
    <col min="8645" max="8645" width="7.109375" style="516"/>
    <col min="8646" max="8646" width="7.109375" style="516" customWidth="1"/>
    <col min="8647" max="8647" width="9.6640625" style="516" customWidth="1"/>
    <col min="8648" max="8648" width="8.44140625" style="516" customWidth="1"/>
    <col min="8649" max="8649" width="8.109375" style="516" customWidth="1"/>
    <col min="8650" max="8650" width="8.77734375" style="516" customWidth="1"/>
    <col min="8651" max="8651" width="8.6640625" style="516" customWidth="1"/>
    <col min="8652" max="8652" width="9.21875" style="516" customWidth="1"/>
    <col min="8653" max="8653" width="9.6640625" style="516" bestFit="1" customWidth="1"/>
    <col min="8654" max="8654" width="8" style="516" bestFit="1" customWidth="1"/>
    <col min="8655" max="8655" width="7.5546875" style="516" bestFit="1" customWidth="1"/>
    <col min="8656" max="8656" width="7.6640625" style="516" customWidth="1"/>
    <col min="8657" max="8657" width="8.109375" style="516" customWidth="1"/>
    <col min="8658" max="8658" width="9.21875" style="516" bestFit="1" customWidth="1"/>
    <col min="8659" max="8659" width="8.21875" style="516" customWidth="1"/>
    <col min="8660" max="8660" width="7.88671875" style="516" customWidth="1"/>
    <col min="8661" max="8661" width="7.6640625" style="516" customWidth="1"/>
    <col min="8662" max="8662" width="8.5546875" style="516" customWidth="1"/>
    <col min="8663" max="8663" width="8.21875" style="516" customWidth="1"/>
    <col min="8664" max="8689" width="7.109375" style="516"/>
    <col min="8690" max="8690" width="15.21875" style="516" customWidth="1"/>
    <col min="8691" max="8691" width="2" style="516" customWidth="1"/>
    <col min="8692" max="8692" width="3" style="516" customWidth="1"/>
    <col min="8693" max="8715" width="8.77734375" style="516" customWidth="1"/>
    <col min="8716" max="8726" width="9.6640625" style="516" customWidth="1"/>
    <col min="8727" max="8727" width="8.44140625" style="516" customWidth="1"/>
    <col min="8728" max="8728" width="8.109375" style="516" customWidth="1"/>
    <col min="8729" max="8729" width="8.77734375" style="516" customWidth="1"/>
    <col min="8730" max="8730" width="8.6640625" style="516" customWidth="1"/>
    <col min="8731" max="8731" width="9.21875" style="516" customWidth="1"/>
    <col min="8732" max="8732" width="9.6640625" style="516" bestFit="1" customWidth="1"/>
    <col min="8733" max="8733" width="8" style="516" bestFit="1" customWidth="1"/>
    <col min="8734" max="8734" width="7.5546875" style="516" bestFit="1" customWidth="1"/>
    <col min="8735" max="8735" width="7.6640625" style="516" customWidth="1"/>
    <col min="8736" max="8736" width="8.109375" style="516" customWidth="1"/>
    <col min="8737" max="8737" width="9.21875" style="516" bestFit="1" customWidth="1"/>
    <col min="8738" max="8738" width="8.21875" style="516" customWidth="1"/>
    <col min="8739" max="8739" width="7.88671875" style="516" customWidth="1"/>
    <col min="8740" max="8740" width="7.6640625" style="516" customWidth="1"/>
    <col min="8741" max="8741" width="8.5546875" style="516" customWidth="1"/>
    <col min="8742" max="8742" width="8.21875" style="516" customWidth="1"/>
    <col min="8743" max="8899" width="7.109375" style="516"/>
    <col min="8900" max="8900" width="21.33203125" style="516" bestFit="1" customWidth="1"/>
    <col min="8901" max="8901" width="7.109375" style="516"/>
    <col min="8902" max="8902" width="7.109375" style="516" customWidth="1"/>
    <col min="8903" max="8903" width="9.6640625" style="516" customWidth="1"/>
    <col min="8904" max="8904" width="8.44140625" style="516" customWidth="1"/>
    <col min="8905" max="8905" width="8.109375" style="516" customWidth="1"/>
    <col min="8906" max="8906" width="8.77734375" style="516" customWidth="1"/>
    <col min="8907" max="8907" width="8.6640625" style="516" customWidth="1"/>
    <col min="8908" max="8908" width="9.21875" style="516" customWidth="1"/>
    <col min="8909" max="8909" width="9.6640625" style="516" bestFit="1" customWidth="1"/>
    <col min="8910" max="8910" width="8" style="516" bestFit="1" customWidth="1"/>
    <col min="8911" max="8911" width="7.5546875" style="516" bestFit="1" customWidth="1"/>
    <col min="8912" max="8912" width="7.6640625" style="516" customWidth="1"/>
    <col min="8913" max="8913" width="8.109375" style="516" customWidth="1"/>
    <col min="8914" max="8914" width="9.21875" style="516" bestFit="1" customWidth="1"/>
    <col min="8915" max="8915" width="8.21875" style="516" customWidth="1"/>
    <col min="8916" max="8916" width="7.88671875" style="516" customWidth="1"/>
    <col min="8917" max="8917" width="7.6640625" style="516" customWidth="1"/>
    <col min="8918" max="8918" width="8.5546875" style="516" customWidth="1"/>
    <col min="8919" max="8919" width="8.21875" style="516" customWidth="1"/>
    <col min="8920" max="8945" width="7.109375" style="516"/>
    <col min="8946" max="8946" width="15.21875" style="516" customWidth="1"/>
    <col min="8947" max="8947" width="2" style="516" customWidth="1"/>
    <col min="8948" max="8948" width="3" style="516" customWidth="1"/>
    <col min="8949" max="8971" width="8.77734375" style="516" customWidth="1"/>
    <col min="8972" max="8982" width="9.6640625" style="516" customWidth="1"/>
    <col min="8983" max="8983" width="8.44140625" style="516" customWidth="1"/>
    <col min="8984" max="8984" width="8.109375" style="516" customWidth="1"/>
    <col min="8985" max="8985" width="8.77734375" style="516" customWidth="1"/>
    <col min="8986" max="8986" width="8.6640625" style="516" customWidth="1"/>
    <col min="8987" max="8987" width="9.21875" style="516" customWidth="1"/>
    <col min="8988" max="8988" width="9.6640625" style="516" bestFit="1" customWidth="1"/>
    <col min="8989" max="8989" width="8" style="516" bestFit="1" customWidth="1"/>
    <col min="8990" max="8990" width="7.5546875" style="516" bestFit="1" customWidth="1"/>
    <col min="8991" max="8991" width="7.6640625" style="516" customWidth="1"/>
    <col min="8992" max="8992" width="8.109375" style="516" customWidth="1"/>
    <col min="8993" max="8993" width="9.21875" style="516" bestFit="1" customWidth="1"/>
    <col min="8994" max="8994" width="8.21875" style="516" customWidth="1"/>
    <col min="8995" max="8995" width="7.88671875" style="516" customWidth="1"/>
    <col min="8996" max="8996" width="7.6640625" style="516" customWidth="1"/>
    <col min="8997" max="8997" width="8.5546875" style="516" customWidth="1"/>
    <col min="8998" max="8998" width="8.21875" style="516" customWidth="1"/>
    <col min="8999" max="9155" width="7.109375" style="516"/>
    <col min="9156" max="9156" width="21.33203125" style="516" bestFit="1" customWidth="1"/>
    <col min="9157" max="9157" width="7.109375" style="516"/>
    <col min="9158" max="9158" width="7.109375" style="516" customWidth="1"/>
    <col min="9159" max="9159" width="9.6640625" style="516" customWidth="1"/>
    <col min="9160" max="9160" width="8.44140625" style="516" customWidth="1"/>
    <col min="9161" max="9161" width="8.109375" style="516" customWidth="1"/>
    <col min="9162" max="9162" width="8.77734375" style="516" customWidth="1"/>
    <col min="9163" max="9163" width="8.6640625" style="516" customWidth="1"/>
    <col min="9164" max="9164" width="9.21875" style="516" customWidth="1"/>
    <col min="9165" max="9165" width="9.6640625" style="516" bestFit="1" customWidth="1"/>
    <col min="9166" max="9166" width="8" style="516" bestFit="1" customWidth="1"/>
    <col min="9167" max="9167" width="7.5546875" style="516" bestFit="1" customWidth="1"/>
    <col min="9168" max="9168" width="7.6640625" style="516" customWidth="1"/>
    <col min="9169" max="9169" width="8.109375" style="516" customWidth="1"/>
    <col min="9170" max="9170" width="9.21875" style="516" bestFit="1" customWidth="1"/>
    <col min="9171" max="9171" width="8.21875" style="516" customWidth="1"/>
    <col min="9172" max="9172" width="7.88671875" style="516" customWidth="1"/>
    <col min="9173" max="9173" width="7.6640625" style="516" customWidth="1"/>
    <col min="9174" max="9174" width="8.5546875" style="516" customWidth="1"/>
    <col min="9175" max="9175" width="8.21875" style="516" customWidth="1"/>
    <col min="9176" max="9201" width="7.109375" style="516"/>
    <col min="9202" max="9202" width="15.21875" style="516" customWidth="1"/>
    <col min="9203" max="9203" width="2" style="516" customWidth="1"/>
    <col min="9204" max="9204" width="3" style="516" customWidth="1"/>
    <col min="9205" max="9227" width="8.77734375" style="516" customWidth="1"/>
    <col min="9228" max="9238" width="9.6640625" style="516" customWidth="1"/>
    <col min="9239" max="9239" width="8.44140625" style="516" customWidth="1"/>
    <col min="9240" max="9240" width="8.109375" style="516" customWidth="1"/>
    <col min="9241" max="9241" width="8.77734375" style="516" customWidth="1"/>
    <col min="9242" max="9242" width="8.6640625" style="516" customWidth="1"/>
    <col min="9243" max="9243" width="9.21875" style="516" customWidth="1"/>
    <col min="9244" max="9244" width="9.6640625" style="516" bestFit="1" customWidth="1"/>
    <col min="9245" max="9245" width="8" style="516" bestFit="1" customWidth="1"/>
    <col min="9246" max="9246" width="7.5546875" style="516" bestFit="1" customWidth="1"/>
    <col min="9247" max="9247" width="7.6640625" style="516" customWidth="1"/>
    <col min="9248" max="9248" width="8.109375" style="516" customWidth="1"/>
    <col min="9249" max="9249" width="9.21875" style="516" bestFit="1" customWidth="1"/>
    <col min="9250" max="9250" width="8.21875" style="516" customWidth="1"/>
    <col min="9251" max="9251" width="7.88671875" style="516" customWidth="1"/>
    <col min="9252" max="9252" width="7.6640625" style="516" customWidth="1"/>
    <col min="9253" max="9253" width="8.5546875" style="516" customWidth="1"/>
    <col min="9254" max="9254" width="8.21875" style="516" customWidth="1"/>
    <col min="9255" max="9411" width="7.109375" style="516"/>
    <col min="9412" max="9412" width="21.33203125" style="516" bestFit="1" customWidth="1"/>
    <col min="9413" max="9413" width="7.109375" style="516"/>
    <col min="9414" max="9414" width="7.109375" style="516" customWidth="1"/>
    <col min="9415" max="9415" width="9.6640625" style="516" customWidth="1"/>
    <col min="9416" max="9416" width="8.44140625" style="516" customWidth="1"/>
    <col min="9417" max="9417" width="8.109375" style="516" customWidth="1"/>
    <col min="9418" max="9418" width="8.77734375" style="516" customWidth="1"/>
    <col min="9419" max="9419" width="8.6640625" style="516" customWidth="1"/>
    <col min="9420" max="9420" width="9.21875" style="516" customWidth="1"/>
    <col min="9421" max="9421" width="9.6640625" style="516" bestFit="1" customWidth="1"/>
    <col min="9422" max="9422" width="8" style="516" bestFit="1" customWidth="1"/>
    <col min="9423" max="9423" width="7.5546875" style="516" bestFit="1" customWidth="1"/>
    <col min="9424" max="9424" width="7.6640625" style="516" customWidth="1"/>
    <col min="9425" max="9425" width="8.109375" style="516" customWidth="1"/>
    <col min="9426" max="9426" width="9.21875" style="516" bestFit="1" customWidth="1"/>
    <col min="9427" max="9427" width="8.21875" style="516" customWidth="1"/>
    <col min="9428" max="9428" width="7.88671875" style="516" customWidth="1"/>
    <col min="9429" max="9429" width="7.6640625" style="516" customWidth="1"/>
    <col min="9430" max="9430" width="8.5546875" style="516" customWidth="1"/>
    <col min="9431" max="9431" width="8.21875" style="516" customWidth="1"/>
    <col min="9432" max="9457" width="7.109375" style="516"/>
    <col min="9458" max="9458" width="15.21875" style="516" customWidth="1"/>
    <col min="9459" max="9459" width="2" style="516" customWidth="1"/>
    <col min="9460" max="9460" width="3" style="516" customWidth="1"/>
    <col min="9461" max="9483" width="8.77734375" style="516" customWidth="1"/>
    <col min="9484" max="9494" width="9.6640625" style="516" customWidth="1"/>
    <col min="9495" max="9495" width="8.44140625" style="516" customWidth="1"/>
    <col min="9496" max="9496" width="8.109375" style="516" customWidth="1"/>
    <col min="9497" max="9497" width="8.77734375" style="516" customWidth="1"/>
    <col min="9498" max="9498" width="8.6640625" style="516" customWidth="1"/>
    <col min="9499" max="9499" width="9.21875" style="516" customWidth="1"/>
    <col min="9500" max="9500" width="9.6640625" style="516" bestFit="1" customWidth="1"/>
    <col min="9501" max="9501" width="8" style="516" bestFit="1" customWidth="1"/>
    <col min="9502" max="9502" width="7.5546875" style="516" bestFit="1" customWidth="1"/>
    <col min="9503" max="9503" width="7.6640625" style="516" customWidth="1"/>
    <col min="9504" max="9504" width="8.109375" style="516" customWidth="1"/>
    <col min="9505" max="9505" width="9.21875" style="516" bestFit="1" customWidth="1"/>
    <col min="9506" max="9506" width="8.21875" style="516" customWidth="1"/>
    <col min="9507" max="9507" width="7.88671875" style="516" customWidth="1"/>
    <col min="9508" max="9508" width="7.6640625" style="516" customWidth="1"/>
    <col min="9509" max="9509" width="8.5546875" style="516" customWidth="1"/>
    <col min="9510" max="9510" width="8.21875" style="516" customWidth="1"/>
    <col min="9511" max="9667" width="7.109375" style="516"/>
    <col min="9668" max="9668" width="21.33203125" style="516" bestFit="1" customWidth="1"/>
    <col min="9669" max="9669" width="7.109375" style="516"/>
    <col min="9670" max="9670" width="7.109375" style="516" customWidth="1"/>
    <col min="9671" max="9671" width="9.6640625" style="516" customWidth="1"/>
    <col min="9672" max="9672" width="8.44140625" style="516" customWidth="1"/>
    <col min="9673" max="9673" width="8.109375" style="516" customWidth="1"/>
    <col min="9674" max="9674" width="8.77734375" style="516" customWidth="1"/>
    <col min="9675" max="9675" width="8.6640625" style="516" customWidth="1"/>
    <col min="9676" max="9676" width="9.21875" style="516" customWidth="1"/>
    <col min="9677" max="9677" width="9.6640625" style="516" bestFit="1" customWidth="1"/>
    <col min="9678" max="9678" width="8" style="516" bestFit="1" customWidth="1"/>
    <col min="9679" max="9679" width="7.5546875" style="516" bestFit="1" customWidth="1"/>
    <col min="9680" max="9680" width="7.6640625" style="516" customWidth="1"/>
    <col min="9681" max="9681" width="8.109375" style="516" customWidth="1"/>
    <col min="9682" max="9682" width="9.21875" style="516" bestFit="1" customWidth="1"/>
    <col min="9683" max="9683" width="8.21875" style="516" customWidth="1"/>
    <col min="9684" max="9684" width="7.88671875" style="516" customWidth="1"/>
    <col min="9685" max="9685" width="7.6640625" style="516" customWidth="1"/>
    <col min="9686" max="9686" width="8.5546875" style="516" customWidth="1"/>
    <col min="9687" max="9687" width="8.21875" style="516" customWidth="1"/>
    <col min="9688" max="9713" width="7.109375" style="516"/>
    <col min="9714" max="9714" width="15.21875" style="516" customWidth="1"/>
    <col min="9715" max="9715" width="2" style="516" customWidth="1"/>
    <col min="9716" max="9716" width="3" style="516" customWidth="1"/>
    <col min="9717" max="9739" width="8.77734375" style="516" customWidth="1"/>
    <col min="9740" max="9750" width="9.6640625" style="516" customWidth="1"/>
    <col min="9751" max="9751" width="8.44140625" style="516" customWidth="1"/>
    <col min="9752" max="9752" width="8.109375" style="516" customWidth="1"/>
    <col min="9753" max="9753" width="8.77734375" style="516" customWidth="1"/>
    <col min="9754" max="9754" width="8.6640625" style="516" customWidth="1"/>
    <col min="9755" max="9755" width="9.21875" style="516" customWidth="1"/>
    <col min="9756" max="9756" width="9.6640625" style="516" bestFit="1" customWidth="1"/>
    <col min="9757" max="9757" width="8" style="516" bestFit="1" customWidth="1"/>
    <col min="9758" max="9758" width="7.5546875" style="516" bestFit="1" customWidth="1"/>
    <col min="9759" max="9759" width="7.6640625" style="516" customWidth="1"/>
    <col min="9760" max="9760" width="8.109375" style="516" customWidth="1"/>
    <col min="9761" max="9761" width="9.21875" style="516" bestFit="1" customWidth="1"/>
    <col min="9762" max="9762" width="8.21875" style="516" customWidth="1"/>
    <col min="9763" max="9763" width="7.88671875" style="516" customWidth="1"/>
    <col min="9764" max="9764" width="7.6640625" style="516" customWidth="1"/>
    <col min="9765" max="9765" width="8.5546875" style="516" customWidth="1"/>
    <col min="9766" max="9766" width="8.21875" style="516" customWidth="1"/>
    <col min="9767" max="9923" width="7.109375" style="516"/>
    <col min="9924" max="9924" width="21.33203125" style="516" bestFit="1" customWidth="1"/>
    <col min="9925" max="9925" width="7.109375" style="516"/>
    <col min="9926" max="9926" width="7.109375" style="516" customWidth="1"/>
    <col min="9927" max="9927" width="9.6640625" style="516" customWidth="1"/>
    <col min="9928" max="9928" width="8.44140625" style="516" customWidth="1"/>
    <col min="9929" max="9929" width="8.109375" style="516" customWidth="1"/>
    <col min="9930" max="9930" width="8.77734375" style="516" customWidth="1"/>
    <col min="9931" max="9931" width="8.6640625" style="516" customWidth="1"/>
    <col min="9932" max="9932" width="9.21875" style="516" customWidth="1"/>
    <col min="9933" max="9933" width="9.6640625" style="516" bestFit="1" customWidth="1"/>
    <col min="9934" max="9934" width="8" style="516" bestFit="1" customWidth="1"/>
    <col min="9935" max="9935" width="7.5546875" style="516" bestFit="1" customWidth="1"/>
    <col min="9936" max="9936" width="7.6640625" style="516" customWidth="1"/>
    <col min="9937" max="9937" width="8.109375" style="516" customWidth="1"/>
    <col min="9938" max="9938" width="9.21875" style="516" bestFit="1" customWidth="1"/>
    <col min="9939" max="9939" width="8.21875" style="516" customWidth="1"/>
    <col min="9940" max="9940" width="7.88671875" style="516" customWidth="1"/>
    <col min="9941" max="9941" width="7.6640625" style="516" customWidth="1"/>
    <col min="9942" max="9942" width="8.5546875" style="516" customWidth="1"/>
    <col min="9943" max="9943" width="8.21875" style="516" customWidth="1"/>
    <col min="9944" max="9969" width="7.109375" style="516"/>
    <col min="9970" max="9970" width="15.21875" style="516" customWidth="1"/>
    <col min="9971" max="9971" width="2" style="516" customWidth="1"/>
    <col min="9972" max="9972" width="3" style="516" customWidth="1"/>
    <col min="9973" max="9995" width="8.77734375" style="516" customWidth="1"/>
    <col min="9996" max="10006" width="9.6640625" style="516" customWidth="1"/>
    <col min="10007" max="10007" width="8.44140625" style="516" customWidth="1"/>
    <col min="10008" max="10008" width="8.109375" style="516" customWidth="1"/>
    <col min="10009" max="10009" width="8.77734375" style="516" customWidth="1"/>
    <col min="10010" max="10010" width="8.6640625" style="516" customWidth="1"/>
    <col min="10011" max="10011" width="9.21875" style="516" customWidth="1"/>
    <col min="10012" max="10012" width="9.6640625" style="516" bestFit="1" customWidth="1"/>
    <col min="10013" max="10013" width="8" style="516" bestFit="1" customWidth="1"/>
    <col min="10014" max="10014" width="7.5546875" style="516" bestFit="1" customWidth="1"/>
    <col min="10015" max="10015" width="7.6640625" style="516" customWidth="1"/>
    <col min="10016" max="10016" width="8.109375" style="516" customWidth="1"/>
    <col min="10017" max="10017" width="9.21875" style="516" bestFit="1" customWidth="1"/>
    <col min="10018" max="10018" width="8.21875" style="516" customWidth="1"/>
    <col min="10019" max="10019" width="7.88671875" style="516" customWidth="1"/>
    <col min="10020" max="10020" width="7.6640625" style="516" customWidth="1"/>
    <col min="10021" max="10021" width="8.5546875" style="516" customWidth="1"/>
    <col min="10022" max="10022" width="8.21875" style="516" customWidth="1"/>
    <col min="10023" max="10179" width="7.109375" style="516"/>
    <col min="10180" max="10180" width="21.33203125" style="516" bestFit="1" customWidth="1"/>
    <col min="10181" max="10181" width="7.109375" style="516"/>
    <col min="10182" max="10182" width="7.109375" style="516" customWidth="1"/>
    <col min="10183" max="10183" width="9.6640625" style="516" customWidth="1"/>
    <col min="10184" max="10184" width="8.44140625" style="516" customWidth="1"/>
    <col min="10185" max="10185" width="8.109375" style="516" customWidth="1"/>
    <col min="10186" max="10186" width="8.77734375" style="516" customWidth="1"/>
    <col min="10187" max="10187" width="8.6640625" style="516" customWidth="1"/>
    <col min="10188" max="10188" width="9.21875" style="516" customWidth="1"/>
    <col min="10189" max="10189" width="9.6640625" style="516" bestFit="1" customWidth="1"/>
    <col min="10190" max="10190" width="8" style="516" bestFit="1" customWidth="1"/>
    <col min="10191" max="10191" width="7.5546875" style="516" bestFit="1" customWidth="1"/>
    <col min="10192" max="10192" width="7.6640625" style="516" customWidth="1"/>
    <col min="10193" max="10193" width="8.109375" style="516" customWidth="1"/>
    <col min="10194" max="10194" width="9.21875" style="516" bestFit="1" customWidth="1"/>
    <col min="10195" max="10195" width="8.21875" style="516" customWidth="1"/>
    <col min="10196" max="10196" width="7.88671875" style="516" customWidth="1"/>
    <col min="10197" max="10197" width="7.6640625" style="516" customWidth="1"/>
    <col min="10198" max="10198" width="8.5546875" style="516" customWidth="1"/>
    <col min="10199" max="10199" width="8.21875" style="516" customWidth="1"/>
    <col min="10200" max="10225" width="7.109375" style="516"/>
    <col min="10226" max="10226" width="15.21875" style="516" customWidth="1"/>
    <col min="10227" max="10227" width="2" style="516" customWidth="1"/>
    <col min="10228" max="10228" width="3" style="516" customWidth="1"/>
    <col min="10229" max="10251" width="8.77734375" style="516" customWidth="1"/>
    <col min="10252" max="10262" width="9.6640625" style="516" customWidth="1"/>
    <col min="10263" max="10263" width="8.44140625" style="516" customWidth="1"/>
    <col min="10264" max="10264" width="8.109375" style="516" customWidth="1"/>
    <col min="10265" max="10265" width="8.77734375" style="516" customWidth="1"/>
    <col min="10266" max="10266" width="8.6640625" style="516" customWidth="1"/>
    <col min="10267" max="10267" width="9.21875" style="516" customWidth="1"/>
    <col min="10268" max="10268" width="9.6640625" style="516" bestFit="1" customWidth="1"/>
    <col min="10269" max="10269" width="8" style="516" bestFit="1" customWidth="1"/>
    <col min="10270" max="10270" width="7.5546875" style="516" bestFit="1" customWidth="1"/>
    <col min="10271" max="10271" width="7.6640625" style="516" customWidth="1"/>
    <col min="10272" max="10272" width="8.109375" style="516" customWidth="1"/>
    <col min="10273" max="10273" width="9.21875" style="516" bestFit="1" customWidth="1"/>
    <col min="10274" max="10274" width="8.21875" style="516" customWidth="1"/>
    <col min="10275" max="10275" width="7.88671875" style="516" customWidth="1"/>
    <col min="10276" max="10276" width="7.6640625" style="516" customWidth="1"/>
    <col min="10277" max="10277" width="8.5546875" style="516" customWidth="1"/>
    <col min="10278" max="10278" width="8.21875" style="516" customWidth="1"/>
    <col min="10279" max="10435" width="7.109375" style="516"/>
    <col min="10436" max="10436" width="21.33203125" style="516" bestFit="1" customWidth="1"/>
    <col min="10437" max="10437" width="7.109375" style="516"/>
    <col min="10438" max="10438" width="7.109375" style="516" customWidth="1"/>
    <col min="10439" max="10439" width="9.6640625" style="516" customWidth="1"/>
    <col min="10440" max="10440" width="8.44140625" style="516" customWidth="1"/>
    <col min="10441" max="10441" width="8.109375" style="516" customWidth="1"/>
    <col min="10442" max="10442" width="8.77734375" style="516" customWidth="1"/>
    <col min="10443" max="10443" width="8.6640625" style="516" customWidth="1"/>
    <col min="10444" max="10444" width="9.21875" style="516" customWidth="1"/>
    <col min="10445" max="10445" width="9.6640625" style="516" bestFit="1" customWidth="1"/>
    <col min="10446" max="10446" width="8" style="516" bestFit="1" customWidth="1"/>
    <col min="10447" max="10447" width="7.5546875" style="516" bestFit="1" customWidth="1"/>
    <col min="10448" max="10448" width="7.6640625" style="516" customWidth="1"/>
    <col min="10449" max="10449" width="8.109375" style="516" customWidth="1"/>
    <col min="10450" max="10450" width="9.21875" style="516" bestFit="1" customWidth="1"/>
    <col min="10451" max="10451" width="8.21875" style="516" customWidth="1"/>
    <col min="10452" max="10452" width="7.88671875" style="516" customWidth="1"/>
    <col min="10453" max="10453" width="7.6640625" style="516" customWidth="1"/>
    <col min="10454" max="10454" width="8.5546875" style="516" customWidth="1"/>
    <col min="10455" max="10455" width="8.21875" style="516" customWidth="1"/>
    <col min="10456" max="10481" width="7.109375" style="516"/>
    <col min="10482" max="10482" width="15.21875" style="516" customWidth="1"/>
    <col min="10483" max="10483" width="2" style="516" customWidth="1"/>
    <col min="10484" max="10484" width="3" style="516" customWidth="1"/>
    <col min="10485" max="10507" width="8.77734375" style="516" customWidth="1"/>
    <col min="10508" max="10518" width="9.6640625" style="516" customWidth="1"/>
    <col min="10519" max="10519" width="8.44140625" style="516" customWidth="1"/>
    <col min="10520" max="10520" width="8.109375" style="516" customWidth="1"/>
    <col min="10521" max="10521" width="8.77734375" style="516" customWidth="1"/>
    <col min="10522" max="10522" width="8.6640625" style="516" customWidth="1"/>
    <col min="10523" max="10523" width="9.21875" style="516" customWidth="1"/>
    <col min="10524" max="10524" width="9.6640625" style="516" bestFit="1" customWidth="1"/>
    <col min="10525" max="10525" width="8" style="516" bestFit="1" customWidth="1"/>
    <col min="10526" max="10526" width="7.5546875" style="516" bestFit="1" customWidth="1"/>
    <col min="10527" max="10527" width="7.6640625" style="516" customWidth="1"/>
    <col min="10528" max="10528" width="8.109375" style="516" customWidth="1"/>
    <col min="10529" max="10529" width="9.21875" style="516" bestFit="1" customWidth="1"/>
    <col min="10530" max="10530" width="8.21875" style="516" customWidth="1"/>
    <col min="10531" max="10531" width="7.88671875" style="516" customWidth="1"/>
    <col min="10532" max="10532" width="7.6640625" style="516" customWidth="1"/>
    <col min="10533" max="10533" width="8.5546875" style="516" customWidth="1"/>
    <col min="10534" max="10534" width="8.21875" style="516" customWidth="1"/>
    <col min="10535" max="10691" width="7.109375" style="516"/>
    <col min="10692" max="10692" width="21.33203125" style="516" bestFit="1" customWidth="1"/>
    <col min="10693" max="10693" width="7.109375" style="516"/>
    <col min="10694" max="10694" width="7.109375" style="516" customWidth="1"/>
    <col min="10695" max="10695" width="9.6640625" style="516" customWidth="1"/>
    <col min="10696" max="10696" width="8.44140625" style="516" customWidth="1"/>
    <col min="10697" max="10697" width="8.109375" style="516" customWidth="1"/>
    <col min="10698" max="10698" width="8.77734375" style="516" customWidth="1"/>
    <col min="10699" max="10699" width="8.6640625" style="516" customWidth="1"/>
    <col min="10700" max="10700" width="9.21875" style="516" customWidth="1"/>
    <col min="10701" max="10701" width="9.6640625" style="516" bestFit="1" customWidth="1"/>
    <col min="10702" max="10702" width="8" style="516" bestFit="1" customWidth="1"/>
    <col min="10703" max="10703" width="7.5546875" style="516" bestFit="1" customWidth="1"/>
    <col min="10704" max="10704" width="7.6640625" style="516" customWidth="1"/>
    <col min="10705" max="10705" width="8.109375" style="516" customWidth="1"/>
    <col min="10706" max="10706" width="9.21875" style="516" bestFit="1" customWidth="1"/>
    <col min="10707" max="10707" width="8.21875" style="516" customWidth="1"/>
    <col min="10708" max="10708" width="7.88671875" style="516" customWidth="1"/>
    <col min="10709" max="10709" width="7.6640625" style="516" customWidth="1"/>
    <col min="10710" max="10710" width="8.5546875" style="516" customWidth="1"/>
    <col min="10711" max="10711" width="8.21875" style="516" customWidth="1"/>
    <col min="10712" max="10737" width="7.109375" style="516"/>
    <col min="10738" max="10738" width="15.21875" style="516" customWidth="1"/>
    <col min="10739" max="10739" width="2" style="516" customWidth="1"/>
    <col min="10740" max="10740" width="3" style="516" customWidth="1"/>
    <col min="10741" max="10763" width="8.77734375" style="516" customWidth="1"/>
    <col min="10764" max="10774" width="9.6640625" style="516" customWidth="1"/>
    <col min="10775" max="10775" width="8.44140625" style="516" customWidth="1"/>
    <col min="10776" max="10776" width="8.109375" style="516" customWidth="1"/>
    <col min="10777" max="10777" width="8.77734375" style="516" customWidth="1"/>
    <col min="10778" max="10778" width="8.6640625" style="516" customWidth="1"/>
    <col min="10779" max="10779" width="9.21875" style="516" customWidth="1"/>
    <col min="10780" max="10780" width="9.6640625" style="516" bestFit="1" customWidth="1"/>
    <col min="10781" max="10781" width="8" style="516" bestFit="1" customWidth="1"/>
    <col min="10782" max="10782" width="7.5546875" style="516" bestFit="1" customWidth="1"/>
    <col min="10783" max="10783" width="7.6640625" style="516" customWidth="1"/>
    <col min="10784" max="10784" width="8.109375" style="516" customWidth="1"/>
    <col min="10785" max="10785" width="9.21875" style="516" bestFit="1" customWidth="1"/>
    <col min="10786" max="10786" width="8.21875" style="516" customWidth="1"/>
    <col min="10787" max="10787" width="7.88671875" style="516" customWidth="1"/>
    <col min="10788" max="10788" width="7.6640625" style="516" customWidth="1"/>
    <col min="10789" max="10789" width="8.5546875" style="516" customWidth="1"/>
    <col min="10790" max="10790" width="8.21875" style="516" customWidth="1"/>
    <col min="10791" max="10947" width="7.109375" style="516"/>
    <col min="10948" max="10948" width="21.33203125" style="516" bestFit="1" customWidth="1"/>
    <col min="10949" max="10949" width="7.109375" style="516"/>
    <col min="10950" max="10950" width="7.109375" style="516" customWidth="1"/>
    <col min="10951" max="10951" width="9.6640625" style="516" customWidth="1"/>
    <col min="10952" max="10952" width="8.44140625" style="516" customWidth="1"/>
    <col min="10953" max="10953" width="8.109375" style="516" customWidth="1"/>
    <col min="10954" max="10954" width="8.77734375" style="516" customWidth="1"/>
    <col min="10955" max="10955" width="8.6640625" style="516" customWidth="1"/>
    <col min="10956" max="10956" width="9.21875" style="516" customWidth="1"/>
    <col min="10957" max="10957" width="9.6640625" style="516" bestFit="1" customWidth="1"/>
    <col min="10958" max="10958" width="8" style="516" bestFit="1" customWidth="1"/>
    <col min="10959" max="10959" width="7.5546875" style="516" bestFit="1" customWidth="1"/>
    <col min="10960" max="10960" width="7.6640625" style="516" customWidth="1"/>
    <col min="10961" max="10961" width="8.109375" style="516" customWidth="1"/>
    <col min="10962" max="10962" width="9.21875" style="516" bestFit="1" customWidth="1"/>
    <col min="10963" max="10963" width="8.21875" style="516" customWidth="1"/>
    <col min="10964" max="10964" width="7.88671875" style="516" customWidth="1"/>
    <col min="10965" max="10965" width="7.6640625" style="516" customWidth="1"/>
    <col min="10966" max="10966" width="8.5546875" style="516" customWidth="1"/>
    <col min="10967" max="10967" width="8.21875" style="516" customWidth="1"/>
    <col min="10968" max="10993" width="7.109375" style="516"/>
    <col min="10994" max="10994" width="15.21875" style="516" customWidth="1"/>
    <col min="10995" max="10995" width="2" style="516" customWidth="1"/>
    <col min="10996" max="10996" width="3" style="516" customWidth="1"/>
    <col min="10997" max="11019" width="8.77734375" style="516" customWidth="1"/>
    <col min="11020" max="11030" width="9.6640625" style="516" customWidth="1"/>
    <col min="11031" max="11031" width="8.44140625" style="516" customWidth="1"/>
    <col min="11032" max="11032" width="8.109375" style="516" customWidth="1"/>
    <col min="11033" max="11033" width="8.77734375" style="516" customWidth="1"/>
    <col min="11034" max="11034" width="8.6640625" style="516" customWidth="1"/>
    <col min="11035" max="11035" width="9.21875" style="516" customWidth="1"/>
    <col min="11036" max="11036" width="9.6640625" style="516" bestFit="1" customWidth="1"/>
    <col min="11037" max="11037" width="8" style="516" bestFit="1" customWidth="1"/>
    <col min="11038" max="11038" width="7.5546875" style="516" bestFit="1" customWidth="1"/>
    <col min="11039" max="11039" width="7.6640625" style="516" customWidth="1"/>
    <col min="11040" max="11040" width="8.109375" style="516" customWidth="1"/>
    <col min="11041" max="11041" width="9.21875" style="516" bestFit="1" customWidth="1"/>
    <col min="11042" max="11042" width="8.21875" style="516" customWidth="1"/>
    <col min="11043" max="11043" width="7.88671875" style="516" customWidth="1"/>
    <col min="11044" max="11044" width="7.6640625" style="516" customWidth="1"/>
    <col min="11045" max="11045" width="8.5546875" style="516" customWidth="1"/>
    <col min="11046" max="11046" width="8.21875" style="516" customWidth="1"/>
    <col min="11047" max="11203" width="7.109375" style="516"/>
    <col min="11204" max="11204" width="21.33203125" style="516" bestFit="1" customWidth="1"/>
    <col min="11205" max="11205" width="7.109375" style="516"/>
    <col min="11206" max="11206" width="7.109375" style="516" customWidth="1"/>
    <col min="11207" max="11207" width="9.6640625" style="516" customWidth="1"/>
    <col min="11208" max="11208" width="8.44140625" style="516" customWidth="1"/>
    <col min="11209" max="11209" width="8.109375" style="516" customWidth="1"/>
    <col min="11210" max="11210" width="8.77734375" style="516" customWidth="1"/>
    <col min="11211" max="11211" width="8.6640625" style="516" customWidth="1"/>
    <col min="11212" max="11212" width="9.21875" style="516" customWidth="1"/>
    <col min="11213" max="11213" width="9.6640625" style="516" bestFit="1" customWidth="1"/>
    <col min="11214" max="11214" width="8" style="516" bestFit="1" customWidth="1"/>
    <col min="11215" max="11215" width="7.5546875" style="516" bestFit="1" customWidth="1"/>
    <col min="11216" max="11216" width="7.6640625" style="516" customWidth="1"/>
    <col min="11217" max="11217" width="8.109375" style="516" customWidth="1"/>
    <col min="11218" max="11218" width="9.21875" style="516" bestFit="1" customWidth="1"/>
    <col min="11219" max="11219" width="8.21875" style="516" customWidth="1"/>
    <col min="11220" max="11220" width="7.88671875" style="516" customWidth="1"/>
    <col min="11221" max="11221" width="7.6640625" style="516" customWidth="1"/>
    <col min="11222" max="11222" width="8.5546875" style="516" customWidth="1"/>
    <col min="11223" max="11223" width="8.21875" style="516" customWidth="1"/>
    <col min="11224" max="11249" width="7.109375" style="516"/>
    <col min="11250" max="11250" width="15.21875" style="516" customWidth="1"/>
    <col min="11251" max="11251" width="2" style="516" customWidth="1"/>
    <col min="11252" max="11252" width="3" style="516" customWidth="1"/>
    <col min="11253" max="11275" width="8.77734375" style="516" customWidth="1"/>
    <col min="11276" max="11286" width="9.6640625" style="516" customWidth="1"/>
    <col min="11287" max="11287" width="8.44140625" style="516" customWidth="1"/>
    <col min="11288" max="11288" width="8.109375" style="516" customWidth="1"/>
    <col min="11289" max="11289" width="8.77734375" style="516" customWidth="1"/>
    <col min="11290" max="11290" width="8.6640625" style="516" customWidth="1"/>
    <col min="11291" max="11291" width="9.21875" style="516" customWidth="1"/>
    <col min="11292" max="11292" width="9.6640625" style="516" bestFit="1" customWidth="1"/>
    <col min="11293" max="11293" width="8" style="516" bestFit="1" customWidth="1"/>
    <col min="11294" max="11294" width="7.5546875" style="516" bestFit="1" customWidth="1"/>
    <col min="11295" max="11295" width="7.6640625" style="516" customWidth="1"/>
    <col min="11296" max="11296" width="8.109375" style="516" customWidth="1"/>
    <col min="11297" max="11297" width="9.21875" style="516" bestFit="1" customWidth="1"/>
    <col min="11298" max="11298" width="8.21875" style="516" customWidth="1"/>
    <col min="11299" max="11299" width="7.88671875" style="516" customWidth="1"/>
    <col min="11300" max="11300" width="7.6640625" style="516" customWidth="1"/>
    <col min="11301" max="11301" width="8.5546875" style="516" customWidth="1"/>
    <col min="11302" max="11302" width="8.21875" style="516" customWidth="1"/>
    <col min="11303" max="11459" width="7.109375" style="516"/>
    <col min="11460" max="11460" width="21.33203125" style="516" bestFit="1" customWidth="1"/>
    <col min="11461" max="11461" width="7.109375" style="516"/>
    <col min="11462" max="11462" width="7.109375" style="516" customWidth="1"/>
    <col min="11463" max="11463" width="9.6640625" style="516" customWidth="1"/>
    <col min="11464" max="11464" width="8.44140625" style="516" customWidth="1"/>
    <col min="11465" max="11465" width="8.109375" style="516" customWidth="1"/>
    <col min="11466" max="11466" width="8.77734375" style="516" customWidth="1"/>
    <col min="11467" max="11467" width="8.6640625" style="516" customWidth="1"/>
    <col min="11468" max="11468" width="9.21875" style="516" customWidth="1"/>
    <col min="11469" max="11469" width="9.6640625" style="516" bestFit="1" customWidth="1"/>
    <col min="11470" max="11470" width="8" style="516" bestFit="1" customWidth="1"/>
    <col min="11471" max="11471" width="7.5546875" style="516" bestFit="1" customWidth="1"/>
    <col min="11472" max="11472" width="7.6640625" style="516" customWidth="1"/>
    <col min="11473" max="11473" width="8.109375" style="516" customWidth="1"/>
    <col min="11474" max="11474" width="9.21875" style="516" bestFit="1" customWidth="1"/>
    <col min="11475" max="11475" width="8.21875" style="516" customWidth="1"/>
    <col min="11476" max="11476" width="7.88671875" style="516" customWidth="1"/>
    <col min="11477" max="11477" width="7.6640625" style="516" customWidth="1"/>
    <col min="11478" max="11478" width="8.5546875" style="516" customWidth="1"/>
    <col min="11479" max="11479" width="8.21875" style="516" customWidth="1"/>
    <col min="11480" max="11505" width="7.109375" style="516"/>
    <col min="11506" max="11506" width="15.21875" style="516" customWidth="1"/>
    <col min="11507" max="11507" width="2" style="516" customWidth="1"/>
    <col min="11508" max="11508" width="3" style="516" customWidth="1"/>
    <col min="11509" max="11531" width="8.77734375" style="516" customWidth="1"/>
    <col min="11532" max="11542" width="9.6640625" style="516" customWidth="1"/>
    <col min="11543" max="11543" width="8.44140625" style="516" customWidth="1"/>
    <col min="11544" max="11544" width="8.109375" style="516" customWidth="1"/>
    <col min="11545" max="11545" width="8.77734375" style="516" customWidth="1"/>
    <col min="11546" max="11546" width="8.6640625" style="516" customWidth="1"/>
    <col min="11547" max="11547" width="9.21875" style="516" customWidth="1"/>
    <col min="11548" max="11548" width="9.6640625" style="516" bestFit="1" customWidth="1"/>
    <col min="11549" max="11549" width="8" style="516" bestFit="1" customWidth="1"/>
    <col min="11550" max="11550" width="7.5546875" style="516" bestFit="1" customWidth="1"/>
    <col min="11551" max="11551" width="7.6640625" style="516" customWidth="1"/>
    <col min="11552" max="11552" width="8.109375" style="516" customWidth="1"/>
    <col min="11553" max="11553" width="9.21875" style="516" bestFit="1" customWidth="1"/>
    <col min="11554" max="11554" width="8.21875" style="516" customWidth="1"/>
    <col min="11555" max="11555" width="7.88671875" style="516" customWidth="1"/>
    <col min="11556" max="11556" width="7.6640625" style="516" customWidth="1"/>
    <col min="11557" max="11557" width="8.5546875" style="516" customWidth="1"/>
    <col min="11558" max="11558" width="8.21875" style="516" customWidth="1"/>
    <col min="11559" max="11715" width="7.109375" style="516"/>
    <col min="11716" max="11716" width="21.33203125" style="516" bestFit="1" customWidth="1"/>
    <col min="11717" max="11717" width="7.109375" style="516"/>
    <col min="11718" max="11718" width="7.109375" style="516" customWidth="1"/>
    <col min="11719" max="11719" width="9.6640625" style="516" customWidth="1"/>
    <col min="11720" max="11720" width="8.44140625" style="516" customWidth="1"/>
    <col min="11721" max="11721" width="8.109375" style="516" customWidth="1"/>
    <col min="11722" max="11722" width="8.77734375" style="516" customWidth="1"/>
    <col min="11723" max="11723" width="8.6640625" style="516" customWidth="1"/>
    <col min="11724" max="11724" width="9.21875" style="516" customWidth="1"/>
    <col min="11725" max="11725" width="9.6640625" style="516" bestFit="1" customWidth="1"/>
    <col min="11726" max="11726" width="8" style="516" bestFit="1" customWidth="1"/>
    <col min="11727" max="11727" width="7.5546875" style="516" bestFit="1" customWidth="1"/>
    <col min="11728" max="11728" width="7.6640625" style="516" customWidth="1"/>
    <col min="11729" max="11729" width="8.109375" style="516" customWidth="1"/>
    <col min="11730" max="11730" width="9.21875" style="516" bestFit="1" customWidth="1"/>
    <col min="11731" max="11731" width="8.21875" style="516" customWidth="1"/>
    <col min="11732" max="11732" width="7.88671875" style="516" customWidth="1"/>
    <col min="11733" max="11733" width="7.6640625" style="516" customWidth="1"/>
    <col min="11734" max="11734" width="8.5546875" style="516" customWidth="1"/>
    <col min="11735" max="11735" width="8.21875" style="516" customWidth="1"/>
    <col min="11736" max="11761" width="7.109375" style="516"/>
    <col min="11762" max="11762" width="15.21875" style="516" customWidth="1"/>
    <col min="11763" max="11763" width="2" style="516" customWidth="1"/>
    <col min="11764" max="11764" width="3" style="516" customWidth="1"/>
    <col min="11765" max="11787" width="8.77734375" style="516" customWidth="1"/>
    <col min="11788" max="11798" width="9.6640625" style="516" customWidth="1"/>
    <col min="11799" max="11799" width="8.44140625" style="516" customWidth="1"/>
    <col min="11800" max="11800" width="8.109375" style="516" customWidth="1"/>
    <col min="11801" max="11801" width="8.77734375" style="516" customWidth="1"/>
    <col min="11802" max="11802" width="8.6640625" style="516" customWidth="1"/>
    <col min="11803" max="11803" width="9.21875" style="516" customWidth="1"/>
    <col min="11804" max="11804" width="9.6640625" style="516" bestFit="1" customWidth="1"/>
    <col min="11805" max="11805" width="8" style="516" bestFit="1" customWidth="1"/>
    <col min="11806" max="11806" width="7.5546875" style="516" bestFit="1" customWidth="1"/>
    <col min="11807" max="11807" width="7.6640625" style="516" customWidth="1"/>
    <col min="11808" max="11808" width="8.109375" style="516" customWidth="1"/>
    <col min="11809" max="11809" width="9.21875" style="516" bestFit="1" customWidth="1"/>
    <col min="11810" max="11810" width="8.21875" style="516" customWidth="1"/>
    <col min="11811" max="11811" width="7.88671875" style="516" customWidth="1"/>
    <col min="11812" max="11812" width="7.6640625" style="516" customWidth="1"/>
    <col min="11813" max="11813" width="8.5546875" style="516" customWidth="1"/>
    <col min="11814" max="11814" width="8.21875" style="516" customWidth="1"/>
    <col min="11815" max="11971" width="7.109375" style="516"/>
    <col min="11972" max="11972" width="21.33203125" style="516" bestFit="1" customWidth="1"/>
    <col min="11973" max="11973" width="7.109375" style="516"/>
    <col min="11974" max="11974" width="7.109375" style="516" customWidth="1"/>
    <col min="11975" max="11975" width="9.6640625" style="516" customWidth="1"/>
    <col min="11976" max="11976" width="8.44140625" style="516" customWidth="1"/>
    <col min="11977" max="11977" width="8.109375" style="516" customWidth="1"/>
    <col min="11978" max="11978" width="8.77734375" style="516" customWidth="1"/>
    <col min="11979" max="11979" width="8.6640625" style="516" customWidth="1"/>
    <col min="11980" max="11980" width="9.21875" style="516" customWidth="1"/>
    <col min="11981" max="11981" width="9.6640625" style="516" bestFit="1" customWidth="1"/>
    <col min="11982" max="11982" width="8" style="516" bestFit="1" customWidth="1"/>
    <col min="11983" max="11983" width="7.5546875" style="516" bestFit="1" customWidth="1"/>
    <col min="11984" max="11984" width="7.6640625" style="516" customWidth="1"/>
    <col min="11985" max="11985" width="8.109375" style="516" customWidth="1"/>
    <col min="11986" max="11986" width="9.21875" style="516" bestFit="1" customWidth="1"/>
    <col min="11987" max="11987" width="8.21875" style="516" customWidth="1"/>
    <col min="11988" max="11988" width="7.88671875" style="516" customWidth="1"/>
    <col min="11989" max="11989" width="7.6640625" style="516" customWidth="1"/>
    <col min="11990" max="11990" width="8.5546875" style="516" customWidth="1"/>
    <col min="11991" max="11991" width="8.21875" style="516" customWidth="1"/>
    <col min="11992" max="12017" width="7.109375" style="516"/>
    <col min="12018" max="12018" width="15.21875" style="516" customWidth="1"/>
    <col min="12019" max="12019" width="2" style="516" customWidth="1"/>
    <col min="12020" max="12020" width="3" style="516" customWidth="1"/>
    <col min="12021" max="12043" width="8.77734375" style="516" customWidth="1"/>
    <col min="12044" max="12054" width="9.6640625" style="516" customWidth="1"/>
    <col min="12055" max="12055" width="8.44140625" style="516" customWidth="1"/>
    <col min="12056" max="12056" width="8.109375" style="516" customWidth="1"/>
    <col min="12057" max="12057" width="8.77734375" style="516" customWidth="1"/>
    <col min="12058" max="12058" width="8.6640625" style="516" customWidth="1"/>
    <col min="12059" max="12059" width="9.21875" style="516" customWidth="1"/>
    <col min="12060" max="12060" width="9.6640625" style="516" bestFit="1" customWidth="1"/>
    <col min="12061" max="12061" width="8" style="516" bestFit="1" customWidth="1"/>
    <col min="12062" max="12062" width="7.5546875" style="516" bestFit="1" customWidth="1"/>
    <col min="12063" max="12063" width="7.6640625" style="516" customWidth="1"/>
    <col min="12064" max="12064" width="8.109375" style="516" customWidth="1"/>
    <col min="12065" max="12065" width="9.21875" style="516" bestFit="1" customWidth="1"/>
    <col min="12066" max="12066" width="8.21875" style="516" customWidth="1"/>
    <col min="12067" max="12067" width="7.88671875" style="516" customWidth="1"/>
    <col min="12068" max="12068" width="7.6640625" style="516" customWidth="1"/>
    <col min="12069" max="12069" width="8.5546875" style="516" customWidth="1"/>
    <col min="12070" max="12070" width="8.21875" style="516" customWidth="1"/>
    <col min="12071" max="12227" width="7.109375" style="516"/>
    <col min="12228" max="12228" width="21.33203125" style="516" bestFit="1" customWidth="1"/>
    <col min="12229" max="12229" width="7.109375" style="516"/>
    <col min="12230" max="12230" width="7.109375" style="516" customWidth="1"/>
    <col min="12231" max="12231" width="9.6640625" style="516" customWidth="1"/>
    <col min="12232" max="12232" width="8.44140625" style="516" customWidth="1"/>
    <col min="12233" max="12233" width="8.109375" style="516" customWidth="1"/>
    <col min="12234" max="12234" width="8.77734375" style="516" customWidth="1"/>
    <col min="12235" max="12235" width="8.6640625" style="516" customWidth="1"/>
    <col min="12236" max="12236" width="9.21875" style="516" customWidth="1"/>
    <col min="12237" max="12237" width="9.6640625" style="516" bestFit="1" customWidth="1"/>
    <col min="12238" max="12238" width="8" style="516" bestFit="1" customWidth="1"/>
    <col min="12239" max="12239" width="7.5546875" style="516" bestFit="1" customWidth="1"/>
    <col min="12240" max="12240" width="7.6640625" style="516" customWidth="1"/>
    <col min="12241" max="12241" width="8.109375" style="516" customWidth="1"/>
    <col min="12242" max="12242" width="9.21875" style="516" bestFit="1" customWidth="1"/>
    <col min="12243" max="12243" width="8.21875" style="516" customWidth="1"/>
    <col min="12244" max="12244" width="7.88671875" style="516" customWidth="1"/>
    <col min="12245" max="12245" width="7.6640625" style="516" customWidth="1"/>
    <col min="12246" max="12246" width="8.5546875" style="516" customWidth="1"/>
    <col min="12247" max="12247" width="8.21875" style="516" customWidth="1"/>
    <col min="12248" max="12273" width="7.109375" style="516"/>
    <col min="12274" max="12274" width="15.21875" style="516" customWidth="1"/>
    <col min="12275" max="12275" width="2" style="516" customWidth="1"/>
    <col min="12276" max="12276" width="3" style="516" customWidth="1"/>
    <col min="12277" max="12299" width="8.77734375" style="516" customWidth="1"/>
    <col min="12300" max="12310" width="9.6640625" style="516" customWidth="1"/>
    <col min="12311" max="12311" width="8.44140625" style="516" customWidth="1"/>
    <col min="12312" max="12312" width="8.109375" style="516" customWidth="1"/>
    <col min="12313" max="12313" width="8.77734375" style="516" customWidth="1"/>
    <col min="12314" max="12314" width="8.6640625" style="516" customWidth="1"/>
    <col min="12315" max="12315" width="9.21875" style="516" customWidth="1"/>
    <col min="12316" max="12316" width="9.6640625" style="516" bestFit="1" customWidth="1"/>
    <col min="12317" max="12317" width="8" style="516" bestFit="1" customWidth="1"/>
    <col min="12318" max="12318" width="7.5546875" style="516" bestFit="1" customWidth="1"/>
    <col min="12319" max="12319" width="7.6640625" style="516" customWidth="1"/>
    <col min="12320" max="12320" width="8.109375" style="516" customWidth="1"/>
    <col min="12321" max="12321" width="9.21875" style="516" bestFit="1" customWidth="1"/>
    <col min="12322" max="12322" width="8.21875" style="516" customWidth="1"/>
    <col min="12323" max="12323" width="7.88671875" style="516" customWidth="1"/>
    <col min="12324" max="12324" width="7.6640625" style="516" customWidth="1"/>
    <col min="12325" max="12325" width="8.5546875" style="516" customWidth="1"/>
    <col min="12326" max="12326" width="8.21875" style="516" customWidth="1"/>
    <col min="12327" max="12483" width="7.109375" style="516"/>
    <col min="12484" max="12484" width="21.33203125" style="516" bestFit="1" customWidth="1"/>
    <col min="12485" max="12485" width="7.109375" style="516"/>
    <col min="12486" max="12486" width="7.109375" style="516" customWidth="1"/>
    <col min="12487" max="12487" width="9.6640625" style="516" customWidth="1"/>
    <col min="12488" max="12488" width="8.44140625" style="516" customWidth="1"/>
    <col min="12489" max="12489" width="8.109375" style="516" customWidth="1"/>
    <col min="12490" max="12490" width="8.77734375" style="516" customWidth="1"/>
    <col min="12491" max="12491" width="8.6640625" style="516" customWidth="1"/>
    <col min="12492" max="12492" width="9.21875" style="516" customWidth="1"/>
    <col min="12493" max="12493" width="9.6640625" style="516" bestFit="1" customWidth="1"/>
    <col min="12494" max="12494" width="8" style="516" bestFit="1" customWidth="1"/>
    <col min="12495" max="12495" width="7.5546875" style="516" bestFit="1" customWidth="1"/>
    <col min="12496" max="12496" width="7.6640625" style="516" customWidth="1"/>
    <col min="12497" max="12497" width="8.109375" style="516" customWidth="1"/>
    <col min="12498" max="12498" width="9.21875" style="516" bestFit="1" customWidth="1"/>
    <col min="12499" max="12499" width="8.21875" style="516" customWidth="1"/>
    <col min="12500" max="12500" width="7.88671875" style="516" customWidth="1"/>
    <col min="12501" max="12501" width="7.6640625" style="516" customWidth="1"/>
    <col min="12502" max="12502" width="8.5546875" style="516" customWidth="1"/>
    <col min="12503" max="12503" width="8.21875" style="516" customWidth="1"/>
    <col min="12504" max="12529" width="7.109375" style="516"/>
    <col min="12530" max="12530" width="15.21875" style="516" customWidth="1"/>
    <col min="12531" max="12531" width="2" style="516" customWidth="1"/>
    <col min="12532" max="12532" width="3" style="516" customWidth="1"/>
    <col min="12533" max="12555" width="8.77734375" style="516" customWidth="1"/>
    <col min="12556" max="12566" width="9.6640625" style="516" customWidth="1"/>
    <col min="12567" max="12567" width="8.44140625" style="516" customWidth="1"/>
    <col min="12568" max="12568" width="8.109375" style="516" customWidth="1"/>
    <col min="12569" max="12569" width="8.77734375" style="516" customWidth="1"/>
    <col min="12570" max="12570" width="8.6640625" style="516" customWidth="1"/>
    <col min="12571" max="12571" width="9.21875" style="516" customWidth="1"/>
    <col min="12572" max="12572" width="9.6640625" style="516" bestFit="1" customWidth="1"/>
    <col min="12573" max="12573" width="8" style="516" bestFit="1" customWidth="1"/>
    <col min="12574" max="12574" width="7.5546875" style="516" bestFit="1" customWidth="1"/>
    <col min="12575" max="12575" width="7.6640625" style="516" customWidth="1"/>
    <col min="12576" max="12576" width="8.109375" style="516" customWidth="1"/>
    <col min="12577" max="12577" width="9.21875" style="516" bestFit="1" customWidth="1"/>
    <col min="12578" max="12578" width="8.21875" style="516" customWidth="1"/>
    <col min="12579" max="12579" width="7.88671875" style="516" customWidth="1"/>
    <col min="12580" max="12580" width="7.6640625" style="516" customWidth="1"/>
    <col min="12581" max="12581" width="8.5546875" style="516" customWidth="1"/>
    <col min="12582" max="12582" width="8.21875" style="516" customWidth="1"/>
    <col min="12583" max="12739" width="7.109375" style="516"/>
    <col min="12740" max="12740" width="21.33203125" style="516" bestFit="1" customWidth="1"/>
    <col min="12741" max="12741" width="7.109375" style="516"/>
    <col min="12742" max="12742" width="7.109375" style="516" customWidth="1"/>
    <col min="12743" max="12743" width="9.6640625" style="516" customWidth="1"/>
    <col min="12744" max="12744" width="8.44140625" style="516" customWidth="1"/>
    <col min="12745" max="12745" width="8.109375" style="516" customWidth="1"/>
    <col min="12746" max="12746" width="8.77734375" style="516" customWidth="1"/>
    <col min="12747" max="12747" width="8.6640625" style="516" customWidth="1"/>
    <col min="12748" max="12748" width="9.21875" style="516" customWidth="1"/>
    <col min="12749" max="12749" width="9.6640625" style="516" bestFit="1" customWidth="1"/>
    <col min="12750" max="12750" width="8" style="516" bestFit="1" customWidth="1"/>
    <col min="12751" max="12751" width="7.5546875" style="516" bestFit="1" customWidth="1"/>
    <col min="12752" max="12752" width="7.6640625" style="516" customWidth="1"/>
    <col min="12753" max="12753" width="8.109375" style="516" customWidth="1"/>
    <col min="12754" max="12754" width="9.21875" style="516" bestFit="1" customWidth="1"/>
    <col min="12755" max="12755" width="8.21875" style="516" customWidth="1"/>
    <col min="12756" max="12756" width="7.88671875" style="516" customWidth="1"/>
    <col min="12757" max="12757" width="7.6640625" style="516" customWidth="1"/>
    <col min="12758" max="12758" width="8.5546875" style="516" customWidth="1"/>
    <col min="12759" max="12759" width="8.21875" style="516" customWidth="1"/>
    <col min="12760" max="12785" width="7.109375" style="516"/>
    <col min="12786" max="12786" width="15.21875" style="516" customWidth="1"/>
    <col min="12787" max="12787" width="2" style="516" customWidth="1"/>
    <col min="12788" max="12788" width="3" style="516" customWidth="1"/>
    <col min="12789" max="12811" width="8.77734375" style="516" customWidth="1"/>
    <col min="12812" max="12822" width="9.6640625" style="516" customWidth="1"/>
    <col min="12823" max="12823" width="8.44140625" style="516" customWidth="1"/>
    <col min="12824" max="12824" width="8.109375" style="516" customWidth="1"/>
    <col min="12825" max="12825" width="8.77734375" style="516" customWidth="1"/>
    <col min="12826" max="12826" width="8.6640625" style="516" customWidth="1"/>
    <col min="12827" max="12827" width="9.21875" style="516" customWidth="1"/>
    <col min="12828" max="12828" width="9.6640625" style="516" bestFit="1" customWidth="1"/>
    <col min="12829" max="12829" width="8" style="516" bestFit="1" customWidth="1"/>
    <col min="12830" max="12830" width="7.5546875" style="516" bestFit="1" customWidth="1"/>
    <col min="12831" max="12831" width="7.6640625" style="516" customWidth="1"/>
    <col min="12832" max="12832" width="8.109375" style="516" customWidth="1"/>
    <col min="12833" max="12833" width="9.21875" style="516" bestFit="1" customWidth="1"/>
    <col min="12834" max="12834" width="8.21875" style="516" customWidth="1"/>
    <col min="12835" max="12835" width="7.88671875" style="516" customWidth="1"/>
    <col min="12836" max="12836" width="7.6640625" style="516" customWidth="1"/>
    <col min="12837" max="12837" width="8.5546875" style="516" customWidth="1"/>
    <col min="12838" max="12838" width="8.21875" style="516" customWidth="1"/>
    <col min="12839" max="12995" width="7.109375" style="516"/>
    <col min="12996" max="12996" width="21.33203125" style="516" bestFit="1" customWidth="1"/>
    <col min="12997" max="12997" width="7.109375" style="516"/>
    <col min="12998" max="12998" width="7.109375" style="516" customWidth="1"/>
    <col min="12999" max="12999" width="9.6640625" style="516" customWidth="1"/>
    <col min="13000" max="13000" width="8.44140625" style="516" customWidth="1"/>
    <col min="13001" max="13001" width="8.109375" style="516" customWidth="1"/>
    <col min="13002" max="13002" width="8.77734375" style="516" customWidth="1"/>
    <col min="13003" max="13003" width="8.6640625" style="516" customWidth="1"/>
    <col min="13004" max="13004" width="9.21875" style="516" customWidth="1"/>
    <col min="13005" max="13005" width="9.6640625" style="516" bestFit="1" customWidth="1"/>
    <col min="13006" max="13006" width="8" style="516" bestFit="1" customWidth="1"/>
    <col min="13007" max="13007" width="7.5546875" style="516" bestFit="1" customWidth="1"/>
    <col min="13008" max="13008" width="7.6640625" style="516" customWidth="1"/>
    <col min="13009" max="13009" width="8.109375" style="516" customWidth="1"/>
    <col min="13010" max="13010" width="9.21875" style="516" bestFit="1" customWidth="1"/>
    <col min="13011" max="13011" width="8.21875" style="516" customWidth="1"/>
    <col min="13012" max="13012" width="7.88671875" style="516" customWidth="1"/>
    <col min="13013" max="13013" width="7.6640625" style="516" customWidth="1"/>
    <col min="13014" max="13014" width="8.5546875" style="516" customWidth="1"/>
    <col min="13015" max="13015" width="8.21875" style="516" customWidth="1"/>
    <col min="13016" max="13041" width="7.109375" style="516"/>
    <col min="13042" max="13042" width="15.21875" style="516" customWidth="1"/>
    <col min="13043" max="13043" width="2" style="516" customWidth="1"/>
    <col min="13044" max="13044" width="3" style="516" customWidth="1"/>
    <col min="13045" max="13067" width="8.77734375" style="516" customWidth="1"/>
    <col min="13068" max="13078" width="9.6640625" style="516" customWidth="1"/>
    <col min="13079" max="13079" width="8.44140625" style="516" customWidth="1"/>
    <col min="13080" max="13080" width="8.109375" style="516" customWidth="1"/>
    <col min="13081" max="13081" width="8.77734375" style="516" customWidth="1"/>
    <col min="13082" max="13082" width="8.6640625" style="516" customWidth="1"/>
    <col min="13083" max="13083" width="9.21875" style="516" customWidth="1"/>
    <col min="13084" max="13084" width="9.6640625" style="516" bestFit="1" customWidth="1"/>
    <col min="13085" max="13085" width="8" style="516" bestFit="1" customWidth="1"/>
    <col min="13086" max="13086" width="7.5546875" style="516" bestFit="1" customWidth="1"/>
    <col min="13087" max="13087" width="7.6640625" style="516" customWidth="1"/>
    <col min="13088" max="13088" width="8.109375" style="516" customWidth="1"/>
    <col min="13089" max="13089" width="9.21875" style="516" bestFit="1" customWidth="1"/>
    <col min="13090" max="13090" width="8.21875" style="516" customWidth="1"/>
    <col min="13091" max="13091" width="7.88671875" style="516" customWidth="1"/>
    <col min="13092" max="13092" width="7.6640625" style="516" customWidth="1"/>
    <col min="13093" max="13093" width="8.5546875" style="516" customWidth="1"/>
    <col min="13094" max="13094" width="8.21875" style="516" customWidth="1"/>
    <col min="13095" max="13251" width="7.109375" style="516"/>
    <col min="13252" max="13252" width="21.33203125" style="516" bestFit="1" customWidth="1"/>
    <col min="13253" max="13253" width="7.109375" style="516"/>
    <col min="13254" max="13254" width="7.109375" style="516" customWidth="1"/>
    <col min="13255" max="13255" width="9.6640625" style="516" customWidth="1"/>
    <col min="13256" max="13256" width="8.44140625" style="516" customWidth="1"/>
    <col min="13257" max="13257" width="8.109375" style="516" customWidth="1"/>
    <col min="13258" max="13258" width="8.77734375" style="516" customWidth="1"/>
    <col min="13259" max="13259" width="8.6640625" style="516" customWidth="1"/>
    <col min="13260" max="13260" width="9.21875" style="516" customWidth="1"/>
    <col min="13261" max="13261" width="9.6640625" style="516" bestFit="1" customWidth="1"/>
    <col min="13262" max="13262" width="8" style="516" bestFit="1" customWidth="1"/>
    <col min="13263" max="13263" width="7.5546875" style="516" bestFit="1" customWidth="1"/>
    <col min="13264" max="13264" width="7.6640625" style="516" customWidth="1"/>
    <col min="13265" max="13265" width="8.109375" style="516" customWidth="1"/>
    <col min="13266" max="13266" width="9.21875" style="516" bestFit="1" customWidth="1"/>
    <col min="13267" max="13267" width="8.21875" style="516" customWidth="1"/>
    <col min="13268" max="13268" width="7.88671875" style="516" customWidth="1"/>
    <col min="13269" max="13269" width="7.6640625" style="516" customWidth="1"/>
    <col min="13270" max="13270" width="8.5546875" style="516" customWidth="1"/>
    <col min="13271" max="13271" width="8.21875" style="516" customWidth="1"/>
    <col min="13272" max="13297" width="7.109375" style="516"/>
    <col min="13298" max="13298" width="15.21875" style="516" customWidth="1"/>
    <col min="13299" max="13299" width="2" style="516" customWidth="1"/>
    <col min="13300" max="13300" width="3" style="516" customWidth="1"/>
    <col min="13301" max="13323" width="8.77734375" style="516" customWidth="1"/>
    <col min="13324" max="13334" width="9.6640625" style="516" customWidth="1"/>
    <col min="13335" max="13335" width="8.44140625" style="516" customWidth="1"/>
    <col min="13336" max="13336" width="8.109375" style="516" customWidth="1"/>
    <col min="13337" max="13337" width="8.77734375" style="516" customWidth="1"/>
    <col min="13338" max="13338" width="8.6640625" style="516" customWidth="1"/>
    <col min="13339" max="13339" width="9.21875" style="516" customWidth="1"/>
    <col min="13340" max="13340" width="9.6640625" style="516" bestFit="1" customWidth="1"/>
    <col min="13341" max="13341" width="8" style="516" bestFit="1" customWidth="1"/>
    <col min="13342" max="13342" width="7.5546875" style="516" bestFit="1" customWidth="1"/>
    <col min="13343" max="13343" width="7.6640625" style="516" customWidth="1"/>
    <col min="13344" max="13344" width="8.109375" style="516" customWidth="1"/>
    <col min="13345" max="13345" width="9.21875" style="516" bestFit="1" customWidth="1"/>
    <col min="13346" max="13346" width="8.21875" style="516" customWidth="1"/>
    <col min="13347" max="13347" width="7.88671875" style="516" customWidth="1"/>
    <col min="13348" max="13348" width="7.6640625" style="516" customWidth="1"/>
    <col min="13349" max="13349" width="8.5546875" style="516" customWidth="1"/>
    <col min="13350" max="13350" width="8.21875" style="516" customWidth="1"/>
    <col min="13351" max="13507" width="7.109375" style="516"/>
    <col min="13508" max="13508" width="21.33203125" style="516" bestFit="1" customWidth="1"/>
    <col min="13509" max="13509" width="7.109375" style="516"/>
    <col min="13510" max="13510" width="7.109375" style="516" customWidth="1"/>
    <col min="13511" max="13511" width="9.6640625" style="516" customWidth="1"/>
    <col min="13512" max="13512" width="8.44140625" style="516" customWidth="1"/>
    <col min="13513" max="13513" width="8.109375" style="516" customWidth="1"/>
    <col min="13514" max="13514" width="8.77734375" style="516" customWidth="1"/>
    <col min="13515" max="13515" width="8.6640625" style="516" customWidth="1"/>
    <col min="13516" max="13516" width="9.21875" style="516" customWidth="1"/>
    <col min="13517" max="13517" width="9.6640625" style="516" bestFit="1" customWidth="1"/>
    <col min="13518" max="13518" width="8" style="516" bestFit="1" customWidth="1"/>
    <col min="13519" max="13519" width="7.5546875" style="516" bestFit="1" customWidth="1"/>
    <col min="13520" max="13520" width="7.6640625" style="516" customWidth="1"/>
    <col min="13521" max="13521" width="8.109375" style="516" customWidth="1"/>
    <col min="13522" max="13522" width="9.21875" style="516" bestFit="1" customWidth="1"/>
    <col min="13523" max="13523" width="8.21875" style="516" customWidth="1"/>
    <col min="13524" max="13524" width="7.88671875" style="516" customWidth="1"/>
    <col min="13525" max="13525" width="7.6640625" style="516" customWidth="1"/>
    <col min="13526" max="13526" width="8.5546875" style="516" customWidth="1"/>
    <col min="13527" max="13527" width="8.21875" style="516" customWidth="1"/>
    <col min="13528" max="13553" width="7.109375" style="516"/>
    <col min="13554" max="13554" width="15.21875" style="516" customWidth="1"/>
    <col min="13555" max="13555" width="2" style="516" customWidth="1"/>
    <col min="13556" max="13556" width="3" style="516" customWidth="1"/>
    <col min="13557" max="13579" width="8.77734375" style="516" customWidth="1"/>
    <col min="13580" max="13590" width="9.6640625" style="516" customWidth="1"/>
    <col min="13591" max="13591" width="8.44140625" style="516" customWidth="1"/>
    <col min="13592" max="13592" width="8.109375" style="516" customWidth="1"/>
    <col min="13593" max="13593" width="8.77734375" style="516" customWidth="1"/>
    <col min="13594" max="13594" width="8.6640625" style="516" customWidth="1"/>
    <col min="13595" max="13595" width="9.21875" style="516" customWidth="1"/>
    <col min="13596" max="13596" width="9.6640625" style="516" bestFit="1" customWidth="1"/>
    <col min="13597" max="13597" width="8" style="516" bestFit="1" customWidth="1"/>
    <col min="13598" max="13598" width="7.5546875" style="516" bestFit="1" customWidth="1"/>
    <col min="13599" max="13599" width="7.6640625" style="516" customWidth="1"/>
    <col min="13600" max="13600" width="8.109375" style="516" customWidth="1"/>
    <col min="13601" max="13601" width="9.21875" style="516" bestFit="1" customWidth="1"/>
    <col min="13602" max="13602" width="8.21875" style="516" customWidth="1"/>
    <col min="13603" max="13603" width="7.88671875" style="516" customWidth="1"/>
    <col min="13604" max="13604" width="7.6640625" style="516" customWidth="1"/>
    <col min="13605" max="13605" width="8.5546875" style="516" customWidth="1"/>
    <col min="13606" max="13606" width="8.21875" style="516" customWidth="1"/>
    <col min="13607" max="13763" width="7.109375" style="516"/>
    <col min="13764" max="13764" width="21.33203125" style="516" bestFit="1" customWidth="1"/>
    <col min="13765" max="13765" width="7.109375" style="516"/>
    <col min="13766" max="13766" width="7.109375" style="516" customWidth="1"/>
    <col min="13767" max="13767" width="9.6640625" style="516" customWidth="1"/>
    <col min="13768" max="13768" width="8.44140625" style="516" customWidth="1"/>
    <col min="13769" max="13769" width="8.109375" style="516" customWidth="1"/>
    <col min="13770" max="13770" width="8.77734375" style="516" customWidth="1"/>
    <col min="13771" max="13771" width="8.6640625" style="516" customWidth="1"/>
    <col min="13772" max="13772" width="9.21875" style="516" customWidth="1"/>
    <col min="13773" max="13773" width="9.6640625" style="516" bestFit="1" customWidth="1"/>
    <col min="13774" max="13774" width="8" style="516" bestFit="1" customWidth="1"/>
    <col min="13775" max="13775" width="7.5546875" style="516" bestFit="1" customWidth="1"/>
    <col min="13776" max="13776" width="7.6640625" style="516" customWidth="1"/>
    <col min="13777" max="13777" width="8.109375" style="516" customWidth="1"/>
    <col min="13778" max="13778" width="9.21875" style="516" bestFit="1" customWidth="1"/>
    <col min="13779" max="13779" width="8.21875" style="516" customWidth="1"/>
    <col min="13780" max="13780" width="7.88671875" style="516" customWidth="1"/>
    <col min="13781" max="13781" width="7.6640625" style="516" customWidth="1"/>
    <col min="13782" max="13782" width="8.5546875" style="516" customWidth="1"/>
    <col min="13783" max="13783" width="8.21875" style="516" customWidth="1"/>
    <col min="13784" max="13809" width="7.109375" style="516"/>
    <col min="13810" max="13810" width="15.21875" style="516" customWidth="1"/>
    <col min="13811" max="13811" width="2" style="516" customWidth="1"/>
    <col min="13812" max="13812" width="3" style="516" customWidth="1"/>
    <col min="13813" max="13835" width="8.77734375" style="516" customWidth="1"/>
    <col min="13836" max="13846" width="9.6640625" style="516" customWidth="1"/>
    <col min="13847" max="13847" width="8.44140625" style="516" customWidth="1"/>
    <col min="13848" max="13848" width="8.109375" style="516" customWidth="1"/>
    <col min="13849" max="13849" width="8.77734375" style="516" customWidth="1"/>
    <col min="13850" max="13850" width="8.6640625" style="516" customWidth="1"/>
    <col min="13851" max="13851" width="9.21875" style="516" customWidth="1"/>
    <col min="13852" max="13852" width="9.6640625" style="516" bestFit="1" customWidth="1"/>
    <col min="13853" max="13853" width="8" style="516" bestFit="1" customWidth="1"/>
    <col min="13854" max="13854" width="7.5546875" style="516" bestFit="1" customWidth="1"/>
    <col min="13855" max="13855" width="7.6640625" style="516" customWidth="1"/>
    <col min="13856" max="13856" width="8.109375" style="516" customWidth="1"/>
    <col min="13857" max="13857" width="9.21875" style="516" bestFit="1" customWidth="1"/>
    <col min="13858" max="13858" width="8.21875" style="516" customWidth="1"/>
    <col min="13859" max="13859" width="7.88671875" style="516" customWidth="1"/>
    <col min="13860" max="13860" width="7.6640625" style="516" customWidth="1"/>
    <col min="13861" max="13861" width="8.5546875" style="516" customWidth="1"/>
    <col min="13862" max="13862" width="8.21875" style="516" customWidth="1"/>
    <col min="13863" max="14019" width="7.109375" style="516"/>
    <col min="14020" max="14020" width="21.33203125" style="516" bestFit="1" customWidth="1"/>
    <col min="14021" max="14021" width="7.109375" style="516"/>
    <col min="14022" max="14022" width="7.109375" style="516" customWidth="1"/>
    <col min="14023" max="14023" width="9.6640625" style="516" customWidth="1"/>
    <col min="14024" max="14024" width="8.44140625" style="516" customWidth="1"/>
    <col min="14025" max="14025" width="8.109375" style="516" customWidth="1"/>
    <col min="14026" max="14026" width="8.77734375" style="516" customWidth="1"/>
    <col min="14027" max="14027" width="8.6640625" style="516" customWidth="1"/>
    <col min="14028" max="14028" width="9.21875" style="516" customWidth="1"/>
    <col min="14029" max="14029" width="9.6640625" style="516" bestFit="1" customWidth="1"/>
    <col min="14030" max="14030" width="8" style="516" bestFit="1" customWidth="1"/>
    <col min="14031" max="14031" width="7.5546875" style="516" bestFit="1" customWidth="1"/>
    <col min="14032" max="14032" width="7.6640625" style="516" customWidth="1"/>
    <col min="14033" max="14033" width="8.109375" style="516" customWidth="1"/>
    <col min="14034" max="14034" width="9.21875" style="516" bestFit="1" customWidth="1"/>
    <col min="14035" max="14035" width="8.21875" style="516" customWidth="1"/>
    <col min="14036" max="14036" width="7.88671875" style="516" customWidth="1"/>
    <col min="14037" max="14037" width="7.6640625" style="516" customWidth="1"/>
    <col min="14038" max="14038" width="8.5546875" style="516" customWidth="1"/>
    <col min="14039" max="14039" width="8.21875" style="516" customWidth="1"/>
    <col min="14040" max="14065" width="7.109375" style="516"/>
    <col min="14066" max="14066" width="15.21875" style="516" customWidth="1"/>
    <col min="14067" max="14067" width="2" style="516" customWidth="1"/>
    <col min="14068" max="14068" width="3" style="516" customWidth="1"/>
    <col min="14069" max="14091" width="8.77734375" style="516" customWidth="1"/>
    <col min="14092" max="14102" width="9.6640625" style="516" customWidth="1"/>
    <col min="14103" max="14103" width="8.44140625" style="516" customWidth="1"/>
    <col min="14104" max="14104" width="8.109375" style="516" customWidth="1"/>
    <col min="14105" max="14105" width="8.77734375" style="516" customWidth="1"/>
    <col min="14106" max="14106" width="8.6640625" style="516" customWidth="1"/>
    <col min="14107" max="14107" width="9.21875" style="516" customWidth="1"/>
    <col min="14108" max="14108" width="9.6640625" style="516" bestFit="1" customWidth="1"/>
    <col min="14109" max="14109" width="8" style="516" bestFit="1" customWidth="1"/>
    <col min="14110" max="14110" width="7.5546875" style="516" bestFit="1" customWidth="1"/>
    <col min="14111" max="14111" width="7.6640625" style="516" customWidth="1"/>
    <col min="14112" max="14112" width="8.109375" style="516" customWidth="1"/>
    <col min="14113" max="14113" width="9.21875" style="516" bestFit="1" customWidth="1"/>
    <col min="14114" max="14114" width="8.21875" style="516" customWidth="1"/>
    <col min="14115" max="14115" width="7.88671875" style="516" customWidth="1"/>
    <col min="14116" max="14116" width="7.6640625" style="516" customWidth="1"/>
    <col min="14117" max="14117" width="8.5546875" style="516" customWidth="1"/>
    <col min="14118" max="14118" width="8.21875" style="516" customWidth="1"/>
    <col min="14119" max="14275" width="7.109375" style="516"/>
    <col min="14276" max="14276" width="21.33203125" style="516" bestFit="1" customWidth="1"/>
    <col min="14277" max="14277" width="7.109375" style="516"/>
    <col min="14278" max="14278" width="7.109375" style="516" customWidth="1"/>
    <col min="14279" max="14279" width="9.6640625" style="516" customWidth="1"/>
    <col min="14280" max="14280" width="8.44140625" style="516" customWidth="1"/>
    <col min="14281" max="14281" width="8.109375" style="516" customWidth="1"/>
    <col min="14282" max="14282" width="8.77734375" style="516" customWidth="1"/>
    <col min="14283" max="14283" width="8.6640625" style="516" customWidth="1"/>
    <col min="14284" max="14284" width="9.21875" style="516" customWidth="1"/>
    <col min="14285" max="14285" width="9.6640625" style="516" bestFit="1" customWidth="1"/>
    <col min="14286" max="14286" width="8" style="516" bestFit="1" customWidth="1"/>
    <col min="14287" max="14287" width="7.5546875" style="516" bestFit="1" customWidth="1"/>
    <col min="14288" max="14288" width="7.6640625" style="516" customWidth="1"/>
    <col min="14289" max="14289" width="8.109375" style="516" customWidth="1"/>
    <col min="14290" max="14290" width="9.21875" style="516" bestFit="1" customWidth="1"/>
    <col min="14291" max="14291" width="8.21875" style="516" customWidth="1"/>
    <col min="14292" max="14292" width="7.88671875" style="516" customWidth="1"/>
    <col min="14293" max="14293" width="7.6640625" style="516" customWidth="1"/>
    <col min="14294" max="14294" width="8.5546875" style="516" customWidth="1"/>
    <col min="14295" max="14295" width="8.21875" style="516" customWidth="1"/>
    <col min="14296" max="14321" width="7.109375" style="516"/>
    <col min="14322" max="14322" width="15.21875" style="516" customWidth="1"/>
    <col min="14323" max="14323" width="2" style="516" customWidth="1"/>
    <col min="14324" max="14324" width="3" style="516" customWidth="1"/>
    <col min="14325" max="14347" width="8.77734375" style="516" customWidth="1"/>
    <col min="14348" max="14358" width="9.6640625" style="516" customWidth="1"/>
    <col min="14359" max="14359" width="8.44140625" style="516" customWidth="1"/>
    <col min="14360" max="14360" width="8.109375" style="516" customWidth="1"/>
    <col min="14361" max="14361" width="8.77734375" style="516" customWidth="1"/>
    <col min="14362" max="14362" width="8.6640625" style="516" customWidth="1"/>
    <col min="14363" max="14363" width="9.21875" style="516" customWidth="1"/>
    <col min="14364" max="14364" width="9.6640625" style="516" bestFit="1" customWidth="1"/>
    <col min="14365" max="14365" width="8" style="516" bestFit="1" customWidth="1"/>
    <col min="14366" max="14366" width="7.5546875" style="516" bestFit="1" customWidth="1"/>
    <col min="14367" max="14367" width="7.6640625" style="516" customWidth="1"/>
    <col min="14368" max="14368" width="8.109375" style="516" customWidth="1"/>
    <col min="14369" max="14369" width="9.21875" style="516" bestFit="1" customWidth="1"/>
    <col min="14370" max="14370" width="8.21875" style="516" customWidth="1"/>
    <col min="14371" max="14371" width="7.88671875" style="516" customWidth="1"/>
    <col min="14372" max="14372" width="7.6640625" style="516" customWidth="1"/>
    <col min="14373" max="14373" width="8.5546875" style="516" customWidth="1"/>
    <col min="14374" max="14374" width="8.21875" style="516" customWidth="1"/>
    <col min="14375" max="14531" width="7.109375" style="516"/>
    <col min="14532" max="14532" width="21.33203125" style="516" bestFit="1" customWidth="1"/>
    <col min="14533" max="14533" width="7.109375" style="516"/>
    <col min="14534" max="14534" width="7.109375" style="516" customWidth="1"/>
    <col min="14535" max="14535" width="9.6640625" style="516" customWidth="1"/>
    <col min="14536" max="14536" width="8.44140625" style="516" customWidth="1"/>
    <col min="14537" max="14537" width="8.109375" style="516" customWidth="1"/>
    <col min="14538" max="14538" width="8.77734375" style="516" customWidth="1"/>
    <col min="14539" max="14539" width="8.6640625" style="516" customWidth="1"/>
    <col min="14540" max="14540" width="9.21875" style="516" customWidth="1"/>
    <col min="14541" max="14541" width="9.6640625" style="516" bestFit="1" customWidth="1"/>
    <col min="14542" max="14542" width="8" style="516" bestFit="1" customWidth="1"/>
    <col min="14543" max="14543" width="7.5546875" style="516" bestFit="1" customWidth="1"/>
    <col min="14544" max="14544" width="7.6640625" style="516" customWidth="1"/>
    <col min="14545" max="14545" width="8.109375" style="516" customWidth="1"/>
    <col min="14546" max="14546" width="9.21875" style="516" bestFit="1" customWidth="1"/>
    <col min="14547" max="14547" width="8.21875" style="516" customWidth="1"/>
    <col min="14548" max="14548" width="7.88671875" style="516" customWidth="1"/>
    <col min="14549" max="14549" width="7.6640625" style="516" customWidth="1"/>
    <col min="14550" max="14550" width="8.5546875" style="516" customWidth="1"/>
    <col min="14551" max="14551" width="8.21875" style="516" customWidth="1"/>
    <col min="14552" max="14577" width="7.109375" style="516"/>
    <col min="14578" max="14578" width="15.21875" style="516" customWidth="1"/>
    <col min="14579" max="14579" width="2" style="516" customWidth="1"/>
    <col min="14580" max="14580" width="3" style="516" customWidth="1"/>
    <col min="14581" max="14603" width="8.77734375" style="516" customWidth="1"/>
    <col min="14604" max="14614" width="9.6640625" style="516" customWidth="1"/>
    <col min="14615" max="14615" width="8.44140625" style="516" customWidth="1"/>
    <col min="14616" max="14616" width="8.109375" style="516" customWidth="1"/>
    <col min="14617" max="14617" width="8.77734375" style="516" customWidth="1"/>
    <col min="14618" max="14618" width="8.6640625" style="516" customWidth="1"/>
    <col min="14619" max="14619" width="9.21875" style="516" customWidth="1"/>
    <col min="14620" max="14620" width="9.6640625" style="516" bestFit="1" customWidth="1"/>
    <col min="14621" max="14621" width="8" style="516" bestFit="1" customWidth="1"/>
    <col min="14622" max="14622" width="7.5546875" style="516" bestFit="1" customWidth="1"/>
    <col min="14623" max="14623" width="7.6640625" style="516" customWidth="1"/>
    <col min="14624" max="14624" width="8.109375" style="516" customWidth="1"/>
    <col min="14625" max="14625" width="9.21875" style="516" bestFit="1" customWidth="1"/>
    <col min="14626" max="14626" width="8.21875" style="516" customWidth="1"/>
    <col min="14627" max="14627" width="7.88671875" style="516" customWidth="1"/>
    <col min="14628" max="14628" width="7.6640625" style="516" customWidth="1"/>
    <col min="14629" max="14629" width="8.5546875" style="516" customWidth="1"/>
    <col min="14630" max="14630" width="8.21875" style="516" customWidth="1"/>
    <col min="14631" max="14787" width="7.109375" style="516"/>
    <col min="14788" max="14788" width="21.33203125" style="516" bestFit="1" customWidth="1"/>
    <col min="14789" max="14789" width="7.109375" style="516"/>
    <col min="14790" max="14790" width="7.109375" style="516" customWidth="1"/>
    <col min="14791" max="14791" width="9.6640625" style="516" customWidth="1"/>
    <col min="14792" max="14792" width="8.44140625" style="516" customWidth="1"/>
    <col min="14793" max="14793" width="8.109375" style="516" customWidth="1"/>
    <col min="14794" max="14794" width="8.77734375" style="516" customWidth="1"/>
    <col min="14795" max="14795" width="8.6640625" style="516" customWidth="1"/>
    <col min="14796" max="14796" width="9.21875" style="516" customWidth="1"/>
    <col min="14797" max="14797" width="9.6640625" style="516" bestFit="1" customWidth="1"/>
    <col min="14798" max="14798" width="8" style="516" bestFit="1" customWidth="1"/>
    <col min="14799" max="14799" width="7.5546875" style="516" bestFit="1" customWidth="1"/>
    <col min="14800" max="14800" width="7.6640625" style="516" customWidth="1"/>
    <col min="14801" max="14801" width="8.109375" style="516" customWidth="1"/>
    <col min="14802" max="14802" width="9.21875" style="516" bestFit="1" customWidth="1"/>
    <col min="14803" max="14803" width="8.21875" style="516" customWidth="1"/>
    <col min="14804" max="14804" width="7.88671875" style="516" customWidth="1"/>
    <col min="14805" max="14805" width="7.6640625" style="516" customWidth="1"/>
    <col min="14806" max="14806" width="8.5546875" style="516" customWidth="1"/>
    <col min="14807" max="14807" width="8.21875" style="516" customWidth="1"/>
    <col min="14808" max="14833" width="7.109375" style="516"/>
    <col min="14834" max="14834" width="15.21875" style="516" customWidth="1"/>
    <col min="14835" max="14835" width="2" style="516" customWidth="1"/>
    <col min="14836" max="14836" width="3" style="516" customWidth="1"/>
    <col min="14837" max="14859" width="8.77734375" style="516" customWidth="1"/>
    <col min="14860" max="14870" width="9.6640625" style="516" customWidth="1"/>
    <col min="14871" max="14871" width="8.44140625" style="516" customWidth="1"/>
    <col min="14872" max="14872" width="8.109375" style="516" customWidth="1"/>
    <col min="14873" max="14873" width="8.77734375" style="516" customWidth="1"/>
    <col min="14874" max="14874" width="8.6640625" style="516" customWidth="1"/>
    <col min="14875" max="14875" width="9.21875" style="516" customWidth="1"/>
    <col min="14876" max="14876" width="9.6640625" style="516" bestFit="1" customWidth="1"/>
    <col min="14877" max="14877" width="8" style="516" bestFit="1" customWidth="1"/>
    <col min="14878" max="14878" width="7.5546875" style="516" bestFit="1" customWidth="1"/>
    <col min="14879" max="14879" width="7.6640625" style="516" customWidth="1"/>
    <col min="14880" max="14880" width="8.109375" style="516" customWidth="1"/>
    <col min="14881" max="14881" width="9.21875" style="516" bestFit="1" customWidth="1"/>
    <col min="14882" max="14882" width="8.21875" style="516" customWidth="1"/>
    <col min="14883" max="14883" width="7.88671875" style="516" customWidth="1"/>
    <col min="14884" max="14884" width="7.6640625" style="516" customWidth="1"/>
    <col min="14885" max="14885" width="8.5546875" style="516" customWidth="1"/>
    <col min="14886" max="14886" width="8.21875" style="516" customWidth="1"/>
    <col min="14887" max="15043" width="7.109375" style="516"/>
    <col min="15044" max="15044" width="21.33203125" style="516" bestFit="1" customWidth="1"/>
    <col min="15045" max="15045" width="7.109375" style="516"/>
    <col min="15046" max="15046" width="7.109375" style="516" customWidth="1"/>
    <col min="15047" max="15047" width="9.6640625" style="516" customWidth="1"/>
    <col min="15048" max="15048" width="8.44140625" style="516" customWidth="1"/>
    <col min="15049" max="15049" width="8.109375" style="516" customWidth="1"/>
    <col min="15050" max="15050" width="8.77734375" style="516" customWidth="1"/>
    <col min="15051" max="15051" width="8.6640625" style="516" customWidth="1"/>
    <col min="15052" max="15052" width="9.21875" style="516" customWidth="1"/>
    <col min="15053" max="15053" width="9.6640625" style="516" bestFit="1" customWidth="1"/>
    <col min="15054" max="15054" width="8" style="516" bestFit="1" customWidth="1"/>
    <col min="15055" max="15055" width="7.5546875" style="516" bestFit="1" customWidth="1"/>
    <col min="15056" max="15056" width="7.6640625" style="516" customWidth="1"/>
    <col min="15057" max="15057" width="8.109375" style="516" customWidth="1"/>
    <col min="15058" max="15058" width="9.21875" style="516" bestFit="1" customWidth="1"/>
    <col min="15059" max="15059" width="8.21875" style="516" customWidth="1"/>
    <col min="15060" max="15060" width="7.88671875" style="516" customWidth="1"/>
    <col min="15061" max="15061" width="7.6640625" style="516" customWidth="1"/>
    <col min="15062" max="15062" width="8.5546875" style="516" customWidth="1"/>
    <col min="15063" max="15063" width="8.21875" style="516" customWidth="1"/>
    <col min="15064" max="15089" width="7.109375" style="516"/>
    <col min="15090" max="15090" width="15.21875" style="516" customWidth="1"/>
    <col min="15091" max="15091" width="2" style="516" customWidth="1"/>
    <col min="15092" max="15092" width="3" style="516" customWidth="1"/>
    <col min="15093" max="15115" width="8.77734375" style="516" customWidth="1"/>
    <col min="15116" max="15126" width="9.6640625" style="516" customWidth="1"/>
    <col min="15127" max="15127" width="8.44140625" style="516" customWidth="1"/>
    <col min="15128" max="15128" width="8.109375" style="516" customWidth="1"/>
    <col min="15129" max="15129" width="8.77734375" style="516" customWidth="1"/>
    <col min="15130" max="15130" width="8.6640625" style="516" customWidth="1"/>
    <col min="15131" max="15131" width="9.21875" style="516" customWidth="1"/>
    <col min="15132" max="15132" width="9.6640625" style="516" bestFit="1" customWidth="1"/>
    <col min="15133" max="15133" width="8" style="516" bestFit="1" customWidth="1"/>
    <col min="15134" max="15134" width="7.5546875" style="516" bestFit="1" customWidth="1"/>
    <col min="15135" max="15135" width="7.6640625" style="516" customWidth="1"/>
    <col min="15136" max="15136" width="8.109375" style="516" customWidth="1"/>
    <col min="15137" max="15137" width="9.21875" style="516" bestFit="1" customWidth="1"/>
    <col min="15138" max="15138" width="8.21875" style="516" customWidth="1"/>
    <col min="15139" max="15139" width="7.88671875" style="516" customWidth="1"/>
    <col min="15140" max="15140" width="7.6640625" style="516" customWidth="1"/>
    <col min="15141" max="15141" width="8.5546875" style="516" customWidth="1"/>
    <col min="15142" max="15142" width="8.21875" style="516" customWidth="1"/>
    <col min="15143" max="15299" width="7.109375" style="516"/>
    <col min="15300" max="15300" width="21.33203125" style="516" bestFit="1" customWidth="1"/>
    <col min="15301" max="15301" width="7.109375" style="516"/>
    <col min="15302" max="15302" width="7.109375" style="516" customWidth="1"/>
    <col min="15303" max="15303" width="9.6640625" style="516" customWidth="1"/>
    <col min="15304" max="15304" width="8.44140625" style="516" customWidth="1"/>
    <col min="15305" max="15305" width="8.109375" style="516" customWidth="1"/>
    <col min="15306" max="15306" width="8.77734375" style="516" customWidth="1"/>
    <col min="15307" max="15307" width="8.6640625" style="516" customWidth="1"/>
    <col min="15308" max="15308" width="9.21875" style="516" customWidth="1"/>
    <col min="15309" max="15309" width="9.6640625" style="516" bestFit="1" customWidth="1"/>
    <col min="15310" max="15310" width="8" style="516" bestFit="1" customWidth="1"/>
    <col min="15311" max="15311" width="7.5546875" style="516" bestFit="1" customWidth="1"/>
    <col min="15312" max="15312" width="7.6640625" style="516" customWidth="1"/>
    <col min="15313" max="15313" width="8.109375" style="516" customWidth="1"/>
    <col min="15314" max="15314" width="9.21875" style="516" bestFit="1" customWidth="1"/>
    <col min="15315" max="15315" width="8.21875" style="516" customWidth="1"/>
    <col min="15316" max="15316" width="7.88671875" style="516" customWidth="1"/>
    <col min="15317" max="15317" width="7.6640625" style="516" customWidth="1"/>
    <col min="15318" max="15318" width="8.5546875" style="516" customWidth="1"/>
    <col min="15319" max="15319" width="8.21875" style="516" customWidth="1"/>
    <col min="15320" max="15345" width="7.109375" style="516"/>
    <col min="15346" max="15346" width="15.21875" style="516" customWidth="1"/>
    <col min="15347" max="15347" width="2" style="516" customWidth="1"/>
    <col min="15348" max="15348" width="3" style="516" customWidth="1"/>
    <col min="15349" max="15371" width="8.77734375" style="516" customWidth="1"/>
    <col min="15372" max="15382" width="9.6640625" style="516" customWidth="1"/>
    <col min="15383" max="15383" width="8.44140625" style="516" customWidth="1"/>
    <col min="15384" max="15384" width="8.109375" style="516" customWidth="1"/>
    <col min="15385" max="15385" width="8.77734375" style="516" customWidth="1"/>
    <col min="15386" max="15386" width="8.6640625" style="516" customWidth="1"/>
    <col min="15387" max="15387" width="9.21875" style="516" customWidth="1"/>
    <col min="15388" max="15388" width="9.6640625" style="516" bestFit="1" customWidth="1"/>
    <col min="15389" max="15389" width="8" style="516" bestFit="1" customWidth="1"/>
    <col min="15390" max="15390" width="7.5546875" style="516" bestFit="1" customWidth="1"/>
    <col min="15391" max="15391" width="7.6640625" style="516" customWidth="1"/>
    <col min="15392" max="15392" width="8.109375" style="516" customWidth="1"/>
    <col min="15393" max="15393" width="9.21875" style="516" bestFit="1" customWidth="1"/>
    <col min="15394" max="15394" width="8.21875" style="516" customWidth="1"/>
    <col min="15395" max="15395" width="7.88671875" style="516" customWidth="1"/>
    <col min="15396" max="15396" width="7.6640625" style="516" customWidth="1"/>
    <col min="15397" max="15397" width="8.5546875" style="516" customWidth="1"/>
    <col min="15398" max="15398" width="8.21875" style="516" customWidth="1"/>
    <col min="15399" max="15555" width="7.109375" style="516"/>
    <col min="15556" max="15556" width="21.33203125" style="516" bestFit="1" customWidth="1"/>
    <col min="15557" max="15557" width="7.109375" style="516"/>
    <col min="15558" max="15558" width="7.109375" style="516" customWidth="1"/>
    <col min="15559" max="15559" width="9.6640625" style="516" customWidth="1"/>
    <col min="15560" max="15560" width="8.44140625" style="516" customWidth="1"/>
    <col min="15561" max="15561" width="8.109375" style="516" customWidth="1"/>
    <col min="15562" max="15562" width="8.77734375" style="516" customWidth="1"/>
    <col min="15563" max="15563" width="8.6640625" style="516" customWidth="1"/>
    <col min="15564" max="15564" width="9.21875" style="516" customWidth="1"/>
    <col min="15565" max="15565" width="9.6640625" style="516" bestFit="1" customWidth="1"/>
    <col min="15566" max="15566" width="8" style="516" bestFit="1" customWidth="1"/>
    <col min="15567" max="15567" width="7.5546875" style="516" bestFit="1" customWidth="1"/>
    <col min="15568" max="15568" width="7.6640625" style="516" customWidth="1"/>
    <col min="15569" max="15569" width="8.109375" style="516" customWidth="1"/>
    <col min="15570" max="15570" width="9.21875" style="516" bestFit="1" customWidth="1"/>
    <col min="15571" max="15571" width="8.21875" style="516" customWidth="1"/>
    <col min="15572" max="15572" width="7.88671875" style="516" customWidth="1"/>
    <col min="15573" max="15573" width="7.6640625" style="516" customWidth="1"/>
    <col min="15574" max="15574" width="8.5546875" style="516" customWidth="1"/>
    <col min="15575" max="15575" width="8.21875" style="516" customWidth="1"/>
    <col min="15576" max="15601" width="7.109375" style="516"/>
    <col min="15602" max="15602" width="15.21875" style="516" customWidth="1"/>
    <col min="15603" max="15603" width="2" style="516" customWidth="1"/>
    <col min="15604" max="15604" width="3" style="516" customWidth="1"/>
    <col min="15605" max="15627" width="8.77734375" style="516" customWidth="1"/>
    <col min="15628" max="15638" width="9.6640625" style="516" customWidth="1"/>
    <col min="15639" max="15639" width="8.44140625" style="516" customWidth="1"/>
    <col min="15640" max="15640" width="8.109375" style="516" customWidth="1"/>
    <col min="15641" max="15641" width="8.77734375" style="516" customWidth="1"/>
    <col min="15642" max="15642" width="8.6640625" style="516" customWidth="1"/>
    <col min="15643" max="15643" width="9.21875" style="516" customWidth="1"/>
    <col min="15644" max="15644" width="9.6640625" style="516" bestFit="1" customWidth="1"/>
    <col min="15645" max="15645" width="8" style="516" bestFit="1" customWidth="1"/>
    <col min="15646" max="15646" width="7.5546875" style="516" bestFit="1" customWidth="1"/>
    <col min="15647" max="15647" width="7.6640625" style="516" customWidth="1"/>
    <col min="15648" max="15648" width="8.109375" style="516" customWidth="1"/>
    <col min="15649" max="15649" width="9.21875" style="516" bestFit="1" customWidth="1"/>
    <col min="15650" max="15650" width="8.21875" style="516" customWidth="1"/>
    <col min="15651" max="15651" width="7.88671875" style="516" customWidth="1"/>
    <col min="15652" max="15652" width="7.6640625" style="516" customWidth="1"/>
    <col min="15653" max="15653" width="8.5546875" style="516" customWidth="1"/>
    <col min="15654" max="15654" width="8.21875" style="516" customWidth="1"/>
    <col min="15655" max="15811" width="7.109375" style="516"/>
    <col min="15812" max="15812" width="21.33203125" style="516" bestFit="1" customWidth="1"/>
    <col min="15813" max="15813" width="7.109375" style="516"/>
    <col min="15814" max="15814" width="7.109375" style="516" customWidth="1"/>
    <col min="15815" max="15815" width="9.6640625" style="516" customWidth="1"/>
    <col min="15816" max="15816" width="8.44140625" style="516" customWidth="1"/>
    <col min="15817" max="15817" width="8.109375" style="516" customWidth="1"/>
    <col min="15818" max="15818" width="8.77734375" style="516" customWidth="1"/>
    <col min="15819" max="15819" width="8.6640625" style="516" customWidth="1"/>
    <col min="15820" max="15820" width="9.21875" style="516" customWidth="1"/>
    <col min="15821" max="15821" width="9.6640625" style="516" bestFit="1" customWidth="1"/>
    <col min="15822" max="15822" width="8" style="516" bestFit="1" customWidth="1"/>
    <col min="15823" max="15823" width="7.5546875" style="516" bestFit="1" customWidth="1"/>
    <col min="15824" max="15824" width="7.6640625" style="516" customWidth="1"/>
    <col min="15825" max="15825" width="8.109375" style="516" customWidth="1"/>
    <col min="15826" max="15826" width="9.21875" style="516" bestFit="1" customWidth="1"/>
    <col min="15827" max="15827" width="8.21875" style="516" customWidth="1"/>
    <col min="15828" max="15828" width="7.88671875" style="516" customWidth="1"/>
    <col min="15829" max="15829" width="7.6640625" style="516" customWidth="1"/>
    <col min="15830" max="15830" width="8.5546875" style="516" customWidth="1"/>
    <col min="15831" max="15831" width="8.21875" style="516" customWidth="1"/>
    <col min="15832" max="15857" width="7.109375" style="516"/>
    <col min="15858" max="15858" width="15.21875" style="516" customWidth="1"/>
    <col min="15859" max="15859" width="2" style="516" customWidth="1"/>
    <col min="15860" max="15860" width="3" style="516" customWidth="1"/>
    <col min="15861" max="15883" width="8.77734375" style="516" customWidth="1"/>
    <col min="15884" max="15894" width="9.6640625" style="516" customWidth="1"/>
    <col min="15895" max="15895" width="8.44140625" style="516" customWidth="1"/>
    <col min="15896" max="15896" width="8.109375" style="516" customWidth="1"/>
    <col min="15897" max="15897" width="8.77734375" style="516" customWidth="1"/>
    <col min="15898" max="15898" width="8.6640625" style="516" customWidth="1"/>
    <col min="15899" max="15899" width="9.21875" style="516" customWidth="1"/>
    <col min="15900" max="15900" width="9.6640625" style="516" bestFit="1" customWidth="1"/>
    <col min="15901" max="15901" width="8" style="516" bestFit="1" customWidth="1"/>
    <col min="15902" max="15902" width="7.5546875" style="516" bestFit="1" customWidth="1"/>
    <col min="15903" max="15903" width="7.6640625" style="516" customWidth="1"/>
    <col min="15904" max="15904" width="8.109375" style="516" customWidth="1"/>
    <col min="15905" max="15905" width="9.21875" style="516" bestFit="1" customWidth="1"/>
    <col min="15906" max="15906" width="8.21875" style="516" customWidth="1"/>
    <col min="15907" max="15907" width="7.88671875" style="516" customWidth="1"/>
    <col min="15908" max="15908" width="7.6640625" style="516" customWidth="1"/>
    <col min="15909" max="15909" width="8.5546875" style="516" customWidth="1"/>
    <col min="15910" max="15910" width="8.21875" style="516" customWidth="1"/>
    <col min="15911" max="16067" width="7.109375" style="516"/>
    <col min="16068" max="16068" width="21.33203125" style="516" bestFit="1" customWidth="1"/>
    <col min="16069" max="16069" width="7.109375" style="516"/>
    <col min="16070" max="16070" width="7.109375" style="516" customWidth="1"/>
    <col min="16071" max="16071" width="9.6640625" style="516" customWidth="1"/>
    <col min="16072" max="16072" width="8.44140625" style="516" customWidth="1"/>
    <col min="16073" max="16073" width="8.109375" style="516" customWidth="1"/>
    <col min="16074" max="16074" width="8.77734375" style="516" customWidth="1"/>
    <col min="16075" max="16075" width="8.6640625" style="516" customWidth="1"/>
    <col min="16076" max="16076" width="9.21875" style="516" customWidth="1"/>
    <col min="16077" max="16077" width="9.6640625" style="516" bestFit="1" customWidth="1"/>
    <col min="16078" max="16078" width="8" style="516" bestFit="1" customWidth="1"/>
    <col min="16079" max="16079" width="7.5546875" style="516" bestFit="1" customWidth="1"/>
    <col min="16080" max="16080" width="7.6640625" style="516" customWidth="1"/>
    <col min="16081" max="16081" width="8.109375" style="516" customWidth="1"/>
    <col min="16082" max="16082" width="9.21875" style="516" bestFit="1" customWidth="1"/>
    <col min="16083" max="16083" width="8.21875" style="516" customWidth="1"/>
    <col min="16084" max="16084" width="7.88671875" style="516" customWidth="1"/>
    <col min="16085" max="16085" width="7.6640625" style="516" customWidth="1"/>
    <col min="16086" max="16086" width="8.5546875" style="516" customWidth="1"/>
    <col min="16087" max="16087" width="8.21875" style="516" customWidth="1"/>
    <col min="16088" max="16113" width="7.109375" style="516"/>
    <col min="16114" max="16114" width="15.21875" style="516" customWidth="1"/>
    <col min="16115" max="16115" width="2" style="516" customWidth="1"/>
    <col min="16116" max="16116" width="3" style="516" customWidth="1"/>
    <col min="16117" max="16139" width="8.77734375" style="516" customWidth="1"/>
    <col min="16140" max="16150" width="9.6640625" style="516" customWidth="1"/>
    <col min="16151" max="16151" width="8.44140625" style="516" customWidth="1"/>
    <col min="16152" max="16152" width="8.109375" style="516" customWidth="1"/>
    <col min="16153" max="16153" width="8.77734375" style="516" customWidth="1"/>
    <col min="16154" max="16154" width="8.6640625" style="516" customWidth="1"/>
    <col min="16155" max="16155" width="9.21875" style="516" customWidth="1"/>
    <col min="16156" max="16156" width="9.6640625" style="516" bestFit="1" customWidth="1"/>
    <col min="16157" max="16157" width="8" style="516" bestFit="1" customWidth="1"/>
    <col min="16158" max="16158" width="7.5546875" style="516" bestFit="1" customWidth="1"/>
    <col min="16159" max="16159" width="7.6640625" style="516" customWidth="1"/>
    <col min="16160" max="16160" width="8.109375" style="516" customWidth="1"/>
    <col min="16161" max="16161" width="9.21875" style="516" bestFit="1" customWidth="1"/>
    <col min="16162" max="16162" width="8.21875" style="516" customWidth="1"/>
    <col min="16163" max="16163" width="7.88671875" style="516" customWidth="1"/>
    <col min="16164" max="16164" width="7.6640625" style="516" customWidth="1"/>
    <col min="16165" max="16165" width="8.5546875" style="516" customWidth="1"/>
    <col min="16166" max="16166" width="8.21875" style="516" customWidth="1"/>
    <col min="16167" max="16323" width="7.109375" style="516"/>
    <col min="16324" max="16324" width="21.33203125" style="516" bestFit="1" customWidth="1"/>
    <col min="16325" max="16325" width="7.109375" style="516"/>
    <col min="16326" max="16326" width="7.109375" style="516" customWidth="1"/>
    <col min="16327" max="16327" width="9.6640625" style="516" customWidth="1"/>
    <col min="16328" max="16328" width="8.44140625" style="516" customWidth="1"/>
    <col min="16329" max="16329" width="8.109375" style="516" customWidth="1"/>
    <col min="16330" max="16330" width="8.77734375" style="516" customWidth="1"/>
    <col min="16331" max="16331" width="8.6640625" style="516" customWidth="1"/>
    <col min="16332" max="16332" width="9.21875" style="516" customWidth="1"/>
    <col min="16333" max="16333" width="9.6640625" style="516" bestFit="1" customWidth="1"/>
    <col min="16334" max="16334" width="8" style="516" bestFit="1" customWidth="1"/>
    <col min="16335" max="16335" width="7.5546875" style="516" bestFit="1" customWidth="1"/>
    <col min="16336" max="16336" width="7.6640625" style="516" customWidth="1"/>
    <col min="16337" max="16337" width="8.109375" style="516" customWidth="1"/>
    <col min="16338" max="16338" width="9.21875" style="516" bestFit="1" customWidth="1"/>
    <col min="16339" max="16339" width="8.21875" style="516" customWidth="1"/>
    <col min="16340" max="16340" width="7.88671875" style="516" customWidth="1"/>
    <col min="16341" max="16341" width="7.6640625" style="516" customWidth="1"/>
    <col min="16342" max="16342" width="8.5546875" style="516" customWidth="1"/>
    <col min="16343" max="16343" width="8.21875" style="516" customWidth="1"/>
    <col min="16344" max="16384" width="7.109375" style="516"/>
  </cols>
  <sheetData>
    <row r="1" spans="1:39" ht="27" customHeight="1">
      <c r="A1" s="4272" t="s">
        <v>341</v>
      </c>
      <c r="B1" s="4272"/>
      <c r="C1" s="4272"/>
      <c r="D1" s="4272"/>
      <c r="E1" s="4272"/>
      <c r="F1" s="4272"/>
      <c r="G1" s="4272"/>
      <c r="H1" s="4272"/>
      <c r="I1" s="4272"/>
      <c r="J1" s="4272"/>
      <c r="K1" s="4272"/>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row>
    <row r="3" spans="1:39" ht="15.75" thickBot="1">
      <c r="D3" s="4273" t="s">
        <v>554</v>
      </c>
      <c r="E3" s="4274"/>
      <c r="F3" s="4274"/>
      <c r="G3" s="4274"/>
      <c r="H3" s="4274"/>
      <c r="I3" s="4274"/>
      <c r="J3" s="4274"/>
      <c r="K3" s="4275"/>
    </row>
    <row r="4" spans="1:39" ht="18.75" customHeight="1" thickBot="1">
      <c r="A4" s="4276" t="s">
        <v>249</v>
      </c>
      <c r="B4" s="4277"/>
      <c r="C4" s="4278"/>
      <c r="D4" s="4279" t="s">
        <v>304</v>
      </c>
      <c r="E4" s="4280"/>
      <c r="F4" s="4280"/>
      <c r="G4" s="4280"/>
      <c r="H4" s="4280"/>
      <c r="I4" s="4280"/>
      <c r="J4" s="4280"/>
      <c r="K4" s="4281"/>
    </row>
    <row r="5" spans="1:39" ht="16.5" thickBot="1">
      <c r="A5" s="518"/>
      <c r="B5" s="519"/>
      <c r="C5" s="519"/>
      <c r="D5" s="4266" t="s">
        <v>256</v>
      </c>
      <c r="E5" s="4267"/>
      <c r="F5" s="4268" t="s">
        <v>257</v>
      </c>
      <c r="G5" s="4268"/>
      <c r="H5" s="4269" t="s">
        <v>258</v>
      </c>
      <c r="I5" s="4270"/>
      <c r="J5" s="4266" t="s">
        <v>5</v>
      </c>
      <c r="K5" s="4271"/>
    </row>
    <row r="6" spans="1:39" ht="15">
      <c r="A6" s="543" t="s">
        <v>259</v>
      </c>
      <c r="B6" s="544"/>
      <c r="C6" s="544"/>
      <c r="D6" s="545">
        <v>17041</v>
      </c>
      <c r="E6" s="546">
        <v>0.36</v>
      </c>
      <c r="F6" s="547">
        <v>7379</v>
      </c>
      <c r="G6" s="546">
        <v>0.156</v>
      </c>
      <c r="H6" s="548">
        <v>8846</v>
      </c>
      <c r="I6" s="549">
        <v>0.187</v>
      </c>
      <c r="J6" s="674">
        <f>D6+F6+H6</f>
        <v>33266</v>
      </c>
      <c r="K6" s="551">
        <v>0.70299999999999996</v>
      </c>
    </row>
    <row r="7" spans="1:39" ht="15">
      <c r="A7" s="543" t="s">
        <v>260</v>
      </c>
      <c r="B7" s="544"/>
      <c r="C7" s="544"/>
      <c r="D7" s="545">
        <v>4499</v>
      </c>
      <c r="E7" s="546">
        <v>9.5000000000000001E-2</v>
      </c>
      <c r="F7" s="547">
        <v>1879</v>
      </c>
      <c r="G7" s="546">
        <v>0.04</v>
      </c>
      <c r="H7" s="548">
        <v>2839</v>
      </c>
      <c r="I7" s="549">
        <v>0.06</v>
      </c>
      <c r="J7" s="674">
        <f t="shared" ref="J7:J13" si="0">D7+F7+H7</f>
        <v>9217</v>
      </c>
      <c r="K7" s="551">
        <v>0.19500000000000001</v>
      </c>
    </row>
    <row r="8" spans="1:39" ht="15">
      <c r="A8" s="543" t="s">
        <v>261</v>
      </c>
      <c r="B8" s="544"/>
      <c r="C8" s="544"/>
      <c r="D8" s="545">
        <v>632</v>
      </c>
      <c r="E8" s="546">
        <v>1.2999999999999999E-2</v>
      </c>
      <c r="F8" s="547">
        <v>324</v>
      </c>
      <c r="G8" s="546">
        <v>7.0000000000000001E-3</v>
      </c>
      <c r="H8" s="548">
        <v>760</v>
      </c>
      <c r="I8" s="549">
        <v>1.6E-2</v>
      </c>
      <c r="J8" s="674">
        <f t="shared" si="0"/>
        <v>1716</v>
      </c>
      <c r="K8" s="551">
        <v>3.5999999999999997E-2</v>
      </c>
    </row>
    <row r="9" spans="1:39" ht="15">
      <c r="A9" s="543" t="s">
        <v>262</v>
      </c>
      <c r="B9" s="544"/>
      <c r="C9" s="544"/>
      <c r="D9" s="545">
        <v>379</v>
      </c>
      <c r="E9" s="546">
        <v>8.0000000000000002E-3</v>
      </c>
      <c r="F9" s="547">
        <v>227</v>
      </c>
      <c r="G9" s="546">
        <v>5.0000000000000001E-3</v>
      </c>
      <c r="H9" s="548">
        <v>796</v>
      </c>
      <c r="I9" s="549">
        <v>1.7000000000000001E-2</v>
      </c>
      <c r="J9" s="674">
        <f t="shared" si="0"/>
        <v>1402</v>
      </c>
      <c r="K9" s="551">
        <v>0.03</v>
      </c>
    </row>
    <row r="10" spans="1:39" ht="15">
      <c r="A10" s="1122" t="s">
        <v>668</v>
      </c>
      <c r="B10" s="544"/>
      <c r="C10" s="544"/>
      <c r="D10" s="545">
        <v>550</v>
      </c>
      <c r="E10" s="546">
        <v>1.2E-2</v>
      </c>
      <c r="F10" s="547">
        <v>213</v>
      </c>
      <c r="G10" s="546">
        <v>5.0000000000000001E-3</v>
      </c>
      <c r="H10" s="548">
        <v>217</v>
      </c>
      <c r="I10" s="549">
        <v>5.0000000000000001E-3</v>
      </c>
      <c r="J10" s="674">
        <f t="shared" si="0"/>
        <v>980</v>
      </c>
      <c r="K10" s="551">
        <v>2.1000000000000001E-2</v>
      </c>
    </row>
    <row r="11" spans="1:39" ht="15">
      <c r="A11" s="543" t="s">
        <v>263</v>
      </c>
      <c r="B11" s="544"/>
      <c r="C11" s="544"/>
      <c r="D11" s="545">
        <v>111</v>
      </c>
      <c r="E11" s="546">
        <v>2E-3</v>
      </c>
      <c r="F11" s="547">
        <v>51</v>
      </c>
      <c r="G11" s="552">
        <v>1E-3</v>
      </c>
      <c r="H11" s="548">
        <v>132</v>
      </c>
      <c r="I11" s="549">
        <v>3.0000000000000001E-3</v>
      </c>
      <c r="J11" s="674">
        <f t="shared" si="0"/>
        <v>294</v>
      </c>
      <c r="K11" s="551">
        <v>6.0000000000000001E-3</v>
      </c>
    </row>
    <row r="12" spans="1:39" ht="15">
      <c r="A12" s="543" t="s">
        <v>264</v>
      </c>
      <c r="B12" s="544"/>
      <c r="C12" s="544"/>
      <c r="D12" s="545">
        <v>59</v>
      </c>
      <c r="E12" s="546">
        <v>1E-3</v>
      </c>
      <c r="F12" s="547">
        <v>30</v>
      </c>
      <c r="G12" s="552">
        <v>1E-3</v>
      </c>
      <c r="H12" s="548">
        <v>98</v>
      </c>
      <c r="I12" s="549">
        <v>2E-3</v>
      </c>
      <c r="J12" s="674">
        <f t="shared" si="0"/>
        <v>187</v>
      </c>
      <c r="K12" s="551">
        <v>4.0000000000000001E-3</v>
      </c>
    </row>
    <row r="13" spans="1:39" ht="18">
      <c r="A13" s="553" t="s">
        <v>305</v>
      </c>
      <c r="B13" s="554"/>
      <c r="C13" s="554"/>
      <c r="D13" s="555">
        <v>71</v>
      </c>
      <c r="E13" s="556">
        <v>2E-3</v>
      </c>
      <c r="F13" s="557">
        <v>93</v>
      </c>
      <c r="G13" s="558">
        <v>2E-3</v>
      </c>
      <c r="H13" s="559">
        <v>77</v>
      </c>
      <c r="I13" s="560">
        <v>2E-3</v>
      </c>
      <c r="J13" s="675">
        <f t="shared" si="0"/>
        <v>241</v>
      </c>
      <c r="K13" s="562">
        <v>5.0000000000000001E-3</v>
      </c>
    </row>
    <row r="14" spans="1:39" ht="16.5" thickBot="1">
      <c r="A14" s="522" t="s">
        <v>5</v>
      </c>
      <c r="B14" s="523"/>
      <c r="C14" s="523"/>
      <c r="D14" s="665">
        <f>SUM(D6:D13)</f>
        <v>23342</v>
      </c>
      <c r="E14" s="563">
        <v>0.49299999999999999</v>
      </c>
      <c r="F14" s="672">
        <f>SUM(F6:F13)</f>
        <v>10196</v>
      </c>
      <c r="G14" s="563">
        <v>0.216</v>
      </c>
      <c r="H14" s="671">
        <f>SUM(H6:H13)</f>
        <v>13765</v>
      </c>
      <c r="I14" s="673">
        <v>0.29099999999999998</v>
      </c>
      <c r="J14" s="676">
        <f>SUM(J6:J13)</f>
        <v>47303</v>
      </c>
      <c r="K14" s="565">
        <v>1</v>
      </c>
    </row>
    <row r="15" spans="1:39" ht="15.75" thickBot="1">
      <c r="A15" s="666"/>
    </row>
    <row r="16" spans="1:39" ht="16.5" thickBot="1">
      <c r="D16" s="4279" t="s">
        <v>265</v>
      </c>
      <c r="E16" s="4282"/>
      <c r="F16" s="4282"/>
      <c r="G16" s="4282"/>
      <c r="H16" s="4282"/>
      <c r="I16" s="4283"/>
      <c r="J16" s="667"/>
      <c r="K16" s="667"/>
    </row>
    <row r="17" spans="1:11" ht="19.5" customHeight="1" thickBot="1">
      <c r="A17" s="668"/>
      <c r="B17" s="669"/>
      <c r="C17" s="670"/>
      <c r="D17" s="766" t="s">
        <v>266</v>
      </c>
      <c r="E17" s="767" t="s">
        <v>267</v>
      </c>
      <c r="F17" s="767" t="s">
        <v>268</v>
      </c>
      <c r="G17" s="767" t="s">
        <v>269</v>
      </c>
      <c r="H17" s="774" t="s">
        <v>322</v>
      </c>
      <c r="I17" s="774" t="s">
        <v>5</v>
      </c>
    </row>
    <row r="18" spans="1:11" ht="15.75" thickBot="1">
      <c r="A18" s="1169" t="s">
        <v>53</v>
      </c>
      <c r="B18" s="768"/>
      <c r="C18" s="769"/>
      <c r="D18" s="770">
        <v>0.20599999999999999</v>
      </c>
      <c r="E18" s="771">
        <v>0.14099999999999999</v>
      </c>
      <c r="F18" s="771">
        <v>0.248</v>
      </c>
      <c r="G18" s="771">
        <v>0.29899999999999999</v>
      </c>
      <c r="H18" s="772">
        <v>0.106</v>
      </c>
      <c r="I18" s="773">
        <f>SUM(D18:H18)</f>
        <v>0.99999999999999989</v>
      </c>
    </row>
    <row r="19" spans="1:11" ht="13.5" thickBot="1"/>
    <row r="20" spans="1:11" ht="15.75" thickBot="1">
      <c r="D20" s="4273" t="s">
        <v>553</v>
      </c>
      <c r="E20" s="4274"/>
      <c r="F20" s="4274"/>
      <c r="G20" s="4274"/>
      <c r="H20" s="4274"/>
      <c r="I20" s="4274"/>
      <c r="J20" s="4274"/>
      <c r="K20" s="4275"/>
    </row>
    <row r="21" spans="1:11" ht="18.75" customHeight="1" thickBot="1">
      <c r="A21" s="4276" t="s">
        <v>249</v>
      </c>
      <c r="B21" s="4277"/>
      <c r="C21" s="4278"/>
      <c r="D21" s="4279" t="s">
        <v>304</v>
      </c>
      <c r="E21" s="4280"/>
      <c r="F21" s="4280"/>
      <c r="G21" s="4280"/>
      <c r="H21" s="4280"/>
      <c r="I21" s="4280"/>
      <c r="J21" s="4280"/>
      <c r="K21" s="4281"/>
    </row>
    <row r="22" spans="1:11" ht="16.5" thickBot="1">
      <c r="A22" s="518"/>
      <c r="B22" s="519"/>
      <c r="C22" s="519"/>
      <c r="D22" s="4266" t="s">
        <v>256</v>
      </c>
      <c r="E22" s="4267"/>
      <c r="F22" s="4268" t="s">
        <v>257</v>
      </c>
      <c r="G22" s="4268"/>
      <c r="H22" s="4269" t="s">
        <v>258</v>
      </c>
      <c r="I22" s="4270"/>
      <c r="J22" s="4266" t="s">
        <v>5</v>
      </c>
      <c r="K22" s="4271"/>
    </row>
    <row r="23" spans="1:11" ht="15">
      <c r="A23" s="543" t="s">
        <v>259</v>
      </c>
      <c r="B23" s="544"/>
      <c r="C23" s="544"/>
      <c r="D23" s="545">
        <v>16619</v>
      </c>
      <c r="E23" s="546">
        <v>0.36106283132006606</v>
      </c>
      <c r="F23" s="547">
        <v>7247</v>
      </c>
      <c r="G23" s="546">
        <v>0.15744764056661162</v>
      </c>
      <c r="H23" s="548">
        <v>8590</v>
      </c>
      <c r="I23" s="549">
        <v>0.18662553228469628</v>
      </c>
      <c r="J23" s="674">
        <f>D23+F23+H23</f>
        <v>32456</v>
      </c>
      <c r="K23" s="551">
        <f>E23+G23+I23</f>
        <v>0.7051360041713739</v>
      </c>
    </row>
    <row r="24" spans="1:11" ht="15">
      <c r="A24" s="543" t="s">
        <v>260</v>
      </c>
      <c r="B24" s="544"/>
      <c r="C24" s="544"/>
      <c r="D24" s="545">
        <v>4333</v>
      </c>
      <c r="E24" s="546">
        <v>9.4138350569218737E-2</v>
      </c>
      <c r="F24" s="547">
        <v>1822</v>
      </c>
      <c r="G24" s="546">
        <v>3.9584600677848268E-2</v>
      </c>
      <c r="H24" s="548">
        <v>2796</v>
      </c>
      <c r="I24" s="549">
        <v>6.0745633092899973E-2</v>
      </c>
      <c r="J24" s="674">
        <f t="shared" ref="J24:J30" si="1">D24+F24+H24</f>
        <v>8951</v>
      </c>
      <c r="K24" s="551">
        <f t="shared" ref="K24:K30" si="2">E24+G24+I24</f>
        <v>0.194468584339967</v>
      </c>
    </row>
    <row r="25" spans="1:11" ht="15">
      <c r="A25" s="543" t="s">
        <v>261</v>
      </c>
      <c r="B25" s="544"/>
      <c r="C25" s="544"/>
      <c r="D25" s="545">
        <v>575</v>
      </c>
      <c r="E25" s="546">
        <v>1.2492395932910402E-2</v>
      </c>
      <c r="F25" s="547">
        <v>287</v>
      </c>
      <c r="G25" s="546">
        <v>6.2353350134700617E-3</v>
      </c>
      <c r="H25" s="548">
        <v>753</v>
      </c>
      <c r="I25" s="549">
        <v>1.6359607195620057E-2</v>
      </c>
      <c r="J25" s="674">
        <f t="shared" si="1"/>
        <v>1615</v>
      </c>
      <c r="K25" s="551">
        <f t="shared" si="2"/>
        <v>3.5087338142000518E-2</v>
      </c>
    </row>
    <row r="26" spans="1:11" ht="15">
      <c r="A26" s="543" t="s">
        <v>262</v>
      </c>
      <c r="B26" s="544"/>
      <c r="C26" s="544"/>
      <c r="D26" s="545">
        <v>365</v>
      </c>
      <c r="E26" s="546">
        <v>7.9299556791518205E-3</v>
      </c>
      <c r="F26" s="547">
        <v>225</v>
      </c>
      <c r="G26" s="546">
        <v>4.8883288433127659E-3</v>
      </c>
      <c r="H26" s="548">
        <v>778</v>
      </c>
      <c r="I26" s="549">
        <v>1.6902754844877032E-2</v>
      </c>
      <c r="J26" s="674">
        <f t="shared" si="1"/>
        <v>1368</v>
      </c>
      <c r="K26" s="551">
        <f t="shared" si="2"/>
        <v>2.972103936734162E-2</v>
      </c>
    </row>
    <row r="27" spans="1:11" ht="15">
      <c r="A27" s="1122" t="s">
        <v>668</v>
      </c>
      <c r="B27" s="544"/>
      <c r="C27" s="544"/>
      <c r="D27" s="545">
        <v>546</v>
      </c>
      <c r="E27" s="546">
        <v>1.1862344659772312E-2</v>
      </c>
      <c r="F27" s="547">
        <v>196</v>
      </c>
      <c r="G27" s="546">
        <v>4.2582775701746761E-3</v>
      </c>
      <c r="H27" s="548">
        <v>212</v>
      </c>
      <c r="I27" s="549">
        <v>4.60589206569914E-3</v>
      </c>
      <c r="J27" s="674">
        <f t="shared" si="1"/>
        <v>954</v>
      </c>
      <c r="K27" s="551">
        <f t="shared" si="2"/>
        <v>2.0726514295646127E-2</v>
      </c>
    </row>
    <row r="28" spans="1:11" ht="15">
      <c r="A28" s="543" t="s">
        <v>263</v>
      </c>
      <c r="B28" s="544"/>
      <c r="C28" s="544"/>
      <c r="D28" s="545">
        <v>107</v>
      </c>
      <c r="E28" s="546">
        <v>2.3246719388198486E-3</v>
      </c>
      <c r="F28" s="547">
        <v>42</v>
      </c>
      <c r="G28" s="552">
        <v>9.1248805075171634E-4</v>
      </c>
      <c r="H28" s="548">
        <v>128</v>
      </c>
      <c r="I28" s="549">
        <v>2.7809159641957069E-3</v>
      </c>
      <c r="J28" s="674">
        <f t="shared" si="1"/>
        <v>277</v>
      </c>
      <c r="K28" s="551">
        <f t="shared" si="2"/>
        <v>6.0180759537672721E-3</v>
      </c>
    </row>
    <row r="29" spans="1:11" ht="15">
      <c r="A29" s="543" t="s">
        <v>264</v>
      </c>
      <c r="B29" s="544"/>
      <c r="C29" s="544"/>
      <c r="D29" s="545">
        <v>56</v>
      </c>
      <c r="E29" s="546">
        <v>1.2166507343356217E-3</v>
      </c>
      <c r="F29" s="547">
        <v>29</v>
      </c>
      <c r="G29" s="552">
        <v>6.3005127313808991E-4</v>
      </c>
      <c r="H29" s="548">
        <v>95</v>
      </c>
      <c r="I29" s="549">
        <v>2.0639610671765013E-3</v>
      </c>
      <c r="J29" s="674">
        <f t="shared" si="1"/>
        <v>180</v>
      </c>
      <c r="K29" s="551">
        <f t="shared" si="2"/>
        <v>3.9106630746502131E-3</v>
      </c>
    </row>
    <row r="30" spans="1:11" ht="18">
      <c r="A30" s="553" t="s">
        <v>305</v>
      </c>
      <c r="B30" s="554"/>
      <c r="C30" s="554"/>
      <c r="D30" s="555">
        <v>63</v>
      </c>
      <c r="E30" s="556">
        <v>1.3687320761275746E-3</v>
      </c>
      <c r="F30" s="557">
        <v>90</v>
      </c>
      <c r="G30" s="558">
        <v>1.9553315373251065E-3</v>
      </c>
      <c r="H30" s="559">
        <v>74</v>
      </c>
      <c r="I30" s="560">
        <v>1.6077170418006431E-3</v>
      </c>
      <c r="J30" s="675">
        <f t="shared" si="1"/>
        <v>227</v>
      </c>
      <c r="K30" s="562">
        <f t="shared" si="2"/>
        <v>4.931780655253324E-3</v>
      </c>
    </row>
    <row r="31" spans="1:11" ht="16.5" thickBot="1">
      <c r="A31" s="522" t="s">
        <v>5</v>
      </c>
      <c r="B31" s="523"/>
      <c r="C31" s="523"/>
      <c r="D31" s="665">
        <f t="shared" ref="D31:K31" si="3">SUM(D23:D30)</f>
        <v>22664</v>
      </c>
      <c r="E31" s="563">
        <f t="shared" si="3"/>
        <v>0.49239593291040246</v>
      </c>
      <c r="F31" s="672">
        <f t="shared" si="3"/>
        <v>9938</v>
      </c>
      <c r="G31" s="563">
        <f t="shared" si="3"/>
        <v>0.21591205353263235</v>
      </c>
      <c r="H31" s="671">
        <f t="shared" si="3"/>
        <v>13426</v>
      </c>
      <c r="I31" s="563">
        <f t="shared" si="3"/>
        <v>0.29169201355696528</v>
      </c>
      <c r="J31" s="676">
        <f t="shared" si="3"/>
        <v>46028</v>
      </c>
      <c r="K31" s="565">
        <f t="shared" si="3"/>
        <v>0.99999999999999989</v>
      </c>
    </row>
    <row r="32" spans="1:11" ht="15.75" thickBot="1">
      <c r="A32" s="666"/>
    </row>
    <row r="33" spans="1:11" ht="15.75" thickBot="1">
      <c r="D33" s="4273" t="s">
        <v>552</v>
      </c>
      <c r="E33" s="4274"/>
      <c r="F33" s="4274"/>
      <c r="G33" s="4274"/>
      <c r="H33" s="4274"/>
      <c r="I33" s="4274"/>
      <c r="J33" s="4274"/>
      <c r="K33" s="4275"/>
    </row>
    <row r="34" spans="1:11" ht="18.75" customHeight="1" thickBot="1">
      <c r="A34" s="4276" t="s">
        <v>249</v>
      </c>
      <c r="B34" s="4277"/>
      <c r="C34" s="4278"/>
      <c r="D34" s="4279" t="s">
        <v>304</v>
      </c>
      <c r="E34" s="4280"/>
      <c r="F34" s="4280"/>
      <c r="G34" s="4280"/>
      <c r="H34" s="4280"/>
      <c r="I34" s="4280"/>
      <c r="J34" s="4280"/>
      <c r="K34" s="4281"/>
    </row>
    <row r="35" spans="1:11" ht="16.5" thickBot="1">
      <c r="A35" s="518"/>
      <c r="B35" s="519"/>
      <c r="C35" s="519"/>
      <c r="D35" s="4266" t="s">
        <v>256</v>
      </c>
      <c r="E35" s="4267"/>
      <c r="F35" s="4268" t="s">
        <v>257</v>
      </c>
      <c r="G35" s="4268"/>
      <c r="H35" s="4269" t="s">
        <v>258</v>
      </c>
      <c r="I35" s="4269"/>
      <c r="J35" s="4267" t="s">
        <v>5</v>
      </c>
      <c r="K35" s="4271"/>
    </row>
    <row r="36" spans="1:11" ht="15">
      <c r="A36" s="543" t="s">
        <v>259</v>
      </c>
      <c r="B36" s="544"/>
      <c r="C36" s="544"/>
      <c r="D36" s="545">
        <v>15634</v>
      </c>
      <c r="E36" s="546">
        <v>0.35691619295482047</v>
      </c>
      <c r="F36" s="547">
        <v>7106</v>
      </c>
      <c r="G36" s="546">
        <v>0.1622263315298039</v>
      </c>
      <c r="H36" s="548">
        <v>8198</v>
      </c>
      <c r="I36" s="549">
        <v>0.18715613085861699</v>
      </c>
      <c r="J36" s="550">
        <f>D36+F36+H36</f>
        <v>30938</v>
      </c>
      <c r="K36" s="551">
        <f>E36+G36+I36</f>
        <v>0.70629865534324132</v>
      </c>
    </row>
    <row r="37" spans="1:11" ht="15">
      <c r="A37" s="543" t="s">
        <v>260</v>
      </c>
      <c r="B37" s="544"/>
      <c r="C37" s="544"/>
      <c r="D37" s="545">
        <v>4077</v>
      </c>
      <c r="E37" s="546">
        <v>9.3075816724881855E-2</v>
      </c>
      <c r="F37" s="547">
        <v>1717</v>
      </c>
      <c r="G37" s="546">
        <v>3.919822843184257E-2</v>
      </c>
      <c r="H37" s="548">
        <v>2681</v>
      </c>
      <c r="I37" s="549">
        <v>6.1205853480355225E-2</v>
      </c>
      <c r="J37" s="550">
        <f t="shared" ref="J37:K43" si="4">D37+F37+H37</f>
        <v>8475</v>
      </c>
      <c r="K37" s="551">
        <f t="shared" si="4"/>
        <v>0.19347989863707965</v>
      </c>
    </row>
    <row r="38" spans="1:11" ht="15">
      <c r="A38" s="543" t="s">
        <v>261</v>
      </c>
      <c r="B38" s="544"/>
      <c r="C38" s="544"/>
      <c r="D38" s="545">
        <v>520</v>
      </c>
      <c r="E38" s="546">
        <v>1.1871333013720521E-2</v>
      </c>
      <c r="F38" s="547">
        <v>261</v>
      </c>
      <c r="G38" s="546">
        <v>5.9584959934251081E-3</v>
      </c>
      <c r="H38" s="548">
        <v>728</v>
      </c>
      <c r="I38" s="549">
        <v>1.6619866219208732E-2</v>
      </c>
      <c r="J38" s="550">
        <f t="shared" si="4"/>
        <v>1509</v>
      </c>
      <c r="K38" s="551">
        <f t="shared" si="4"/>
        <v>3.4449695226354361E-2</v>
      </c>
    </row>
    <row r="39" spans="1:11" ht="15">
      <c r="A39" s="543" t="s">
        <v>262</v>
      </c>
      <c r="B39" s="544"/>
      <c r="C39" s="544"/>
      <c r="D39" s="545">
        <v>341</v>
      </c>
      <c r="E39" s="546">
        <v>7.7848549186128801E-3</v>
      </c>
      <c r="F39" s="547">
        <v>214</v>
      </c>
      <c r="G39" s="546">
        <v>4.8855101248772917E-3</v>
      </c>
      <c r="H39" s="548">
        <v>756</v>
      </c>
      <c r="I39" s="549">
        <v>1.725909184302445E-2</v>
      </c>
      <c r="J39" s="550">
        <f t="shared" si="4"/>
        <v>1311</v>
      </c>
      <c r="K39" s="551">
        <f t="shared" si="4"/>
        <v>2.9929456886514622E-2</v>
      </c>
    </row>
    <row r="40" spans="1:11" ht="15">
      <c r="A40" s="1122" t="s">
        <v>668</v>
      </c>
      <c r="B40" s="544"/>
      <c r="C40" s="544"/>
      <c r="D40" s="545">
        <v>531</v>
      </c>
      <c r="E40" s="546">
        <v>1.212245736593384E-2</v>
      </c>
      <c r="F40" s="547">
        <v>186</v>
      </c>
      <c r="G40" s="546">
        <v>4.246284501061571E-3</v>
      </c>
      <c r="H40" s="548">
        <v>207</v>
      </c>
      <c r="I40" s="549">
        <v>4.7257037189233613E-3</v>
      </c>
      <c r="J40" s="550">
        <f t="shared" si="4"/>
        <v>924</v>
      </c>
      <c r="K40" s="551">
        <f t="shared" si="4"/>
        <v>2.1094445585918775E-2</v>
      </c>
    </row>
    <row r="41" spans="1:11" ht="15">
      <c r="A41" s="543" t="s">
        <v>263</v>
      </c>
      <c r="B41" s="544"/>
      <c r="C41" s="544"/>
      <c r="D41" s="545">
        <v>101</v>
      </c>
      <c r="E41" s="546">
        <v>2.3057781430495627E-3</v>
      </c>
      <c r="F41" s="547">
        <v>39</v>
      </c>
      <c r="G41" s="552">
        <v>8.9034997602903908E-4</v>
      </c>
      <c r="H41" s="548">
        <v>122</v>
      </c>
      <c r="I41" s="549">
        <v>2.785197360911353E-3</v>
      </c>
      <c r="J41" s="550">
        <f t="shared" si="4"/>
        <v>262</v>
      </c>
      <c r="K41" s="551">
        <f t="shared" si="4"/>
        <v>5.9813254799899549E-3</v>
      </c>
    </row>
    <row r="42" spans="1:11" ht="15">
      <c r="A42" s="543" t="s">
        <v>264</v>
      </c>
      <c r="B42" s="544"/>
      <c r="C42" s="544"/>
      <c r="D42" s="545">
        <v>54</v>
      </c>
      <c r="E42" s="546">
        <v>1.2327922745017466E-3</v>
      </c>
      <c r="F42" s="547">
        <v>26</v>
      </c>
      <c r="G42" s="552">
        <v>5.9356665068602602E-4</v>
      </c>
      <c r="H42" s="548">
        <v>90</v>
      </c>
      <c r="I42" s="549">
        <v>2.0546537908362442E-3</v>
      </c>
      <c r="J42" s="550">
        <f t="shared" si="4"/>
        <v>170</v>
      </c>
      <c r="K42" s="551">
        <f t="shared" si="4"/>
        <v>3.8810127160240166E-3</v>
      </c>
    </row>
    <row r="43" spans="1:11" ht="18">
      <c r="A43" s="553" t="s">
        <v>305</v>
      </c>
      <c r="B43" s="554"/>
      <c r="C43" s="554"/>
      <c r="D43" s="555">
        <v>58</v>
      </c>
      <c r="E43" s="556">
        <v>1.3241102207611352E-3</v>
      </c>
      <c r="F43" s="557">
        <v>84</v>
      </c>
      <c r="G43" s="558">
        <v>1.9176768714471611E-3</v>
      </c>
      <c r="H43" s="559">
        <v>72</v>
      </c>
      <c r="I43" s="560">
        <v>1.6437230326689953E-3</v>
      </c>
      <c r="J43" s="561">
        <f t="shared" si="4"/>
        <v>214</v>
      </c>
      <c r="K43" s="562">
        <f t="shared" si="4"/>
        <v>4.8855101248772917E-3</v>
      </c>
    </row>
    <row r="44" spans="1:11" ht="16.5" thickBot="1">
      <c r="A44" s="522" t="s">
        <v>5</v>
      </c>
      <c r="B44" s="523"/>
      <c r="C44" s="523"/>
      <c r="D44" s="665">
        <f t="shared" ref="D44:K44" si="5">SUM(D36:D43)</f>
        <v>21316</v>
      </c>
      <c r="E44" s="563">
        <f t="shared" si="5"/>
        <v>0.48663333561628191</v>
      </c>
      <c r="F44" s="672">
        <f t="shared" si="5"/>
        <v>9633</v>
      </c>
      <c r="G44" s="563">
        <f t="shared" si="5"/>
        <v>0.21991644407917266</v>
      </c>
      <c r="H44" s="671">
        <f t="shared" si="5"/>
        <v>12854</v>
      </c>
      <c r="I44" s="563">
        <f t="shared" si="5"/>
        <v>0.29345022030454537</v>
      </c>
      <c r="J44" s="564">
        <f t="shared" si="5"/>
        <v>43803</v>
      </c>
      <c r="K44" s="565">
        <f t="shared" si="5"/>
        <v>0.99999999999999989</v>
      </c>
    </row>
    <row r="45" spans="1:11">
      <c r="A45" s="517"/>
      <c r="B45" s="517"/>
      <c r="C45" s="517"/>
      <c r="D45" s="520"/>
      <c r="E45" s="520"/>
      <c r="F45" s="519"/>
      <c r="G45" s="521"/>
      <c r="H45" s="521"/>
      <c r="I45" s="521"/>
      <c r="J45" s="520"/>
      <c r="K45" s="520"/>
    </row>
    <row r="46" spans="1:11">
      <c r="A46" s="1233" t="s">
        <v>310</v>
      </c>
      <c r="B46" s="520"/>
      <c r="C46" s="520"/>
      <c r="D46" s="520"/>
      <c r="E46" s="520"/>
      <c r="F46" s="520"/>
      <c r="G46" s="520"/>
      <c r="H46" s="520"/>
      <c r="I46" s="520"/>
      <c r="J46" s="520"/>
    </row>
    <row r="47" spans="1:11">
      <c r="A47" s="1233" t="s">
        <v>669</v>
      </c>
      <c r="B47" s="520"/>
      <c r="C47" s="520"/>
      <c r="D47" s="520"/>
      <c r="E47" s="520"/>
      <c r="F47" s="520"/>
      <c r="G47" s="520"/>
      <c r="H47" s="520"/>
      <c r="I47" s="520"/>
      <c r="J47" s="520"/>
    </row>
    <row r="48" spans="1:11" ht="14.25">
      <c r="A48" s="787"/>
      <c r="B48" s="520"/>
      <c r="C48" s="520"/>
      <c r="D48" s="520"/>
      <c r="E48" s="520"/>
      <c r="F48" s="520"/>
      <c r="G48" s="520"/>
      <c r="H48" s="520"/>
      <c r="I48" s="520"/>
      <c r="J48" s="520"/>
    </row>
    <row r="49" spans="1:10" ht="15">
      <c r="A49" s="788"/>
      <c r="B49" s="520"/>
      <c r="C49" s="520"/>
      <c r="D49" s="520"/>
      <c r="E49" s="520"/>
      <c r="F49" s="520"/>
      <c r="G49" s="520"/>
      <c r="H49" s="520"/>
      <c r="I49" s="520"/>
      <c r="J49" s="520"/>
    </row>
  </sheetData>
  <mergeCells count="23">
    <mergeCell ref="D35:E35"/>
    <mergeCell ref="F35:G35"/>
    <mergeCell ref="H35:I35"/>
    <mergeCell ref="J35:K35"/>
    <mergeCell ref="D33:K33"/>
    <mergeCell ref="D16:I16"/>
    <mergeCell ref="D20:K20"/>
    <mergeCell ref="A21:C21"/>
    <mergeCell ref="D21:K21"/>
    <mergeCell ref="A34:C34"/>
    <mergeCell ref="D34:K34"/>
    <mergeCell ref="D22:E22"/>
    <mergeCell ref="F22:G22"/>
    <mergeCell ref="H22:I22"/>
    <mergeCell ref="J22:K22"/>
    <mergeCell ref="D5:E5"/>
    <mergeCell ref="F5:G5"/>
    <mergeCell ref="H5:I5"/>
    <mergeCell ref="J5:K5"/>
    <mergeCell ref="A1:K1"/>
    <mergeCell ref="D3:K3"/>
    <mergeCell ref="A4:C4"/>
    <mergeCell ref="D4:K4"/>
  </mergeCells>
  <pageMargins left="0.55000000000000004" right="0.45" top="0.31" bottom="0.35433070866141736" header="0.15748031496062992" footer="0.15748031496062992"/>
  <pageSetup scale="60" orientation="landscape" r:id="rId1"/>
  <headerFooter>
    <oddFooter>&amp;L&amp;"Arial,Italique"National Bank of Canada - Supplementary Financial Information&amp;R&amp;"Arial,Italique"Page 20</oddFooter>
  </headerFooter>
  <colBreaks count="1" manualBreakCount="1">
    <brk id="39" max="1048575" man="1"/>
  </colBreaks>
  <drawing r:id="rId2"/>
  <legacyDrawing r:id="rId3"/>
  <oleObjects>
    <mc:AlternateContent xmlns:mc="http://schemas.openxmlformats.org/markup-compatibility/2006">
      <mc:Choice Requires="x14">
        <oleObject progId="Word.Document.8" shapeId="257025" r:id="rId4">
          <objectPr defaultSize="0" r:id="rId5">
            <anchor moveWithCells="1">
              <from>
                <xdr:col>0</xdr:col>
                <xdr:colOff>47625</xdr:colOff>
                <xdr:row>0</xdr:row>
                <xdr:rowOff>28575</xdr:rowOff>
              </from>
              <to>
                <xdr:col>0</xdr:col>
                <xdr:colOff>295275</xdr:colOff>
                <xdr:row>0</xdr:row>
                <xdr:rowOff>266700</xdr:rowOff>
              </to>
            </anchor>
          </objectPr>
        </oleObject>
      </mc:Choice>
      <mc:Fallback>
        <oleObject progId="Word.Document.8" shapeId="257025" r:id="rId4"/>
      </mc:Fallback>
    </mc:AlternateContent>
  </oleObjec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rgb="FFFFFF00"/>
    <pageSetUpPr fitToPage="1"/>
  </sheetPr>
  <dimension ref="A1:H60"/>
  <sheetViews>
    <sheetView showGridLines="0" showZeros="0" view="pageBreakPreview" zoomScale="75" zoomScaleSheetLayoutView="75" workbookViewId="0">
      <selection activeCell="C14" sqref="C14"/>
    </sheetView>
  </sheetViews>
  <sheetFormatPr defaultColWidth="8.88671875" defaultRowHeight="15"/>
  <cols>
    <col min="1" max="1" width="40.33203125" customWidth="1"/>
    <col min="2" max="2" width="30" customWidth="1"/>
    <col min="3" max="4" width="28.6640625" customWidth="1"/>
    <col min="5" max="5" width="28.6640625" style="21"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65" t="s">
        <v>644</v>
      </c>
      <c r="B1" s="4265"/>
      <c r="C1" s="4265"/>
      <c r="D1" s="4265"/>
      <c r="E1" s="4265"/>
      <c r="F1" s="4265"/>
    </row>
    <row r="2" spans="1:6" ht="13.5" customHeight="1" thickBot="1">
      <c r="A2" s="74"/>
      <c r="B2" s="75"/>
      <c r="C2" s="75"/>
      <c r="D2" s="75"/>
      <c r="E2" s="76"/>
      <c r="F2" s="75"/>
    </row>
    <row r="3" spans="1:6" s="42" customFormat="1" ht="18" customHeight="1">
      <c r="A3" s="77"/>
      <c r="B3" s="77"/>
      <c r="C3" s="4256">
        <v>2013</v>
      </c>
      <c r="D3" s="4257"/>
      <c r="E3" s="4257"/>
      <c r="F3" s="4258"/>
    </row>
    <row r="4" spans="1:6" ht="18" customHeight="1" thickBot="1">
      <c r="A4" s="77"/>
      <c r="B4" s="77"/>
      <c r="C4" s="4259" t="s">
        <v>1</v>
      </c>
      <c r="D4" s="4260"/>
      <c r="E4" s="4260"/>
      <c r="F4" s="4261"/>
    </row>
    <row r="5" spans="1:6" s="21" customFormat="1" ht="18" customHeight="1" thickBot="1">
      <c r="A5" s="49" t="s">
        <v>249</v>
      </c>
      <c r="B5" s="78"/>
      <c r="C5" s="4253" t="s">
        <v>37</v>
      </c>
      <c r="D5" s="4254"/>
      <c r="E5" s="4254"/>
      <c r="F5" s="4255"/>
    </row>
    <row r="6" spans="1:6" s="21" customFormat="1" ht="31.5" customHeight="1">
      <c r="A6" s="73"/>
      <c r="B6" s="79"/>
      <c r="C6" s="80" t="s">
        <v>38</v>
      </c>
      <c r="D6" s="81" t="s">
        <v>39</v>
      </c>
      <c r="E6" s="81" t="s">
        <v>40</v>
      </c>
      <c r="F6" s="794" t="s">
        <v>5</v>
      </c>
    </row>
    <row r="7" spans="1:6" s="21" customFormat="1">
      <c r="A7" s="83"/>
      <c r="B7" s="84"/>
      <c r="C7" s="85"/>
      <c r="D7" s="86"/>
      <c r="E7" s="86"/>
      <c r="F7" s="795"/>
    </row>
    <row r="8" spans="1:6" s="21" customFormat="1">
      <c r="A8" s="64" t="s">
        <v>41</v>
      </c>
      <c r="B8" s="39"/>
      <c r="C8" s="88">
        <v>18813</v>
      </c>
      <c r="D8" s="89">
        <v>5024</v>
      </c>
      <c r="E8" s="89">
        <v>39203</v>
      </c>
      <c r="F8" s="796">
        <f t="shared" ref="F8:F13" si="0">SUM(C8:E8)</f>
        <v>63040</v>
      </c>
    </row>
    <row r="9" spans="1:6" s="21" customFormat="1">
      <c r="A9" s="64" t="s">
        <v>42</v>
      </c>
      <c r="B9" s="39"/>
      <c r="C9" s="88">
        <v>12561</v>
      </c>
      <c r="D9" s="89">
        <v>7949</v>
      </c>
      <c r="E9" s="89">
        <v>15021</v>
      </c>
      <c r="F9" s="796">
        <f t="shared" si="0"/>
        <v>35531</v>
      </c>
    </row>
    <row r="10" spans="1:6" s="21" customFormat="1">
      <c r="A10" s="64" t="s">
        <v>43</v>
      </c>
      <c r="B10" s="39"/>
      <c r="C10" s="88">
        <v>14124</v>
      </c>
      <c r="D10" s="89">
        <v>2137</v>
      </c>
      <c r="E10" s="89">
        <v>12234</v>
      </c>
      <c r="F10" s="796">
        <f t="shared" si="0"/>
        <v>28495</v>
      </c>
    </row>
    <row r="11" spans="1:6" s="21" customFormat="1">
      <c r="A11" s="64" t="s">
        <v>44</v>
      </c>
      <c r="B11" s="39"/>
      <c r="C11" s="88">
        <v>1923</v>
      </c>
      <c r="D11" s="89">
        <v>196</v>
      </c>
      <c r="E11" s="89">
        <v>56</v>
      </c>
      <c r="F11" s="796">
        <f t="shared" si="0"/>
        <v>2175</v>
      </c>
    </row>
    <row r="12" spans="1:6" s="21" customFormat="1">
      <c r="A12" s="64" t="s">
        <v>45</v>
      </c>
      <c r="B12" s="39"/>
      <c r="C12" s="88">
        <v>107</v>
      </c>
      <c r="D12" s="89">
        <v>8</v>
      </c>
      <c r="E12" s="89">
        <v>9</v>
      </c>
      <c r="F12" s="796">
        <f t="shared" si="0"/>
        <v>124</v>
      </c>
    </row>
    <row r="13" spans="1:6" s="21" customFormat="1">
      <c r="A13" s="64" t="s">
        <v>46</v>
      </c>
      <c r="B13" s="39"/>
      <c r="C13" s="88">
        <v>285</v>
      </c>
      <c r="D13" s="89">
        <v>3</v>
      </c>
      <c r="E13" s="89">
        <v>1</v>
      </c>
      <c r="F13" s="796">
        <f t="shared" si="0"/>
        <v>289</v>
      </c>
    </row>
    <row r="14" spans="1:6" s="21" customFormat="1" ht="16.5" thickBot="1">
      <c r="A14" s="91" t="s">
        <v>47</v>
      </c>
      <c r="B14" s="92"/>
      <c r="C14" s="790">
        <f>SUM(C8:C13)</f>
        <v>47813</v>
      </c>
      <c r="D14" s="791">
        <f>SUM(D8:D13)</f>
        <v>15317</v>
      </c>
      <c r="E14" s="791">
        <f>SUM(E8:E13)</f>
        <v>66524</v>
      </c>
      <c r="F14" s="797">
        <f>SUM(F8:F13)</f>
        <v>129654</v>
      </c>
    </row>
    <row r="15" spans="1:6" ht="13.5" customHeight="1" thickBot="1">
      <c r="A15" s="74"/>
      <c r="B15" s="75"/>
      <c r="C15" s="75"/>
      <c r="D15" s="75"/>
      <c r="E15" s="76"/>
      <c r="F15" s="75"/>
    </row>
    <row r="16" spans="1:6" s="42" customFormat="1" ht="18" customHeight="1">
      <c r="A16" s="77"/>
      <c r="B16" s="77"/>
      <c r="C16" s="4256">
        <v>2013</v>
      </c>
      <c r="D16" s="4257"/>
      <c r="E16" s="4257"/>
      <c r="F16" s="4258"/>
    </row>
    <row r="17" spans="1:6" ht="18" customHeight="1" thickBot="1">
      <c r="A17" s="77"/>
      <c r="B17" s="77"/>
      <c r="C17" s="4259" t="s">
        <v>2</v>
      </c>
      <c r="D17" s="4260"/>
      <c r="E17" s="4260"/>
      <c r="F17" s="4261"/>
    </row>
    <row r="18" spans="1:6" s="21" customFormat="1" ht="18" customHeight="1" thickBot="1">
      <c r="A18" s="49" t="s">
        <v>249</v>
      </c>
      <c r="B18" s="78"/>
      <c r="C18" s="4253" t="s">
        <v>37</v>
      </c>
      <c r="D18" s="4254"/>
      <c r="E18" s="4254"/>
      <c r="F18" s="4255"/>
    </row>
    <row r="19" spans="1:6" s="21" customFormat="1" ht="31.5" customHeight="1">
      <c r="A19" s="73"/>
      <c r="B19" s="79"/>
      <c r="C19" s="80" t="s">
        <v>38</v>
      </c>
      <c r="D19" s="81" t="s">
        <v>39</v>
      </c>
      <c r="E19" s="81" t="s">
        <v>40</v>
      </c>
      <c r="F19" s="82" t="s">
        <v>5</v>
      </c>
    </row>
    <row r="20" spans="1:6" s="21" customFormat="1">
      <c r="A20" s="83"/>
      <c r="B20" s="84"/>
      <c r="C20" s="85"/>
      <c r="D20" s="86"/>
      <c r="E20" s="86"/>
      <c r="F20" s="795"/>
    </row>
    <row r="21" spans="1:6" s="21" customFormat="1">
      <c r="A21" s="64" t="s">
        <v>41</v>
      </c>
      <c r="B21" s="39"/>
      <c r="C21" s="88">
        <v>18790</v>
      </c>
      <c r="D21" s="89">
        <v>4949</v>
      </c>
      <c r="E21" s="89">
        <v>29971</v>
      </c>
      <c r="F21" s="796">
        <f t="shared" ref="F21:F26" si="1">SUM(C21:E21)</f>
        <v>53710</v>
      </c>
    </row>
    <row r="22" spans="1:6" s="21" customFormat="1">
      <c r="A22" s="64" t="s">
        <v>42</v>
      </c>
      <c r="B22" s="39"/>
      <c r="C22" s="88">
        <v>12408</v>
      </c>
      <c r="D22" s="89">
        <v>6808</v>
      </c>
      <c r="E22" s="89">
        <v>20118</v>
      </c>
      <c r="F22" s="796">
        <f t="shared" si="1"/>
        <v>39334</v>
      </c>
    </row>
    <row r="23" spans="1:6" s="21" customFormat="1">
      <c r="A23" s="64" t="s">
        <v>43</v>
      </c>
      <c r="B23" s="39"/>
      <c r="C23" s="88">
        <v>12395</v>
      </c>
      <c r="D23" s="89">
        <v>2039</v>
      </c>
      <c r="E23" s="89">
        <v>14234</v>
      </c>
      <c r="F23" s="796">
        <f t="shared" si="1"/>
        <v>28668</v>
      </c>
    </row>
    <row r="24" spans="1:6" s="21" customFormat="1">
      <c r="A24" s="64" t="s">
        <v>44</v>
      </c>
      <c r="B24" s="39"/>
      <c r="C24" s="88">
        <v>1945</v>
      </c>
      <c r="D24" s="89">
        <v>192</v>
      </c>
      <c r="E24" s="89">
        <v>54</v>
      </c>
      <c r="F24" s="796">
        <f t="shared" si="1"/>
        <v>2191</v>
      </c>
    </row>
    <row r="25" spans="1:6" s="21" customFormat="1">
      <c r="A25" s="64" t="s">
        <v>45</v>
      </c>
      <c r="B25" s="39"/>
      <c r="C25" s="88">
        <v>96</v>
      </c>
      <c r="D25" s="89">
        <v>11</v>
      </c>
      <c r="E25" s="89">
        <v>7</v>
      </c>
      <c r="F25" s="796">
        <f t="shared" si="1"/>
        <v>114</v>
      </c>
    </row>
    <row r="26" spans="1:6" s="21" customFormat="1">
      <c r="A26" s="64" t="s">
        <v>46</v>
      </c>
      <c r="B26" s="39"/>
      <c r="C26" s="88">
        <v>250</v>
      </c>
      <c r="D26" s="89">
        <v>4</v>
      </c>
      <c r="E26" s="89">
        <v>0</v>
      </c>
      <c r="F26" s="796">
        <f t="shared" si="1"/>
        <v>254</v>
      </c>
    </row>
    <row r="27" spans="1:6" s="21" customFormat="1" ht="16.5" thickBot="1">
      <c r="A27" s="91" t="s">
        <v>47</v>
      </c>
      <c r="B27" s="92"/>
      <c r="C27" s="790">
        <f>SUM(C21:C26)</f>
        <v>45884</v>
      </c>
      <c r="D27" s="791">
        <f>SUM(D21:D26)</f>
        <v>14003</v>
      </c>
      <c r="E27" s="791">
        <f>SUM(E21:E26)</f>
        <v>64384</v>
      </c>
      <c r="F27" s="797">
        <f>SUM(F21:F26)</f>
        <v>124271</v>
      </c>
    </row>
    <row r="28" spans="1:6" ht="13.5" customHeight="1" thickBot="1">
      <c r="A28" s="74"/>
      <c r="B28" s="75"/>
      <c r="C28" s="75"/>
      <c r="D28" s="75"/>
      <c r="E28" s="76"/>
      <c r="F28" s="75"/>
    </row>
    <row r="29" spans="1:6" s="42" customFormat="1" ht="18" customHeight="1">
      <c r="A29" s="77"/>
      <c r="B29" s="77"/>
      <c r="C29" s="4256">
        <v>2013</v>
      </c>
      <c r="D29" s="4257"/>
      <c r="E29" s="4257"/>
      <c r="F29" s="4258"/>
    </row>
    <row r="30" spans="1:6" ht="18" customHeight="1" thickBot="1">
      <c r="A30" s="77"/>
      <c r="B30" s="77"/>
      <c r="C30" s="4259" t="s">
        <v>3</v>
      </c>
      <c r="D30" s="4260"/>
      <c r="E30" s="4260"/>
      <c r="F30" s="4261"/>
    </row>
    <row r="31" spans="1:6" s="21" customFormat="1" ht="18" customHeight="1" thickBot="1">
      <c r="A31" s="49" t="s">
        <v>249</v>
      </c>
      <c r="B31" s="78"/>
      <c r="C31" s="4253" t="s">
        <v>37</v>
      </c>
      <c r="D31" s="4254"/>
      <c r="E31" s="4254"/>
      <c r="F31" s="4255"/>
    </row>
    <row r="32" spans="1:6" s="21" customFormat="1" ht="31.5" customHeight="1">
      <c r="A32" s="73"/>
      <c r="B32" s="79"/>
      <c r="C32" s="80" t="s">
        <v>38</v>
      </c>
      <c r="D32" s="81" t="s">
        <v>39</v>
      </c>
      <c r="E32" s="81" t="s">
        <v>40</v>
      </c>
      <c r="F32" s="82" t="s">
        <v>5</v>
      </c>
    </row>
    <row r="33" spans="1:6" s="21" customFormat="1">
      <c r="A33" s="83"/>
      <c r="B33" s="84"/>
      <c r="C33" s="85"/>
      <c r="D33" s="86"/>
      <c r="E33" s="86"/>
      <c r="F33" s="795"/>
    </row>
    <row r="34" spans="1:6" s="21" customFormat="1">
      <c r="A34" s="64" t="s">
        <v>41</v>
      </c>
      <c r="B34" s="39"/>
      <c r="C34" s="88">
        <v>18260</v>
      </c>
      <c r="D34" s="89">
        <v>4923</v>
      </c>
      <c r="E34" s="89">
        <v>28850</v>
      </c>
      <c r="F34" s="796">
        <f t="shared" ref="F34:F39" si="2">SUM(C34:E34)</f>
        <v>52033</v>
      </c>
    </row>
    <row r="35" spans="1:6" s="21" customFormat="1">
      <c r="A35" s="64" t="s">
        <v>42</v>
      </c>
      <c r="B35" s="39"/>
      <c r="C35" s="88">
        <v>10992</v>
      </c>
      <c r="D35" s="89">
        <v>6318</v>
      </c>
      <c r="E35" s="89">
        <v>15550</v>
      </c>
      <c r="F35" s="796">
        <f t="shared" si="2"/>
        <v>32860</v>
      </c>
    </row>
    <row r="36" spans="1:6" s="21" customFormat="1">
      <c r="A36" s="64" t="s">
        <v>43</v>
      </c>
      <c r="B36" s="39"/>
      <c r="C36" s="88">
        <v>12788</v>
      </c>
      <c r="D36" s="89">
        <v>2092</v>
      </c>
      <c r="E36" s="89">
        <v>12010</v>
      </c>
      <c r="F36" s="796">
        <f t="shared" si="2"/>
        <v>26890</v>
      </c>
    </row>
    <row r="37" spans="1:6" s="21" customFormat="1">
      <c r="A37" s="64" t="s">
        <v>44</v>
      </c>
      <c r="B37" s="39"/>
      <c r="C37" s="88">
        <v>1943</v>
      </c>
      <c r="D37" s="89">
        <v>194</v>
      </c>
      <c r="E37" s="89">
        <v>55</v>
      </c>
      <c r="F37" s="796">
        <f t="shared" si="2"/>
        <v>2192</v>
      </c>
    </row>
    <row r="38" spans="1:6" s="21" customFormat="1">
      <c r="A38" s="64" t="s">
        <v>45</v>
      </c>
      <c r="B38" s="39"/>
      <c r="C38" s="88">
        <v>95</v>
      </c>
      <c r="D38" s="89">
        <v>13</v>
      </c>
      <c r="E38" s="89">
        <v>9</v>
      </c>
      <c r="F38" s="796">
        <f t="shared" si="2"/>
        <v>117</v>
      </c>
    </row>
    <row r="39" spans="1:6" s="21" customFormat="1">
      <c r="A39" s="64" t="s">
        <v>46</v>
      </c>
      <c r="B39" s="39"/>
      <c r="C39" s="88">
        <v>199</v>
      </c>
      <c r="D39" s="89">
        <v>4</v>
      </c>
      <c r="E39" s="89">
        <v>1</v>
      </c>
      <c r="F39" s="796">
        <f t="shared" si="2"/>
        <v>204</v>
      </c>
    </row>
    <row r="40" spans="1:6" s="21" customFormat="1" ht="16.5" thickBot="1">
      <c r="A40" s="91" t="s">
        <v>47</v>
      </c>
      <c r="B40" s="92"/>
      <c r="C40" s="790">
        <f>SUM(C34:C39)</f>
        <v>44277</v>
      </c>
      <c r="D40" s="791">
        <f>SUM(D34:D39)</f>
        <v>13544</v>
      </c>
      <c r="E40" s="791">
        <f>SUM(E34:E39)</f>
        <v>56475</v>
      </c>
      <c r="F40" s="797">
        <f>SUM(F34:F39)</f>
        <v>114296</v>
      </c>
    </row>
    <row r="41" spans="1:6" ht="13.5" customHeight="1" thickBot="1">
      <c r="A41" s="74"/>
      <c r="B41" s="75"/>
      <c r="C41" s="75"/>
      <c r="D41" s="75"/>
      <c r="E41" s="76"/>
      <c r="F41" s="75"/>
    </row>
    <row r="42" spans="1:6" s="42" customFormat="1" ht="18" customHeight="1">
      <c r="A42" s="77"/>
      <c r="B42" s="77"/>
      <c r="C42" s="4256">
        <v>2013</v>
      </c>
      <c r="D42" s="4257"/>
      <c r="E42" s="4257"/>
      <c r="F42" s="4258"/>
    </row>
    <row r="43" spans="1:6" ht="18" customHeight="1" thickBot="1">
      <c r="A43" s="77"/>
      <c r="B43" s="77"/>
      <c r="C43" s="4262" t="s">
        <v>4</v>
      </c>
      <c r="D43" s="4263"/>
      <c r="E43" s="4263"/>
      <c r="F43" s="4264"/>
    </row>
    <row r="44" spans="1:6" s="21" customFormat="1" ht="18" customHeight="1" thickBot="1">
      <c r="A44" s="49" t="s">
        <v>249</v>
      </c>
      <c r="B44" s="78"/>
      <c r="C44" s="4253" t="s">
        <v>37</v>
      </c>
      <c r="D44" s="4254"/>
      <c r="E44" s="4254"/>
      <c r="F44" s="4255"/>
    </row>
    <row r="45" spans="1:6" s="21" customFormat="1" ht="31.5" customHeight="1">
      <c r="A45" s="73"/>
      <c r="B45" s="79"/>
      <c r="C45" s="80" t="s">
        <v>38</v>
      </c>
      <c r="D45" s="81" t="s">
        <v>39</v>
      </c>
      <c r="E45" s="81" t="s">
        <v>40</v>
      </c>
      <c r="F45" s="82" t="s">
        <v>5</v>
      </c>
    </row>
    <row r="46" spans="1:6" s="21" customFormat="1">
      <c r="A46" s="83"/>
      <c r="B46" s="84"/>
      <c r="C46" s="85"/>
      <c r="D46" s="86"/>
      <c r="E46" s="86"/>
      <c r="F46" s="795"/>
    </row>
    <row r="47" spans="1:6" s="21" customFormat="1">
      <c r="A47" s="64" t="s">
        <v>41</v>
      </c>
      <c r="B47" s="39"/>
      <c r="C47" s="789">
        <v>16159</v>
      </c>
      <c r="D47" s="547">
        <v>4802</v>
      </c>
      <c r="E47" s="547">
        <v>17657</v>
      </c>
      <c r="F47" s="796">
        <f>SUM(C47:E47)</f>
        <v>38618</v>
      </c>
    </row>
    <row r="48" spans="1:6" s="21" customFormat="1">
      <c r="A48" s="64" t="s">
        <v>42</v>
      </c>
      <c r="B48" s="39"/>
      <c r="C48" s="789">
        <v>10848</v>
      </c>
      <c r="D48" s="547">
        <v>6501</v>
      </c>
      <c r="E48" s="547">
        <v>15474</v>
      </c>
      <c r="F48" s="796">
        <f t="shared" ref="F48:F52" si="3">SUM(C48:E48)</f>
        <v>32823</v>
      </c>
    </row>
    <row r="49" spans="1:8" s="21" customFormat="1">
      <c r="A49" s="64" t="s">
        <v>43</v>
      </c>
      <c r="B49" s="39"/>
      <c r="C49" s="789">
        <v>14376</v>
      </c>
      <c r="D49" s="547">
        <v>1919</v>
      </c>
      <c r="E49" s="547">
        <v>5085</v>
      </c>
      <c r="F49" s="796">
        <f t="shared" si="3"/>
        <v>21380</v>
      </c>
    </row>
    <row r="50" spans="1:8" s="21" customFormat="1">
      <c r="A50" s="64" t="s">
        <v>44</v>
      </c>
      <c r="B50" s="39"/>
      <c r="C50" s="789">
        <v>1849</v>
      </c>
      <c r="D50" s="547">
        <v>243</v>
      </c>
      <c r="E50" s="547">
        <v>58</v>
      </c>
      <c r="F50" s="796">
        <f t="shared" si="3"/>
        <v>2150</v>
      </c>
    </row>
    <row r="51" spans="1:8" s="21" customFormat="1">
      <c r="A51" s="64" t="s">
        <v>45</v>
      </c>
      <c r="B51" s="39"/>
      <c r="C51" s="789">
        <v>71</v>
      </c>
      <c r="D51" s="547">
        <v>9</v>
      </c>
      <c r="E51" s="547">
        <v>9</v>
      </c>
      <c r="F51" s="796">
        <f t="shared" si="3"/>
        <v>89</v>
      </c>
    </row>
    <row r="52" spans="1:8" s="21" customFormat="1">
      <c r="A52" s="64" t="s">
        <v>46</v>
      </c>
      <c r="B52" s="39"/>
      <c r="C52" s="789">
        <v>234</v>
      </c>
      <c r="D52" s="547">
        <v>4</v>
      </c>
      <c r="E52" s="547">
        <v>1</v>
      </c>
      <c r="F52" s="796">
        <f t="shared" si="3"/>
        <v>239</v>
      </c>
    </row>
    <row r="53" spans="1:8" s="21" customFormat="1" ht="16.5" thickBot="1">
      <c r="A53" s="91" t="s">
        <v>47</v>
      </c>
      <c r="B53" s="92"/>
      <c r="C53" s="790">
        <f>SUM(C47:C52)</f>
        <v>43537</v>
      </c>
      <c r="D53" s="791">
        <f>SUM(D47:D52)</f>
        <v>13478</v>
      </c>
      <c r="E53" s="791">
        <f>SUM(E47:E52)</f>
        <v>38284</v>
      </c>
      <c r="F53" s="797">
        <f>SUM(F47:F52)</f>
        <v>95299</v>
      </c>
    </row>
    <row r="54" spans="1:8" ht="13.5" customHeight="1">
      <c r="A54" s="74"/>
      <c r="B54" s="75"/>
      <c r="C54" s="75"/>
      <c r="D54" s="75"/>
      <c r="E54" s="76"/>
      <c r="F54" s="75"/>
    </row>
    <row r="55" spans="1:8">
      <c r="A55" s="131" t="s">
        <v>655</v>
      </c>
      <c r="B55" s="21"/>
      <c r="C55" s="21"/>
      <c r="D55" s="21"/>
      <c r="F55" s="21"/>
      <c r="G55" s="21"/>
      <c r="H55" s="21"/>
    </row>
    <row r="56" spans="1:8">
      <c r="A56" s="131" t="s">
        <v>48</v>
      </c>
      <c r="B56" s="21"/>
      <c r="C56" s="21"/>
      <c r="D56" s="21"/>
      <c r="F56" s="21"/>
      <c r="G56" s="21"/>
      <c r="H56" s="21"/>
    </row>
    <row r="57" spans="1:8">
      <c r="A57" s="197" t="s">
        <v>656</v>
      </c>
      <c r="B57" s="21"/>
      <c r="C57" s="21"/>
      <c r="D57" s="21"/>
      <c r="F57" s="21"/>
      <c r="G57" s="21"/>
      <c r="H57" s="21"/>
    </row>
    <row r="58" spans="1:8">
      <c r="A58" s="197" t="s">
        <v>247</v>
      </c>
      <c r="B58" s="21"/>
      <c r="C58" s="21"/>
      <c r="D58" s="21"/>
      <c r="F58" s="21"/>
      <c r="G58" s="21"/>
      <c r="H58" s="21"/>
    </row>
    <row r="59" spans="1:8">
      <c r="A59" s="36"/>
      <c r="B59" s="21"/>
      <c r="C59" s="21"/>
      <c r="D59" s="21"/>
      <c r="F59" s="21"/>
      <c r="G59" s="21"/>
      <c r="H59" s="21"/>
    </row>
    <row r="60" spans="1:8">
      <c r="A60" s="21"/>
      <c r="B60" s="21"/>
      <c r="C60" s="21"/>
      <c r="D60" s="21"/>
      <c r="F60" s="21"/>
      <c r="G60" s="21"/>
      <c r="H60" s="21"/>
    </row>
  </sheetData>
  <mergeCells count="13">
    <mergeCell ref="C44:F44"/>
    <mergeCell ref="C18:F18"/>
    <mergeCell ref="C29:F29"/>
    <mergeCell ref="C30:F30"/>
    <mergeCell ref="C31:F31"/>
    <mergeCell ref="C42:F42"/>
    <mergeCell ref="C43:F43"/>
    <mergeCell ref="C17:F17"/>
    <mergeCell ref="A1:F1"/>
    <mergeCell ref="C3:F3"/>
    <mergeCell ref="C4:F4"/>
    <mergeCell ref="C5:F5"/>
    <mergeCell ref="C16:F16"/>
  </mergeCells>
  <printOptions horizontalCentered="1"/>
  <pageMargins left="0.31496062992125984" right="0.31496062992125984" top="0.39370078740157483" bottom="0.39370078740157483" header="0.19685039370078741" footer="0.19685039370078741"/>
  <pageSetup scale="56" orientation="landscape" r:id="rId1"/>
  <headerFooter alignWithMargins="0">
    <oddFooter>&amp;L&amp;"Tahoma,Italique"National Bank of Canada - Supplementary Financial Information&amp;R&amp;"Tahoma,Italique"page 22</oddFooter>
  </headerFooter>
  <drawing r:id="rId2"/>
  <legacyDrawing r:id="rId3"/>
  <oleObjects>
    <mc:AlternateContent xmlns:mc="http://schemas.openxmlformats.org/markup-compatibility/2006">
      <mc:Choice Requires="x14">
        <oleObject progId="Word.Document.8" shapeId="165889" r:id="rId4">
          <objectPr defaultSize="0" r:id="rId5">
            <anchor moveWithCells="1">
              <from>
                <xdr:col>0</xdr:col>
                <xdr:colOff>66675</xdr:colOff>
                <xdr:row>0</xdr:row>
                <xdr:rowOff>38100</xdr:rowOff>
              </from>
              <to>
                <xdr:col>0</xdr:col>
                <xdr:colOff>314325</xdr:colOff>
                <xdr:row>0</xdr:row>
                <xdr:rowOff>285750</xdr:rowOff>
              </to>
            </anchor>
          </objectPr>
        </oleObject>
      </mc:Choice>
      <mc:Fallback>
        <oleObject progId="Word.Document.8" shapeId="165889" r:id="rId4"/>
      </mc:Fallback>
    </mc:AlternateContent>
    <mc:AlternateContent xmlns:mc="http://schemas.openxmlformats.org/markup-compatibility/2006">
      <mc:Choice Requires="x14">
        <oleObject progId="Word.Document.8" shapeId="165890" r:id="rId6">
          <objectPr defaultSize="0" r:id="rId5">
            <anchor moveWithCells="1">
              <from>
                <xdr:col>0</xdr:col>
                <xdr:colOff>66675</xdr:colOff>
                <xdr:row>0</xdr:row>
                <xdr:rowOff>38100</xdr:rowOff>
              </from>
              <to>
                <xdr:col>0</xdr:col>
                <xdr:colOff>314325</xdr:colOff>
                <xdr:row>0</xdr:row>
                <xdr:rowOff>285750</xdr:rowOff>
              </to>
            </anchor>
          </objectPr>
        </oleObject>
      </mc:Choice>
      <mc:Fallback>
        <oleObject progId="Word.Document.8" shapeId="165890" r:id="rId6"/>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1">
    <tabColor rgb="FF7030A0"/>
    <pageSetUpPr fitToPage="1"/>
  </sheetPr>
  <dimension ref="A1:U59"/>
  <sheetViews>
    <sheetView showGridLines="0" showZeros="0" view="pageBreakPreview" zoomScale="75" zoomScaleSheetLayoutView="75" workbookViewId="0">
      <selection activeCell="D40" sqref="D40"/>
    </sheetView>
  </sheetViews>
  <sheetFormatPr defaultColWidth="8.88671875" defaultRowHeight="15"/>
  <cols>
    <col min="1" max="1" width="22.77734375" customWidth="1"/>
    <col min="2" max="2" width="13" customWidth="1"/>
    <col min="3" max="4" width="28.6640625" customWidth="1"/>
    <col min="5" max="5" width="28.6640625" style="21"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65" t="s">
        <v>645</v>
      </c>
      <c r="B1" s="4265"/>
      <c r="C1" s="4265"/>
      <c r="D1" s="4265"/>
      <c r="E1" s="4265"/>
      <c r="F1" s="4265"/>
    </row>
    <row r="2" spans="1:6" ht="13.5" customHeight="1" thickBot="1">
      <c r="A2" s="74"/>
      <c r="B2" s="75"/>
      <c r="C2" s="75"/>
      <c r="D2" s="75"/>
      <c r="E2" s="76"/>
      <c r="F2" s="75"/>
    </row>
    <row r="3" spans="1:6" s="42" customFormat="1" ht="18" hidden="1" customHeight="1">
      <c r="A3" s="77"/>
      <c r="B3" s="77"/>
      <c r="C3" s="4256">
        <v>2014</v>
      </c>
      <c r="D3" s="4257"/>
      <c r="E3" s="4257"/>
      <c r="F3" s="4258"/>
    </row>
    <row r="4" spans="1:6" ht="17.25" hidden="1" customHeight="1" thickBot="1">
      <c r="A4" s="77"/>
      <c r="B4" s="77"/>
      <c r="C4" s="4259" t="s">
        <v>1</v>
      </c>
      <c r="D4" s="4260"/>
      <c r="E4" s="4260"/>
      <c r="F4" s="4261"/>
    </row>
    <row r="5" spans="1:6" s="21" customFormat="1" ht="18" hidden="1" customHeight="1" thickBot="1">
      <c r="A5" s="49" t="s">
        <v>249</v>
      </c>
      <c r="B5" s="78"/>
      <c r="C5" s="4253" t="s">
        <v>37</v>
      </c>
      <c r="D5" s="4254"/>
      <c r="E5" s="4254"/>
      <c r="F5" s="4255"/>
    </row>
    <row r="6" spans="1:6" s="21" customFormat="1" ht="31.5" hidden="1" customHeight="1">
      <c r="A6" s="73"/>
      <c r="B6" s="79"/>
      <c r="C6" s="80" t="s">
        <v>49</v>
      </c>
      <c r="D6" s="81" t="s">
        <v>50</v>
      </c>
      <c r="E6" s="81" t="s">
        <v>51</v>
      </c>
      <c r="F6" s="82" t="s">
        <v>5</v>
      </c>
    </row>
    <row r="7" spans="1:6" s="21" customFormat="1" hidden="1">
      <c r="A7" s="83"/>
      <c r="B7" s="84"/>
      <c r="C7" s="85"/>
      <c r="D7" s="86"/>
      <c r="E7" s="86"/>
      <c r="F7" s="87"/>
    </row>
    <row r="8" spans="1:6" s="21" customFormat="1" hidden="1">
      <c r="A8" s="64" t="s">
        <v>41</v>
      </c>
      <c r="B8" s="39"/>
      <c r="C8" s="96"/>
      <c r="D8" s="97"/>
      <c r="E8" s="97"/>
      <c r="F8" s="98">
        <f t="shared" ref="F8:F14" si="0">SUM(C8:E8)</f>
        <v>0</v>
      </c>
    </row>
    <row r="9" spans="1:6" s="21" customFormat="1" hidden="1">
      <c r="A9" s="64" t="s">
        <v>42</v>
      </c>
      <c r="B9" s="39"/>
      <c r="C9" s="96"/>
      <c r="D9" s="97"/>
      <c r="E9" s="97"/>
      <c r="F9" s="98">
        <f t="shared" si="0"/>
        <v>0</v>
      </c>
    </row>
    <row r="10" spans="1:6" s="21" customFormat="1" hidden="1">
      <c r="A10" s="64" t="s">
        <v>43</v>
      </c>
      <c r="B10" s="39"/>
      <c r="C10" s="96"/>
      <c r="D10" s="97"/>
      <c r="E10" s="97"/>
      <c r="F10" s="98">
        <f t="shared" si="0"/>
        <v>0</v>
      </c>
    </row>
    <row r="11" spans="1:6" s="21" customFormat="1" hidden="1">
      <c r="A11" s="64" t="s">
        <v>44</v>
      </c>
      <c r="B11" s="39"/>
      <c r="C11" s="96"/>
      <c r="D11" s="97"/>
      <c r="E11" s="97"/>
      <c r="F11" s="98">
        <f t="shared" si="0"/>
        <v>0</v>
      </c>
    </row>
    <row r="12" spans="1:6" s="21" customFormat="1" hidden="1">
      <c r="A12" s="64" t="s">
        <v>45</v>
      </c>
      <c r="B12" s="39"/>
      <c r="C12" s="96"/>
      <c r="D12" s="97"/>
      <c r="E12" s="97"/>
      <c r="F12" s="98">
        <f t="shared" si="0"/>
        <v>0</v>
      </c>
    </row>
    <row r="13" spans="1:6" s="21" customFormat="1" hidden="1">
      <c r="A13" s="64" t="s">
        <v>46</v>
      </c>
      <c r="B13" s="39"/>
      <c r="C13" s="96"/>
      <c r="D13" s="97"/>
      <c r="E13" s="97"/>
      <c r="F13" s="98">
        <f t="shared" si="0"/>
        <v>0</v>
      </c>
    </row>
    <row r="14" spans="1:6" s="21" customFormat="1" ht="16.5" hidden="1" thickBot="1">
      <c r="A14" s="91" t="s">
        <v>47</v>
      </c>
      <c r="B14" s="92"/>
      <c r="C14" s="99">
        <f>SUM(C8:C13)</f>
        <v>0</v>
      </c>
      <c r="D14" s="100">
        <f>SUM(D8:D13)</f>
        <v>0</v>
      </c>
      <c r="E14" s="100">
        <f>SUM(E8:E13)</f>
        <v>0</v>
      </c>
      <c r="F14" s="101">
        <f t="shared" si="0"/>
        <v>0</v>
      </c>
    </row>
    <row r="15" spans="1:6" ht="13.5" hidden="1" customHeight="1" thickBot="1">
      <c r="A15" s="74"/>
      <c r="B15" s="75"/>
      <c r="C15" s="75"/>
      <c r="D15" s="75"/>
      <c r="E15" s="76"/>
      <c r="F15" s="75"/>
    </row>
    <row r="16" spans="1:6" s="42" customFormat="1" ht="18" hidden="1" customHeight="1">
      <c r="A16" s="77"/>
      <c r="B16" s="77"/>
      <c r="C16" s="4256">
        <v>2014</v>
      </c>
      <c r="D16" s="4257"/>
      <c r="E16" s="4257"/>
      <c r="F16" s="4258"/>
    </row>
    <row r="17" spans="1:6" ht="17.25" hidden="1" customHeight="1" thickBot="1">
      <c r="A17" s="77"/>
      <c r="B17" s="77"/>
      <c r="C17" s="4259" t="s">
        <v>2</v>
      </c>
      <c r="D17" s="4260"/>
      <c r="E17" s="4260"/>
      <c r="F17" s="4261"/>
    </row>
    <row r="18" spans="1:6" s="21" customFormat="1" ht="18" hidden="1" customHeight="1" thickBot="1">
      <c r="A18" s="49" t="s">
        <v>249</v>
      </c>
      <c r="B18" s="78"/>
      <c r="C18" s="4253" t="s">
        <v>37</v>
      </c>
      <c r="D18" s="4254"/>
      <c r="E18" s="4254"/>
      <c r="F18" s="4255"/>
    </row>
    <row r="19" spans="1:6" s="21" customFormat="1" ht="31.5" hidden="1" customHeight="1">
      <c r="A19" s="73"/>
      <c r="B19" s="79"/>
      <c r="C19" s="80" t="s">
        <v>49</v>
      </c>
      <c r="D19" s="81" t="s">
        <v>50</v>
      </c>
      <c r="E19" s="81" t="s">
        <v>51</v>
      </c>
      <c r="F19" s="82" t="s">
        <v>5</v>
      </c>
    </row>
    <row r="20" spans="1:6" s="21" customFormat="1" hidden="1">
      <c r="A20" s="83"/>
      <c r="B20" s="84"/>
      <c r="C20" s="85"/>
      <c r="D20" s="86"/>
      <c r="E20" s="86"/>
      <c r="F20" s="87"/>
    </row>
    <row r="21" spans="1:6" s="21" customFormat="1" hidden="1">
      <c r="A21" s="64" t="s">
        <v>41</v>
      </c>
      <c r="B21" s="39"/>
      <c r="C21" s="96"/>
      <c r="D21" s="97"/>
      <c r="E21" s="97"/>
      <c r="F21" s="98">
        <f t="shared" ref="F21:F27" si="1">SUM(C21:E21)</f>
        <v>0</v>
      </c>
    </row>
    <row r="22" spans="1:6" s="21" customFormat="1" hidden="1">
      <c r="A22" s="64" t="s">
        <v>42</v>
      </c>
      <c r="B22" s="39"/>
      <c r="C22" s="96"/>
      <c r="D22" s="97"/>
      <c r="E22" s="97"/>
      <c r="F22" s="98">
        <f t="shared" si="1"/>
        <v>0</v>
      </c>
    </row>
    <row r="23" spans="1:6" s="21" customFormat="1" hidden="1">
      <c r="A23" s="64" t="s">
        <v>43</v>
      </c>
      <c r="B23" s="39"/>
      <c r="C23" s="96"/>
      <c r="D23" s="97"/>
      <c r="E23" s="97"/>
      <c r="F23" s="98">
        <f t="shared" si="1"/>
        <v>0</v>
      </c>
    </row>
    <row r="24" spans="1:6" s="21" customFormat="1" hidden="1">
      <c r="A24" s="64" t="s">
        <v>44</v>
      </c>
      <c r="B24" s="39"/>
      <c r="C24" s="96"/>
      <c r="D24" s="97"/>
      <c r="E24" s="97"/>
      <c r="F24" s="98">
        <f t="shared" si="1"/>
        <v>0</v>
      </c>
    </row>
    <row r="25" spans="1:6" s="21" customFormat="1" hidden="1">
      <c r="A25" s="64" t="s">
        <v>45</v>
      </c>
      <c r="B25" s="39"/>
      <c r="C25" s="96"/>
      <c r="D25" s="97"/>
      <c r="E25" s="97"/>
      <c r="F25" s="98">
        <f t="shared" si="1"/>
        <v>0</v>
      </c>
    </row>
    <row r="26" spans="1:6" s="21" customFormat="1" hidden="1">
      <c r="A26" s="64" t="s">
        <v>46</v>
      </c>
      <c r="B26" s="39"/>
      <c r="C26" s="96"/>
      <c r="D26" s="97"/>
      <c r="E26" s="97"/>
      <c r="F26" s="98">
        <f t="shared" si="1"/>
        <v>0</v>
      </c>
    </row>
    <row r="27" spans="1:6" s="21" customFormat="1" ht="16.5" hidden="1" thickBot="1">
      <c r="A27" s="91" t="s">
        <v>47</v>
      </c>
      <c r="B27" s="92"/>
      <c r="C27" s="99">
        <f>SUM(C21:C26)</f>
        <v>0</v>
      </c>
      <c r="D27" s="100">
        <f>SUM(D21:D26)</f>
        <v>0</v>
      </c>
      <c r="E27" s="100">
        <f>SUM(E21:E26)</f>
        <v>0</v>
      </c>
      <c r="F27" s="101">
        <f t="shared" si="1"/>
        <v>0</v>
      </c>
    </row>
    <row r="28" spans="1:6" ht="13.5" hidden="1" customHeight="1" thickBot="1">
      <c r="A28" s="74"/>
      <c r="B28" s="75"/>
      <c r="C28" s="75"/>
      <c r="D28" s="75"/>
      <c r="E28" s="76"/>
      <c r="F28" s="75"/>
    </row>
    <row r="29" spans="1:6" s="42" customFormat="1" ht="18" customHeight="1">
      <c r="A29" s="77"/>
      <c r="B29" s="77"/>
      <c r="C29" s="4256">
        <v>2014</v>
      </c>
      <c r="D29" s="4257"/>
      <c r="E29" s="4257"/>
      <c r="F29" s="4258"/>
    </row>
    <row r="30" spans="1:6" ht="17.25" customHeight="1" thickBot="1">
      <c r="A30" s="77"/>
      <c r="B30" s="77"/>
      <c r="C30" s="4259" t="s">
        <v>3</v>
      </c>
      <c r="D30" s="4260"/>
      <c r="E30" s="4260"/>
      <c r="F30" s="4261"/>
    </row>
    <row r="31" spans="1:6" s="21" customFormat="1" ht="18" customHeight="1" thickBot="1">
      <c r="A31" s="49" t="s">
        <v>249</v>
      </c>
      <c r="B31" s="78"/>
      <c r="C31" s="4253" t="s">
        <v>37</v>
      </c>
      <c r="D31" s="4254"/>
      <c r="E31" s="4254"/>
      <c r="F31" s="4255"/>
    </row>
    <row r="32" spans="1:6" s="21" customFormat="1" ht="31.5" customHeight="1">
      <c r="A32" s="73"/>
      <c r="B32" s="79"/>
      <c r="C32" s="80" t="s">
        <v>49</v>
      </c>
      <c r="D32" s="81" t="s">
        <v>50</v>
      </c>
      <c r="E32" s="81" t="s">
        <v>51</v>
      </c>
      <c r="F32" s="82" t="s">
        <v>5</v>
      </c>
    </row>
    <row r="33" spans="1:6" s="21" customFormat="1">
      <c r="A33" s="83"/>
      <c r="B33" s="84"/>
      <c r="C33" s="85"/>
      <c r="D33" s="86"/>
      <c r="E33" s="86"/>
      <c r="F33" s="87"/>
    </row>
    <row r="34" spans="1:6" s="21" customFormat="1">
      <c r="A34" s="64" t="s">
        <v>41</v>
      </c>
      <c r="B34" s="39"/>
      <c r="C34" s="96">
        <v>18766</v>
      </c>
      <c r="D34" s="97">
        <v>2150</v>
      </c>
      <c r="E34" s="97">
        <v>2424</v>
      </c>
      <c r="F34" s="98">
        <f t="shared" ref="F34:F39" si="2">SUM(C34:E34)</f>
        <v>23340</v>
      </c>
    </row>
    <row r="35" spans="1:6" s="21" customFormat="1">
      <c r="A35" s="64" t="s">
        <v>42</v>
      </c>
      <c r="B35" s="39"/>
      <c r="C35" s="96">
        <v>14124</v>
      </c>
      <c r="D35" s="97">
        <v>926</v>
      </c>
      <c r="E35" s="97">
        <v>2814</v>
      </c>
      <c r="F35" s="98">
        <f t="shared" si="2"/>
        <v>17864</v>
      </c>
    </row>
    <row r="36" spans="1:6" s="21" customFormat="1">
      <c r="A36" s="64" t="s">
        <v>43</v>
      </c>
      <c r="B36" s="39"/>
      <c r="C36" s="96">
        <v>4495</v>
      </c>
      <c r="D36" s="97">
        <v>1001</v>
      </c>
      <c r="E36" s="97">
        <v>3390</v>
      </c>
      <c r="F36" s="98">
        <f t="shared" si="2"/>
        <v>8886</v>
      </c>
    </row>
    <row r="37" spans="1:6" s="21" customFormat="1">
      <c r="A37" s="64" t="s">
        <v>44</v>
      </c>
      <c r="B37" s="39"/>
      <c r="C37" s="96">
        <v>667</v>
      </c>
      <c r="D37" s="97">
        <v>406</v>
      </c>
      <c r="E37" s="97">
        <v>572</v>
      </c>
      <c r="F37" s="98">
        <f t="shared" si="2"/>
        <v>1645</v>
      </c>
    </row>
    <row r="38" spans="1:6" s="21" customFormat="1">
      <c r="A38" s="64" t="s">
        <v>45</v>
      </c>
      <c r="B38" s="39"/>
      <c r="C38" s="96">
        <v>438</v>
      </c>
      <c r="D38" s="97">
        <v>98</v>
      </c>
      <c r="E38" s="97">
        <v>138</v>
      </c>
      <c r="F38" s="98">
        <f t="shared" si="2"/>
        <v>674</v>
      </c>
    </row>
    <row r="39" spans="1:6" s="21" customFormat="1">
      <c r="A39" s="64" t="s">
        <v>46</v>
      </c>
      <c r="B39" s="39"/>
      <c r="C39" s="96">
        <v>126</v>
      </c>
      <c r="D39" s="97">
        <v>29</v>
      </c>
      <c r="E39" s="97">
        <v>110</v>
      </c>
      <c r="F39" s="98">
        <f t="shared" si="2"/>
        <v>265</v>
      </c>
    </row>
    <row r="40" spans="1:6" s="21" customFormat="1" ht="16.5" thickBot="1">
      <c r="A40" s="91" t="s">
        <v>47</v>
      </c>
      <c r="B40" s="92"/>
      <c r="C40" s="99">
        <f>SUM(C34:C39)</f>
        <v>38616</v>
      </c>
      <c r="D40" s="100">
        <f>SUM(D34:D39)</f>
        <v>4610</v>
      </c>
      <c r="E40" s="100">
        <f>SUM(E34:E39)</f>
        <v>9448</v>
      </c>
      <c r="F40" s="101">
        <f>SUM(F34:F39)</f>
        <v>52674</v>
      </c>
    </row>
    <row r="41" spans="1:6" ht="13.5" customHeight="1" thickBot="1">
      <c r="A41" s="74"/>
      <c r="B41" s="75"/>
      <c r="C41" s="75"/>
      <c r="D41" s="75"/>
      <c r="E41" s="76"/>
      <c r="F41" s="75"/>
    </row>
    <row r="42" spans="1:6" s="42" customFormat="1" ht="18" customHeight="1">
      <c r="A42" s="77"/>
      <c r="B42" s="77"/>
      <c r="C42" s="4256">
        <v>2014</v>
      </c>
      <c r="D42" s="4257"/>
      <c r="E42" s="4257"/>
      <c r="F42" s="4258"/>
    </row>
    <row r="43" spans="1:6" ht="18" customHeight="1" thickBot="1">
      <c r="A43" s="77"/>
      <c r="B43" s="77"/>
      <c r="C43" s="4259" t="s">
        <v>4</v>
      </c>
      <c r="D43" s="4260"/>
      <c r="E43" s="4260"/>
      <c r="F43" s="4261"/>
    </row>
    <row r="44" spans="1:6" s="21" customFormat="1" ht="18" customHeight="1" thickBot="1">
      <c r="A44" s="49" t="s">
        <v>249</v>
      </c>
      <c r="B44" s="78"/>
      <c r="C44" s="4253" t="s">
        <v>37</v>
      </c>
      <c r="D44" s="4254"/>
      <c r="E44" s="4254"/>
      <c r="F44" s="4255"/>
    </row>
    <row r="45" spans="1:6" s="21" customFormat="1" ht="31.5" customHeight="1">
      <c r="A45" s="73"/>
      <c r="B45" s="79"/>
      <c r="C45" s="80" t="s">
        <v>49</v>
      </c>
      <c r="D45" s="81" t="s">
        <v>50</v>
      </c>
      <c r="E45" s="81" t="s">
        <v>51</v>
      </c>
      <c r="F45" s="82" t="s">
        <v>5</v>
      </c>
    </row>
    <row r="46" spans="1:6" s="21" customFormat="1">
      <c r="A46" s="83"/>
      <c r="B46" s="84"/>
      <c r="C46" s="85"/>
      <c r="D46" s="86"/>
      <c r="E46" s="86"/>
      <c r="F46" s="795"/>
    </row>
    <row r="47" spans="1:6" s="21" customFormat="1">
      <c r="A47" s="64" t="s">
        <v>41</v>
      </c>
      <c r="B47" s="39"/>
      <c r="C47" s="789">
        <v>18336</v>
      </c>
      <c r="D47" s="547">
        <v>2081</v>
      </c>
      <c r="E47" s="547">
        <v>2423</v>
      </c>
      <c r="F47" s="796">
        <f>SUM(C47:E47)</f>
        <v>22840</v>
      </c>
    </row>
    <row r="48" spans="1:6" s="21" customFormat="1">
      <c r="A48" s="64" t="s">
        <v>42</v>
      </c>
      <c r="B48" s="39"/>
      <c r="C48" s="789">
        <v>14204</v>
      </c>
      <c r="D48" s="547">
        <v>925</v>
      </c>
      <c r="E48" s="547">
        <v>2840</v>
      </c>
      <c r="F48" s="796">
        <f t="shared" ref="F48:F52" si="3">SUM(C48:E48)</f>
        <v>17969</v>
      </c>
    </row>
    <row r="49" spans="1:21" s="21" customFormat="1">
      <c r="A49" s="64" t="s">
        <v>43</v>
      </c>
      <c r="B49" s="39"/>
      <c r="C49" s="789">
        <v>4664</v>
      </c>
      <c r="D49" s="547">
        <v>982</v>
      </c>
      <c r="E49" s="547">
        <v>3369</v>
      </c>
      <c r="F49" s="796">
        <f t="shared" si="3"/>
        <v>9015</v>
      </c>
    </row>
    <row r="50" spans="1:21" s="21" customFormat="1">
      <c r="A50" s="64" t="s">
        <v>44</v>
      </c>
      <c r="B50" s="39"/>
      <c r="C50" s="789">
        <v>724</v>
      </c>
      <c r="D50" s="547">
        <v>392</v>
      </c>
      <c r="E50" s="547">
        <v>594</v>
      </c>
      <c r="F50" s="796">
        <f t="shared" si="3"/>
        <v>1710</v>
      </c>
    </row>
    <row r="51" spans="1:21" s="21" customFormat="1">
      <c r="A51" s="64" t="s">
        <v>45</v>
      </c>
      <c r="B51" s="39"/>
      <c r="C51" s="789">
        <v>399</v>
      </c>
      <c r="D51" s="547">
        <v>95</v>
      </c>
      <c r="E51" s="547">
        <v>130</v>
      </c>
      <c r="F51" s="796">
        <f t="shared" si="3"/>
        <v>624</v>
      </c>
    </row>
    <row r="52" spans="1:21" s="21" customFormat="1">
      <c r="A52" s="64" t="s">
        <v>46</v>
      </c>
      <c r="B52" s="39"/>
      <c r="C52" s="789">
        <v>139</v>
      </c>
      <c r="D52" s="547">
        <v>27</v>
      </c>
      <c r="E52" s="547">
        <v>109</v>
      </c>
      <c r="F52" s="796">
        <f t="shared" si="3"/>
        <v>275</v>
      </c>
    </row>
    <row r="53" spans="1:21" s="21" customFormat="1" ht="16.5" thickBot="1">
      <c r="A53" s="91" t="s">
        <v>47</v>
      </c>
      <c r="B53" s="92"/>
      <c r="C53" s="790">
        <f>SUM(C47:C52)</f>
        <v>38466</v>
      </c>
      <c r="D53" s="791">
        <f>SUM(D47:D52)</f>
        <v>4502</v>
      </c>
      <c r="E53" s="791">
        <f>SUM(E47:E52)</f>
        <v>9465</v>
      </c>
      <c r="F53" s="797">
        <f>SUM(F47:F52)</f>
        <v>52433</v>
      </c>
    </row>
    <row r="54" spans="1:21" ht="13.5" customHeight="1">
      <c r="A54" s="74"/>
      <c r="B54" s="75"/>
      <c r="C54" s="75"/>
      <c r="D54" s="75"/>
      <c r="E54" s="76"/>
      <c r="F54" s="75"/>
    </row>
    <row r="55" spans="1:21">
      <c r="A55" s="1408" t="s">
        <v>657</v>
      </c>
      <c r="B55" s="21"/>
      <c r="C55" s="21"/>
      <c r="D55" s="21"/>
      <c r="F55" s="21"/>
      <c r="G55" s="21"/>
      <c r="H55" s="21"/>
      <c r="I55" s="21"/>
      <c r="J55" s="21"/>
      <c r="K55" s="21"/>
      <c r="L55" s="21"/>
      <c r="M55" s="21"/>
      <c r="N55" s="21"/>
      <c r="O55" s="21"/>
      <c r="P55" s="21"/>
      <c r="Q55" s="21"/>
      <c r="R55" s="21"/>
      <c r="S55" s="21"/>
      <c r="T55" s="21"/>
      <c r="U55" s="21"/>
    </row>
    <row r="56" spans="1:21">
      <c r="A56" s="1408" t="s">
        <v>52</v>
      </c>
      <c r="B56" s="21"/>
      <c r="C56" s="21"/>
      <c r="D56" s="21"/>
      <c r="F56" s="21"/>
      <c r="G56" s="21"/>
      <c r="H56" s="21"/>
      <c r="I56" s="21"/>
      <c r="J56" s="21"/>
      <c r="K56" s="21"/>
      <c r="L56" s="21"/>
      <c r="M56" s="21"/>
      <c r="N56" s="21"/>
      <c r="O56" s="21"/>
      <c r="P56" s="21"/>
      <c r="Q56" s="21"/>
      <c r="R56" s="21"/>
      <c r="S56" s="21"/>
      <c r="T56" s="21"/>
      <c r="U56" s="21"/>
    </row>
    <row r="57" spans="1:21">
      <c r="A57" s="1408" t="s">
        <v>646</v>
      </c>
      <c r="B57" s="21"/>
      <c r="C57" s="21"/>
      <c r="D57" s="21"/>
      <c r="F57" s="21"/>
      <c r="G57" s="21"/>
      <c r="H57" s="21"/>
      <c r="I57" s="21"/>
      <c r="J57" s="21"/>
      <c r="K57" s="21"/>
      <c r="L57" s="21"/>
      <c r="M57" s="21"/>
      <c r="N57" s="21"/>
      <c r="O57" s="21"/>
      <c r="P57" s="21"/>
      <c r="Q57" s="21"/>
      <c r="R57" s="21"/>
      <c r="S57" s="21"/>
      <c r="T57" s="21"/>
      <c r="U57" s="21"/>
    </row>
    <row r="58" spans="1:21">
      <c r="B58" s="21"/>
      <c r="C58" s="21"/>
      <c r="D58" s="21"/>
      <c r="F58" s="21"/>
      <c r="G58" s="21"/>
      <c r="H58" s="21"/>
      <c r="I58" s="21"/>
      <c r="J58" s="21"/>
      <c r="K58" s="21"/>
      <c r="L58" s="21"/>
      <c r="M58" s="21"/>
      <c r="N58" s="21"/>
      <c r="O58" s="21"/>
      <c r="P58" s="21"/>
      <c r="Q58" s="21"/>
      <c r="R58" s="21"/>
      <c r="S58" s="21"/>
      <c r="T58" s="21"/>
      <c r="U58" s="21"/>
    </row>
    <row r="59" spans="1:21">
      <c r="B59" s="21"/>
      <c r="C59" s="21"/>
      <c r="D59" s="21"/>
      <c r="F59" s="21"/>
      <c r="G59" s="21"/>
      <c r="H59" s="21"/>
      <c r="I59" s="21"/>
      <c r="J59" s="21"/>
      <c r="K59" s="21"/>
      <c r="L59" s="21"/>
      <c r="M59" s="21"/>
      <c r="N59" s="21"/>
      <c r="O59" s="21"/>
      <c r="P59" s="21"/>
      <c r="Q59" s="21"/>
      <c r="R59" s="21"/>
      <c r="S59" s="21"/>
      <c r="T59" s="21"/>
      <c r="U59" s="21"/>
    </row>
  </sheetData>
  <mergeCells count="13">
    <mergeCell ref="C17:F17"/>
    <mergeCell ref="A1:F1"/>
    <mergeCell ref="C3:F3"/>
    <mergeCell ref="C4:F4"/>
    <mergeCell ref="C5:F5"/>
    <mergeCell ref="C16:F16"/>
    <mergeCell ref="C44:F44"/>
    <mergeCell ref="C18:F18"/>
    <mergeCell ref="C29:F29"/>
    <mergeCell ref="C30:F30"/>
    <mergeCell ref="C31:F31"/>
    <mergeCell ref="C42:F42"/>
    <mergeCell ref="C43:F43"/>
  </mergeCells>
  <printOptions horizontalCentered="1"/>
  <pageMargins left="0.31496062992125984" right="0.31496062992125984" top="0.39370078740157483" bottom="0.39370078740157483" header="0.19685039370078741" footer="0.19685039370078741"/>
  <pageSetup scale="73" orientation="landscape" r:id="rId1"/>
  <headerFooter alignWithMargins="0">
    <oddFooter>&amp;L&amp;"Tahoma,Italique"&amp;10National Bank of Canada - Supplementary Financial Information&amp;R&amp;"Tahoma,Italique"&amp;10page 23</oddFooter>
  </headerFooter>
  <drawing r:id="rId2"/>
  <legacyDrawing r:id="rId3"/>
  <oleObjects>
    <mc:AlternateContent xmlns:mc="http://schemas.openxmlformats.org/markup-compatibility/2006">
      <mc:Choice Requires="x14">
        <oleObject progId="Word.Document.8" shapeId="125953" r:id="rId4">
          <objectPr defaultSize="0" r:id="rId5">
            <anchor moveWithCells="1">
              <from>
                <xdr:col>0</xdr:col>
                <xdr:colOff>38100</xdr:colOff>
                <xdr:row>0</xdr:row>
                <xdr:rowOff>38100</xdr:rowOff>
              </from>
              <to>
                <xdr:col>0</xdr:col>
                <xdr:colOff>285750</xdr:colOff>
                <xdr:row>0</xdr:row>
                <xdr:rowOff>285750</xdr:rowOff>
              </to>
            </anchor>
          </objectPr>
        </oleObject>
      </mc:Choice>
      <mc:Fallback>
        <oleObject progId="Word.Document.8" shapeId="125953" r:id="rId4"/>
      </mc:Fallback>
    </mc:AlternateContent>
  </oleObjec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3">
    <tabColor rgb="FFFFFF00"/>
    <pageSetUpPr fitToPage="1"/>
  </sheetPr>
  <dimension ref="A1:U59"/>
  <sheetViews>
    <sheetView showGridLines="0" showZeros="0" view="pageBreakPreview" zoomScale="75" zoomScaleSheetLayoutView="75" workbookViewId="0">
      <selection activeCell="C14" sqref="C14"/>
    </sheetView>
  </sheetViews>
  <sheetFormatPr defaultColWidth="8.88671875" defaultRowHeight="15"/>
  <cols>
    <col min="1" max="1" width="22.77734375" customWidth="1"/>
    <col min="2" max="2" width="13" customWidth="1"/>
    <col min="3" max="4" width="28.6640625" customWidth="1"/>
    <col min="5" max="5" width="28.6640625" style="21" customWidth="1"/>
    <col min="6" max="6" width="28.6640625" customWidth="1"/>
    <col min="257" max="257" width="22.77734375" customWidth="1"/>
    <col min="258" max="258" width="29.77734375" customWidth="1"/>
    <col min="259" max="262" width="28.6640625" customWidth="1"/>
    <col min="513" max="513" width="22.77734375" customWidth="1"/>
    <col min="514" max="514" width="29.77734375" customWidth="1"/>
    <col min="515" max="518" width="28.6640625" customWidth="1"/>
    <col min="769" max="769" width="22.77734375" customWidth="1"/>
    <col min="770" max="770" width="29.77734375" customWidth="1"/>
    <col min="771" max="774" width="28.6640625" customWidth="1"/>
    <col min="1025" max="1025" width="22.77734375" customWidth="1"/>
    <col min="1026" max="1026" width="29.77734375" customWidth="1"/>
    <col min="1027" max="1030" width="28.6640625" customWidth="1"/>
    <col min="1281" max="1281" width="22.77734375" customWidth="1"/>
    <col min="1282" max="1282" width="29.77734375" customWidth="1"/>
    <col min="1283" max="1286" width="28.6640625" customWidth="1"/>
    <col min="1537" max="1537" width="22.77734375" customWidth="1"/>
    <col min="1538" max="1538" width="29.77734375" customWidth="1"/>
    <col min="1539" max="1542" width="28.6640625" customWidth="1"/>
    <col min="1793" max="1793" width="22.77734375" customWidth="1"/>
    <col min="1794" max="1794" width="29.77734375" customWidth="1"/>
    <col min="1795" max="1798" width="28.6640625" customWidth="1"/>
    <col min="2049" max="2049" width="22.77734375" customWidth="1"/>
    <col min="2050" max="2050" width="29.77734375" customWidth="1"/>
    <col min="2051" max="2054" width="28.6640625" customWidth="1"/>
    <col min="2305" max="2305" width="22.77734375" customWidth="1"/>
    <col min="2306" max="2306" width="29.77734375" customWidth="1"/>
    <col min="2307" max="2310" width="28.6640625" customWidth="1"/>
    <col min="2561" max="2561" width="22.77734375" customWidth="1"/>
    <col min="2562" max="2562" width="29.77734375" customWidth="1"/>
    <col min="2563" max="2566" width="28.6640625" customWidth="1"/>
    <col min="2817" max="2817" width="22.77734375" customWidth="1"/>
    <col min="2818" max="2818" width="29.77734375" customWidth="1"/>
    <col min="2819" max="2822" width="28.6640625" customWidth="1"/>
    <col min="3073" max="3073" width="22.77734375" customWidth="1"/>
    <col min="3074" max="3074" width="29.77734375" customWidth="1"/>
    <col min="3075" max="3078" width="28.6640625" customWidth="1"/>
    <col min="3329" max="3329" width="22.77734375" customWidth="1"/>
    <col min="3330" max="3330" width="29.77734375" customWidth="1"/>
    <col min="3331" max="3334" width="28.6640625" customWidth="1"/>
    <col min="3585" max="3585" width="22.77734375" customWidth="1"/>
    <col min="3586" max="3586" width="29.77734375" customWidth="1"/>
    <col min="3587" max="3590" width="28.6640625" customWidth="1"/>
    <col min="3841" max="3841" width="22.77734375" customWidth="1"/>
    <col min="3842" max="3842" width="29.77734375" customWidth="1"/>
    <col min="3843" max="3846" width="28.6640625" customWidth="1"/>
    <col min="4097" max="4097" width="22.77734375" customWidth="1"/>
    <col min="4098" max="4098" width="29.77734375" customWidth="1"/>
    <col min="4099" max="4102" width="28.6640625" customWidth="1"/>
    <col min="4353" max="4353" width="22.77734375" customWidth="1"/>
    <col min="4354" max="4354" width="29.77734375" customWidth="1"/>
    <col min="4355" max="4358" width="28.6640625" customWidth="1"/>
    <col min="4609" max="4609" width="22.77734375" customWidth="1"/>
    <col min="4610" max="4610" width="29.77734375" customWidth="1"/>
    <col min="4611" max="4614" width="28.6640625" customWidth="1"/>
    <col min="4865" max="4865" width="22.77734375" customWidth="1"/>
    <col min="4866" max="4866" width="29.77734375" customWidth="1"/>
    <col min="4867" max="4870" width="28.6640625" customWidth="1"/>
    <col min="5121" max="5121" width="22.77734375" customWidth="1"/>
    <col min="5122" max="5122" width="29.77734375" customWidth="1"/>
    <col min="5123" max="5126" width="28.6640625" customWidth="1"/>
    <col min="5377" max="5377" width="22.77734375" customWidth="1"/>
    <col min="5378" max="5378" width="29.77734375" customWidth="1"/>
    <col min="5379" max="5382" width="28.6640625" customWidth="1"/>
    <col min="5633" max="5633" width="22.77734375" customWidth="1"/>
    <col min="5634" max="5634" width="29.77734375" customWidth="1"/>
    <col min="5635" max="5638" width="28.6640625" customWidth="1"/>
    <col min="5889" max="5889" width="22.77734375" customWidth="1"/>
    <col min="5890" max="5890" width="29.77734375" customWidth="1"/>
    <col min="5891" max="5894" width="28.6640625" customWidth="1"/>
    <col min="6145" max="6145" width="22.77734375" customWidth="1"/>
    <col min="6146" max="6146" width="29.77734375" customWidth="1"/>
    <col min="6147" max="6150" width="28.6640625" customWidth="1"/>
    <col min="6401" max="6401" width="22.77734375" customWidth="1"/>
    <col min="6402" max="6402" width="29.77734375" customWidth="1"/>
    <col min="6403" max="6406" width="28.6640625" customWidth="1"/>
    <col min="6657" max="6657" width="22.77734375" customWidth="1"/>
    <col min="6658" max="6658" width="29.77734375" customWidth="1"/>
    <col min="6659" max="6662" width="28.6640625" customWidth="1"/>
    <col min="6913" max="6913" width="22.77734375" customWidth="1"/>
    <col min="6914" max="6914" width="29.77734375" customWidth="1"/>
    <col min="6915" max="6918" width="28.6640625" customWidth="1"/>
    <col min="7169" max="7169" width="22.77734375" customWidth="1"/>
    <col min="7170" max="7170" width="29.77734375" customWidth="1"/>
    <col min="7171" max="7174" width="28.6640625" customWidth="1"/>
    <col min="7425" max="7425" width="22.77734375" customWidth="1"/>
    <col min="7426" max="7426" width="29.77734375" customWidth="1"/>
    <col min="7427" max="7430" width="28.6640625" customWidth="1"/>
    <col min="7681" max="7681" width="22.77734375" customWidth="1"/>
    <col min="7682" max="7682" width="29.77734375" customWidth="1"/>
    <col min="7683" max="7686" width="28.6640625" customWidth="1"/>
    <col min="7937" max="7937" width="22.77734375" customWidth="1"/>
    <col min="7938" max="7938" width="29.77734375" customWidth="1"/>
    <col min="7939" max="7942" width="28.6640625" customWidth="1"/>
    <col min="8193" max="8193" width="22.77734375" customWidth="1"/>
    <col min="8194" max="8194" width="29.77734375" customWidth="1"/>
    <col min="8195" max="8198" width="28.6640625" customWidth="1"/>
    <col min="8449" max="8449" width="22.77734375" customWidth="1"/>
    <col min="8450" max="8450" width="29.77734375" customWidth="1"/>
    <col min="8451" max="8454" width="28.6640625" customWidth="1"/>
    <col min="8705" max="8705" width="22.77734375" customWidth="1"/>
    <col min="8706" max="8706" width="29.77734375" customWidth="1"/>
    <col min="8707" max="8710" width="28.6640625" customWidth="1"/>
    <col min="8961" max="8961" width="22.77734375" customWidth="1"/>
    <col min="8962" max="8962" width="29.77734375" customWidth="1"/>
    <col min="8963" max="8966" width="28.6640625" customWidth="1"/>
    <col min="9217" max="9217" width="22.77734375" customWidth="1"/>
    <col min="9218" max="9218" width="29.77734375" customWidth="1"/>
    <col min="9219" max="9222" width="28.6640625" customWidth="1"/>
    <col min="9473" max="9473" width="22.77734375" customWidth="1"/>
    <col min="9474" max="9474" width="29.77734375" customWidth="1"/>
    <col min="9475" max="9478" width="28.6640625" customWidth="1"/>
    <col min="9729" max="9729" width="22.77734375" customWidth="1"/>
    <col min="9730" max="9730" width="29.77734375" customWidth="1"/>
    <col min="9731" max="9734" width="28.6640625" customWidth="1"/>
    <col min="9985" max="9985" width="22.77734375" customWidth="1"/>
    <col min="9986" max="9986" width="29.77734375" customWidth="1"/>
    <col min="9987" max="9990" width="28.6640625" customWidth="1"/>
    <col min="10241" max="10241" width="22.77734375" customWidth="1"/>
    <col min="10242" max="10242" width="29.77734375" customWidth="1"/>
    <col min="10243" max="10246" width="28.6640625" customWidth="1"/>
    <col min="10497" max="10497" width="22.77734375" customWidth="1"/>
    <col min="10498" max="10498" width="29.77734375" customWidth="1"/>
    <col min="10499" max="10502" width="28.6640625" customWidth="1"/>
    <col min="10753" max="10753" width="22.77734375" customWidth="1"/>
    <col min="10754" max="10754" width="29.77734375" customWidth="1"/>
    <col min="10755" max="10758" width="28.6640625" customWidth="1"/>
    <col min="11009" max="11009" width="22.77734375" customWidth="1"/>
    <col min="11010" max="11010" width="29.77734375" customWidth="1"/>
    <col min="11011" max="11014" width="28.6640625" customWidth="1"/>
    <col min="11265" max="11265" width="22.77734375" customWidth="1"/>
    <col min="11266" max="11266" width="29.77734375" customWidth="1"/>
    <col min="11267" max="11270" width="28.6640625" customWidth="1"/>
    <col min="11521" max="11521" width="22.77734375" customWidth="1"/>
    <col min="11522" max="11522" width="29.77734375" customWidth="1"/>
    <col min="11523" max="11526" width="28.6640625" customWidth="1"/>
    <col min="11777" max="11777" width="22.77734375" customWidth="1"/>
    <col min="11778" max="11778" width="29.77734375" customWidth="1"/>
    <col min="11779" max="11782" width="28.6640625" customWidth="1"/>
    <col min="12033" max="12033" width="22.77734375" customWidth="1"/>
    <col min="12034" max="12034" width="29.77734375" customWidth="1"/>
    <col min="12035" max="12038" width="28.6640625" customWidth="1"/>
    <col min="12289" max="12289" width="22.77734375" customWidth="1"/>
    <col min="12290" max="12290" width="29.77734375" customWidth="1"/>
    <col min="12291" max="12294" width="28.6640625" customWidth="1"/>
    <col min="12545" max="12545" width="22.77734375" customWidth="1"/>
    <col min="12546" max="12546" width="29.77734375" customWidth="1"/>
    <col min="12547" max="12550" width="28.6640625" customWidth="1"/>
    <col min="12801" max="12801" width="22.77734375" customWidth="1"/>
    <col min="12802" max="12802" width="29.77734375" customWidth="1"/>
    <col min="12803" max="12806" width="28.6640625" customWidth="1"/>
    <col min="13057" max="13057" width="22.77734375" customWidth="1"/>
    <col min="13058" max="13058" width="29.77734375" customWidth="1"/>
    <col min="13059" max="13062" width="28.6640625" customWidth="1"/>
    <col min="13313" max="13313" width="22.77734375" customWidth="1"/>
    <col min="13314" max="13314" width="29.77734375" customWidth="1"/>
    <col min="13315" max="13318" width="28.6640625" customWidth="1"/>
    <col min="13569" max="13569" width="22.77734375" customWidth="1"/>
    <col min="13570" max="13570" width="29.77734375" customWidth="1"/>
    <col min="13571" max="13574" width="28.6640625" customWidth="1"/>
    <col min="13825" max="13825" width="22.77734375" customWidth="1"/>
    <col min="13826" max="13826" width="29.77734375" customWidth="1"/>
    <col min="13827" max="13830" width="28.6640625" customWidth="1"/>
    <col min="14081" max="14081" width="22.77734375" customWidth="1"/>
    <col min="14082" max="14082" width="29.77734375" customWidth="1"/>
    <col min="14083" max="14086" width="28.6640625" customWidth="1"/>
    <col min="14337" max="14337" width="22.77734375" customWidth="1"/>
    <col min="14338" max="14338" width="29.77734375" customWidth="1"/>
    <col min="14339" max="14342" width="28.6640625" customWidth="1"/>
    <col min="14593" max="14593" width="22.77734375" customWidth="1"/>
    <col min="14594" max="14594" width="29.77734375" customWidth="1"/>
    <col min="14595" max="14598" width="28.6640625" customWidth="1"/>
    <col min="14849" max="14849" width="22.77734375" customWidth="1"/>
    <col min="14850" max="14850" width="29.77734375" customWidth="1"/>
    <col min="14851" max="14854" width="28.6640625" customWidth="1"/>
    <col min="15105" max="15105" width="22.77734375" customWidth="1"/>
    <col min="15106" max="15106" width="29.77734375" customWidth="1"/>
    <col min="15107" max="15110" width="28.6640625" customWidth="1"/>
    <col min="15361" max="15361" width="22.77734375" customWidth="1"/>
    <col min="15362" max="15362" width="29.77734375" customWidth="1"/>
    <col min="15363" max="15366" width="28.6640625" customWidth="1"/>
    <col min="15617" max="15617" width="22.77734375" customWidth="1"/>
    <col min="15618" max="15618" width="29.77734375" customWidth="1"/>
    <col min="15619" max="15622" width="28.6640625" customWidth="1"/>
    <col min="15873" max="15873" width="22.77734375" customWidth="1"/>
    <col min="15874" max="15874" width="29.77734375" customWidth="1"/>
    <col min="15875" max="15878" width="28.6640625" customWidth="1"/>
    <col min="16129" max="16129" width="22.77734375" customWidth="1"/>
    <col min="16130" max="16130" width="29.77734375" customWidth="1"/>
    <col min="16131" max="16134" width="28.6640625" customWidth="1"/>
  </cols>
  <sheetData>
    <row r="1" spans="1:6" ht="23.1" customHeight="1">
      <c r="A1" s="4265" t="s">
        <v>645</v>
      </c>
      <c r="B1" s="4265"/>
      <c r="C1" s="4265"/>
      <c r="D1" s="4265"/>
      <c r="E1" s="4265"/>
      <c r="F1" s="4265"/>
    </row>
    <row r="2" spans="1:6" ht="13.5" customHeight="1" thickBot="1">
      <c r="A2" s="74"/>
      <c r="B2" s="75"/>
      <c r="C2" s="75"/>
      <c r="D2" s="75"/>
      <c r="E2" s="76"/>
      <c r="F2" s="75"/>
    </row>
    <row r="3" spans="1:6" s="42" customFormat="1" ht="18" customHeight="1">
      <c r="A3" s="77"/>
      <c r="B3" s="77"/>
      <c r="C3" s="4256">
        <v>2013</v>
      </c>
      <c r="D3" s="4257"/>
      <c r="E3" s="4257"/>
      <c r="F3" s="4258"/>
    </row>
    <row r="4" spans="1:6" ht="18" customHeight="1" thickBot="1">
      <c r="A4" s="77"/>
      <c r="B4" s="77"/>
      <c r="C4" s="4259" t="s">
        <v>1</v>
      </c>
      <c r="D4" s="4260"/>
      <c r="E4" s="4260"/>
      <c r="F4" s="4261"/>
    </row>
    <row r="5" spans="1:6" s="21" customFormat="1" ht="18" customHeight="1" thickBot="1">
      <c r="A5" s="49" t="s">
        <v>249</v>
      </c>
      <c r="B5" s="78"/>
      <c r="C5" s="4253" t="s">
        <v>37</v>
      </c>
      <c r="D5" s="4254"/>
      <c r="E5" s="4254"/>
      <c r="F5" s="4255"/>
    </row>
    <row r="6" spans="1:6" s="21" customFormat="1" ht="31.5" customHeight="1">
      <c r="A6" s="73"/>
      <c r="B6" s="79"/>
      <c r="C6" s="80" t="s">
        <v>49</v>
      </c>
      <c r="D6" s="81" t="s">
        <v>50</v>
      </c>
      <c r="E6" s="81" t="s">
        <v>51</v>
      </c>
      <c r="F6" s="82" t="s">
        <v>5</v>
      </c>
    </row>
    <row r="7" spans="1:6" s="21" customFormat="1">
      <c r="A7" s="83"/>
      <c r="B7" s="84"/>
      <c r="C7" s="85"/>
      <c r="D7" s="86"/>
      <c r="E7" s="86"/>
      <c r="F7" s="795"/>
    </row>
    <row r="8" spans="1:6" s="21" customFormat="1">
      <c r="A8" s="64" t="s">
        <v>41</v>
      </c>
      <c r="B8" s="39"/>
      <c r="C8" s="96">
        <v>18008</v>
      </c>
      <c r="D8" s="97">
        <v>2073</v>
      </c>
      <c r="E8" s="97">
        <v>2421</v>
      </c>
      <c r="F8" s="796">
        <f t="shared" ref="F8:F14" si="0">SUM(C8:E8)</f>
        <v>22502</v>
      </c>
    </row>
    <row r="9" spans="1:6" s="21" customFormat="1">
      <c r="A9" s="64" t="s">
        <v>42</v>
      </c>
      <c r="B9" s="39"/>
      <c r="C9" s="96">
        <v>14179</v>
      </c>
      <c r="D9" s="97">
        <v>909</v>
      </c>
      <c r="E9" s="97">
        <v>2868</v>
      </c>
      <c r="F9" s="796">
        <f t="shared" si="0"/>
        <v>17956</v>
      </c>
    </row>
    <row r="10" spans="1:6" s="21" customFormat="1">
      <c r="A10" s="64" t="s">
        <v>43</v>
      </c>
      <c r="B10" s="39"/>
      <c r="C10" s="96">
        <v>4578</v>
      </c>
      <c r="D10" s="97">
        <v>1022</v>
      </c>
      <c r="E10" s="97">
        <v>3426</v>
      </c>
      <c r="F10" s="796">
        <f t="shared" si="0"/>
        <v>9026</v>
      </c>
    </row>
    <row r="11" spans="1:6" s="21" customFormat="1">
      <c r="A11" s="64" t="s">
        <v>44</v>
      </c>
      <c r="B11" s="39"/>
      <c r="C11" s="96">
        <v>600</v>
      </c>
      <c r="D11" s="97">
        <v>442</v>
      </c>
      <c r="E11" s="97">
        <v>589</v>
      </c>
      <c r="F11" s="796">
        <f t="shared" si="0"/>
        <v>1631</v>
      </c>
    </row>
    <row r="12" spans="1:6" s="21" customFormat="1">
      <c r="A12" s="64" t="s">
        <v>45</v>
      </c>
      <c r="B12" s="39"/>
      <c r="C12" s="96">
        <v>498</v>
      </c>
      <c r="D12" s="97">
        <v>101</v>
      </c>
      <c r="E12" s="97">
        <v>132</v>
      </c>
      <c r="F12" s="796">
        <f t="shared" si="0"/>
        <v>731</v>
      </c>
    </row>
    <row r="13" spans="1:6" s="21" customFormat="1">
      <c r="A13" s="64" t="s">
        <v>46</v>
      </c>
      <c r="B13" s="39"/>
      <c r="C13" s="96">
        <v>125</v>
      </c>
      <c r="D13" s="97">
        <v>27</v>
      </c>
      <c r="E13" s="97">
        <v>111</v>
      </c>
      <c r="F13" s="796">
        <f t="shared" si="0"/>
        <v>263</v>
      </c>
    </row>
    <row r="14" spans="1:6" s="21" customFormat="1" ht="16.5" thickBot="1">
      <c r="A14" s="91" t="s">
        <v>47</v>
      </c>
      <c r="B14" s="92"/>
      <c r="C14" s="790">
        <f>SUM(C8:C13)</f>
        <v>37988</v>
      </c>
      <c r="D14" s="791">
        <f>SUM(D8:D13)</f>
        <v>4574</v>
      </c>
      <c r="E14" s="791">
        <f>SUM(E8:E13)</f>
        <v>9547</v>
      </c>
      <c r="F14" s="797">
        <f t="shared" si="0"/>
        <v>52109</v>
      </c>
    </row>
    <row r="15" spans="1:6" ht="13.5" customHeight="1" thickBot="1">
      <c r="A15" s="74"/>
      <c r="B15" s="75"/>
      <c r="C15" s="75"/>
      <c r="D15" s="75"/>
      <c r="E15" s="76"/>
      <c r="F15" s="75"/>
    </row>
    <row r="16" spans="1:6" s="42" customFormat="1" ht="18" customHeight="1">
      <c r="A16" s="77"/>
      <c r="B16" s="77"/>
      <c r="C16" s="4256">
        <v>2013</v>
      </c>
      <c r="D16" s="4257"/>
      <c r="E16" s="4257"/>
      <c r="F16" s="4258"/>
    </row>
    <row r="17" spans="1:6" ht="18" customHeight="1" thickBot="1">
      <c r="A17" s="77"/>
      <c r="B17" s="77"/>
      <c r="C17" s="4259" t="s">
        <v>2</v>
      </c>
      <c r="D17" s="4260"/>
      <c r="E17" s="4260"/>
      <c r="F17" s="4261"/>
    </row>
    <row r="18" spans="1:6" s="21" customFormat="1" ht="18" customHeight="1" thickBot="1">
      <c r="A18" s="49" t="s">
        <v>249</v>
      </c>
      <c r="B18" s="78"/>
      <c r="C18" s="4253" t="s">
        <v>37</v>
      </c>
      <c r="D18" s="4254"/>
      <c r="E18" s="4254"/>
      <c r="F18" s="4255"/>
    </row>
    <row r="19" spans="1:6" s="21" customFormat="1" ht="31.5" customHeight="1">
      <c r="A19" s="73"/>
      <c r="B19" s="79"/>
      <c r="C19" s="80" t="s">
        <v>49</v>
      </c>
      <c r="D19" s="81" t="s">
        <v>50</v>
      </c>
      <c r="E19" s="81" t="s">
        <v>51</v>
      </c>
      <c r="F19" s="82" t="s">
        <v>5</v>
      </c>
    </row>
    <row r="20" spans="1:6" s="21" customFormat="1">
      <c r="A20" s="83"/>
      <c r="B20" s="84"/>
      <c r="C20" s="85"/>
      <c r="D20" s="86"/>
      <c r="E20" s="86"/>
      <c r="F20" s="795"/>
    </row>
    <row r="21" spans="1:6" s="21" customFormat="1">
      <c r="A21" s="64" t="s">
        <v>41</v>
      </c>
      <c r="B21" s="39"/>
      <c r="C21" s="96">
        <v>17827</v>
      </c>
      <c r="D21" s="97">
        <v>2088</v>
      </c>
      <c r="E21" s="97">
        <v>2416</v>
      </c>
      <c r="F21" s="796">
        <f t="shared" ref="F21:F27" si="1">SUM(C21:E21)</f>
        <v>22331</v>
      </c>
    </row>
    <row r="22" spans="1:6" s="21" customFormat="1">
      <c r="A22" s="64" t="s">
        <v>42</v>
      </c>
      <c r="B22" s="39"/>
      <c r="C22" s="96">
        <v>14158</v>
      </c>
      <c r="D22" s="97">
        <v>912</v>
      </c>
      <c r="E22" s="97">
        <v>2885</v>
      </c>
      <c r="F22" s="796">
        <f t="shared" si="1"/>
        <v>17955</v>
      </c>
    </row>
    <row r="23" spans="1:6" s="21" customFormat="1">
      <c r="A23" s="64" t="s">
        <v>43</v>
      </c>
      <c r="B23" s="39"/>
      <c r="C23" s="96">
        <v>4223</v>
      </c>
      <c r="D23" s="97">
        <v>1001</v>
      </c>
      <c r="E23" s="97">
        <v>3434</v>
      </c>
      <c r="F23" s="796">
        <f t="shared" si="1"/>
        <v>8658</v>
      </c>
    </row>
    <row r="24" spans="1:6" s="21" customFormat="1">
      <c r="A24" s="64" t="s">
        <v>44</v>
      </c>
      <c r="B24" s="39"/>
      <c r="C24" s="96">
        <v>526</v>
      </c>
      <c r="D24" s="97">
        <v>414</v>
      </c>
      <c r="E24" s="97">
        <v>557</v>
      </c>
      <c r="F24" s="796">
        <f t="shared" si="1"/>
        <v>1497</v>
      </c>
    </row>
    <row r="25" spans="1:6" s="21" customFormat="1">
      <c r="A25" s="64" t="s">
        <v>45</v>
      </c>
      <c r="B25" s="39"/>
      <c r="C25" s="96">
        <v>231</v>
      </c>
      <c r="D25" s="97">
        <v>90</v>
      </c>
      <c r="E25" s="97">
        <v>123</v>
      </c>
      <c r="F25" s="796">
        <f t="shared" si="1"/>
        <v>444</v>
      </c>
    </row>
    <row r="26" spans="1:6" s="21" customFormat="1">
      <c r="A26" s="64" t="s">
        <v>46</v>
      </c>
      <c r="B26" s="39"/>
      <c r="C26" s="96">
        <v>107</v>
      </c>
      <c r="D26" s="97">
        <v>26</v>
      </c>
      <c r="E26" s="97">
        <v>109</v>
      </c>
      <c r="F26" s="796">
        <f t="shared" si="1"/>
        <v>242</v>
      </c>
    </row>
    <row r="27" spans="1:6" s="21" customFormat="1" ht="16.5" thickBot="1">
      <c r="A27" s="91" t="s">
        <v>47</v>
      </c>
      <c r="B27" s="92"/>
      <c r="C27" s="790">
        <f>SUM(C21:C26)</f>
        <v>37072</v>
      </c>
      <c r="D27" s="791">
        <f>SUM(D21:D26)</f>
        <v>4531</v>
      </c>
      <c r="E27" s="791">
        <f>SUM(E21:E26)</f>
        <v>9524</v>
      </c>
      <c r="F27" s="797">
        <f t="shared" si="1"/>
        <v>51127</v>
      </c>
    </row>
    <row r="28" spans="1:6" ht="13.5" customHeight="1" thickBot="1">
      <c r="A28" s="74"/>
      <c r="B28" s="75"/>
      <c r="C28" s="75"/>
      <c r="D28" s="75"/>
      <c r="E28" s="76"/>
      <c r="F28" s="75"/>
    </row>
    <row r="29" spans="1:6" s="42" customFormat="1" ht="18" customHeight="1">
      <c r="A29" s="77"/>
      <c r="B29" s="77"/>
      <c r="C29" s="4256">
        <v>2013</v>
      </c>
      <c r="D29" s="4257"/>
      <c r="E29" s="4257"/>
      <c r="F29" s="4258"/>
    </row>
    <row r="30" spans="1:6" ht="18" customHeight="1" thickBot="1">
      <c r="A30" s="77"/>
      <c r="B30" s="77"/>
      <c r="C30" s="4259" t="s">
        <v>3</v>
      </c>
      <c r="D30" s="4260"/>
      <c r="E30" s="4260"/>
      <c r="F30" s="4261"/>
    </row>
    <row r="31" spans="1:6" s="21" customFormat="1" ht="18" customHeight="1" thickBot="1">
      <c r="A31" s="49" t="s">
        <v>249</v>
      </c>
      <c r="B31" s="78"/>
      <c r="C31" s="4253" t="s">
        <v>37</v>
      </c>
      <c r="D31" s="4254"/>
      <c r="E31" s="4254"/>
      <c r="F31" s="4255"/>
    </row>
    <row r="32" spans="1:6" s="21" customFormat="1" ht="31.5" customHeight="1">
      <c r="A32" s="73"/>
      <c r="B32" s="79"/>
      <c r="C32" s="80" t="s">
        <v>49</v>
      </c>
      <c r="D32" s="81" t="s">
        <v>50</v>
      </c>
      <c r="E32" s="81" t="s">
        <v>51</v>
      </c>
      <c r="F32" s="82" t="s">
        <v>5</v>
      </c>
    </row>
    <row r="33" spans="1:6" s="21" customFormat="1">
      <c r="A33" s="83"/>
      <c r="B33" s="84"/>
      <c r="C33" s="85"/>
      <c r="D33" s="86"/>
      <c r="E33" s="86"/>
      <c r="F33" s="795"/>
    </row>
    <row r="34" spans="1:6" s="21" customFormat="1">
      <c r="A34" s="64" t="s">
        <v>41</v>
      </c>
      <c r="B34" s="39"/>
      <c r="C34" s="96">
        <v>17144</v>
      </c>
      <c r="D34" s="97">
        <v>2015</v>
      </c>
      <c r="E34" s="97">
        <v>2477</v>
      </c>
      <c r="F34" s="796">
        <f t="shared" ref="F34:F39" si="2">SUM(C34:E34)</f>
        <v>21636</v>
      </c>
    </row>
    <row r="35" spans="1:6" s="21" customFormat="1">
      <c r="A35" s="64" t="s">
        <v>42</v>
      </c>
      <c r="B35" s="39"/>
      <c r="C35" s="96">
        <v>13486</v>
      </c>
      <c r="D35" s="97">
        <v>996</v>
      </c>
      <c r="E35" s="97">
        <v>2870</v>
      </c>
      <c r="F35" s="796">
        <f t="shared" si="2"/>
        <v>17352</v>
      </c>
    </row>
    <row r="36" spans="1:6" s="21" customFormat="1">
      <c r="A36" s="64" t="s">
        <v>43</v>
      </c>
      <c r="B36" s="39"/>
      <c r="C36" s="96">
        <v>4284</v>
      </c>
      <c r="D36" s="97">
        <v>963</v>
      </c>
      <c r="E36" s="97">
        <v>3369</v>
      </c>
      <c r="F36" s="796">
        <f t="shared" si="2"/>
        <v>8616</v>
      </c>
    </row>
    <row r="37" spans="1:6" s="21" customFormat="1">
      <c r="A37" s="64" t="s">
        <v>44</v>
      </c>
      <c r="B37" s="39"/>
      <c r="C37" s="96">
        <v>544</v>
      </c>
      <c r="D37" s="97">
        <v>341</v>
      </c>
      <c r="E37" s="97">
        <v>572</v>
      </c>
      <c r="F37" s="796">
        <f t="shared" si="2"/>
        <v>1457</v>
      </c>
    </row>
    <row r="38" spans="1:6" s="21" customFormat="1">
      <c r="A38" s="64" t="s">
        <v>45</v>
      </c>
      <c r="B38" s="39"/>
      <c r="C38" s="96">
        <v>243</v>
      </c>
      <c r="D38" s="97">
        <v>79</v>
      </c>
      <c r="E38" s="97">
        <v>120</v>
      </c>
      <c r="F38" s="796">
        <f t="shared" si="2"/>
        <v>442</v>
      </c>
    </row>
    <row r="39" spans="1:6" s="21" customFormat="1">
      <c r="A39" s="64" t="s">
        <v>46</v>
      </c>
      <c r="B39" s="39"/>
      <c r="C39" s="96">
        <v>100</v>
      </c>
      <c r="D39" s="97">
        <v>27</v>
      </c>
      <c r="E39" s="97">
        <v>102</v>
      </c>
      <c r="F39" s="796">
        <f t="shared" si="2"/>
        <v>229</v>
      </c>
    </row>
    <row r="40" spans="1:6" s="21" customFormat="1" ht="16.5" thickBot="1">
      <c r="A40" s="91" t="s">
        <v>47</v>
      </c>
      <c r="B40" s="92"/>
      <c r="C40" s="790">
        <f>SUM(C34:C39)</f>
        <v>35801</v>
      </c>
      <c r="D40" s="791">
        <f>SUM(D34:D39)</f>
        <v>4421</v>
      </c>
      <c r="E40" s="791">
        <f>SUM(E34:E39)</f>
        <v>9510</v>
      </c>
      <c r="F40" s="797">
        <f>SUM(F34:F39)</f>
        <v>49732</v>
      </c>
    </row>
    <row r="41" spans="1:6" ht="13.5" customHeight="1" thickBot="1">
      <c r="A41" s="74"/>
      <c r="B41" s="75"/>
      <c r="C41" s="75"/>
      <c r="D41" s="75"/>
      <c r="E41" s="76"/>
      <c r="F41" s="75"/>
    </row>
    <row r="42" spans="1:6" s="42" customFormat="1" ht="18" customHeight="1">
      <c r="A42" s="77"/>
      <c r="B42" s="77"/>
      <c r="C42" s="4256">
        <v>2013</v>
      </c>
      <c r="D42" s="4257"/>
      <c r="E42" s="4257"/>
      <c r="F42" s="4258"/>
    </row>
    <row r="43" spans="1:6" ht="18" customHeight="1" thickBot="1">
      <c r="A43" s="77"/>
      <c r="B43" s="77"/>
      <c r="C43" s="4259" t="s">
        <v>4</v>
      </c>
      <c r="D43" s="4260"/>
      <c r="E43" s="4260"/>
      <c r="F43" s="4261"/>
    </row>
    <row r="44" spans="1:6" s="21" customFormat="1" ht="18" customHeight="1" thickBot="1">
      <c r="A44" s="49" t="s">
        <v>249</v>
      </c>
      <c r="B44" s="78"/>
      <c r="C44" s="4253" t="s">
        <v>37</v>
      </c>
      <c r="D44" s="4254"/>
      <c r="E44" s="4254"/>
      <c r="F44" s="4255"/>
    </row>
    <row r="45" spans="1:6" s="21" customFormat="1" ht="31.5" customHeight="1">
      <c r="A45" s="73"/>
      <c r="B45" s="79"/>
      <c r="C45" s="80" t="s">
        <v>49</v>
      </c>
      <c r="D45" s="81" t="s">
        <v>50</v>
      </c>
      <c r="E45" s="81" t="s">
        <v>51</v>
      </c>
      <c r="F45" s="82" t="s">
        <v>5</v>
      </c>
    </row>
    <row r="46" spans="1:6" s="21" customFormat="1">
      <c r="A46" s="83"/>
      <c r="B46" s="84"/>
      <c r="C46" s="85"/>
      <c r="D46" s="86"/>
      <c r="E46" s="86"/>
      <c r="F46" s="795"/>
    </row>
    <row r="47" spans="1:6" s="21" customFormat="1">
      <c r="A47" s="64" t="s">
        <v>41</v>
      </c>
      <c r="B47" s="39"/>
      <c r="C47" s="789">
        <v>16338</v>
      </c>
      <c r="D47" s="547">
        <v>1992</v>
      </c>
      <c r="E47" s="547">
        <v>2465</v>
      </c>
      <c r="F47" s="796">
        <f>SUM(C47:E47)</f>
        <v>20795</v>
      </c>
    </row>
    <row r="48" spans="1:6" s="21" customFormat="1">
      <c r="A48" s="64" t="s">
        <v>42</v>
      </c>
      <c r="B48" s="39"/>
      <c r="C48" s="789">
        <v>13544</v>
      </c>
      <c r="D48" s="547">
        <v>981</v>
      </c>
      <c r="E48" s="547">
        <v>2881</v>
      </c>
      <c r="F48" s="796">
        <f t="shared" ref="F48:F52" si="3">SUM(C48:E48)</f>
        <v>17406</v>
      </c>
    </row>
    <row r="49" spans="1:21" s="21" customFormat="1">
      <c r="A49" s="64" t="s">
        <v>43</v>
      </c>
      <c r="B49" s="39"/>
      <c r="C49" s="789">
        <v>4509</v>
      </c>
      <c r="D49" s="547">
        <v>967</v>
      </c>
      <c r="E49" s="547">
        <v>3461</v>
      </c>
      <c r="F49" s="796">
        <f t="shared" si="3"/>
        <v>8937</v>
      </c>
    </row>
    <row r="50" spans="1:21" s="21" customFormat="1">
      <c r="A50" s="64" t="s">
        <v>44</v>
      </c>
      <c r="B50" s="39"/>
      <c r="C50" s="789">
        <v>577</v>
      </c>
      <c r="D50" s="547">
        <v>347</v>
      </c>
      <c r="E50" s="547">
        <v>583</v>
      </c>
      <c r="F50" s="796">
        <f t="shared" si="3"/>
        <v>1507</v>
      </c>
    </row>
    <row r="51" spans="1:21" s="21" customFormat="1">
      <c r="A51" s="64" t="s">
        <v>45</v>
      </c>
      <c r="B51" s="39"/>
      <c r="C51" s="789">
        <v>243</v>
      </c>
      <c r="D51" s="547">
        <v>83</v>
      </c>
      <c r="E51" s="547">
        <v>125</v>
      </c>
      <c r="F51" s="796">
        <f t="shared" si="3"/>
        <v>451</v>
      </c>
    </row>
    <row r="52" spans="1:21" s="21" customFormat="1">
      <c r="A52" s="64" t="s">
        <v>46</v>
      </c>
      <c r="B52" s="39"/>
      <c r="C52" s="789">
        <v>105</v>
      </c>
      <c r="D52" s="547">
        <v>25</v>
      </c>
      <c r="E52" s="547">
        <v>107</v>
      </c>
      <c r="F52" s="796">
        <f t="shared" si="3"/>
        <v>237</v>
      </c>
    </row>
    <row r="53" spans="1:21" s="21" customFormat="1" ht="16.5" thickBot="1">
      <c r="A53" s="91" t="s">
        <v>47</v>
      </c>
      <c r="B53" s="92"/>
      <c r="C53" s="790">
        <f>SUM(C47:C52)</f>
        <v>35316</v>
      </c>
      <c r="D53" s="791">
        <f>SUM(D47:D52)</f>
        <v>4395</v>
      </c>
      <c r="E53" s="791">
        <f>SUM(E47:E52)</f>
        <v>9622</v>
      </c>
      <c r="F53" s="797">
        <f>SUM(F47:F52)</f>
        <v>49333</v>
      </c>
    </row>
    <row r="54" spans="1:21" ht="13.5" customHeight="1">
      <c r="A54" s="74"/>
      <c r="B54" s="75"/>
      <c r="C54" s="75"/>
      <c r="D54" s="75"/>
      <c r="E54" s="76"/>
      <c r="F54" s="75"/>
    </row>
    <row r="55" spans="1:21">
      <c r="A55" s="102" t="s">
        <v>716</v>
      </c>
      <c r="B55" s="21"/>
      <c r="C55" s="21"/>
      <c r="D55" s="21"/>
      <c r="F55" s="21"/>
      <c r="G55" s="21"/>
      <c r="H55" s="21"/>
      <c r="I55" s="21"/>
      <c r="J55" s="21"/>
      <c r="K55" s="21"/>
      <c r="L55" s="21"/>
      <c r="M55" s="21"/>
      <c r="N55" s="21"/>
      <c r="O55" s="21"/>
      <c r="P55" s="21"/>
      <c r="Q55" s="21"/>
      <c r="R55" s="21"/>
      <c r="S55" s="21"/>
      <c r="T55" s="21"/>
      <c r="U55" s="21"/>
    </row>
    <row r="56" spans="1:21">
      <c r="A56" s="102" t="s">
        <v>52</v>
      </c>
      <c r="B56" s="21"/>
      <c r="C56" s="21"/>
      <c r="D56" s="21"/>
      <c r="F56" s="21"/>
      <c r="G56" s="21"/>
      <c r="H56" s="21"/>
      <c r="I56" s="21"/>
      <c r="J56" s="21"/>
      <c r="K56" s="21"/>
      <c r="L56" s="21"/>
      <c r="M56" s="21"/>
      <c r="N56" s="21"/>
      <c r="O56" s="21"/>
      <c r="P56" s="21"/>
      <c r="Q56" s="21"/>
      <c r="R56" s="21"/>
      <c r="S56" s="21"/>
      <c r="T56" s="21"/>
      <c r="U56" s="21"/>
    </row>
    <row r="57" spans="1:21">
      <c r="A57" s="102" t="s">
        <v>646</v>
      </c>
      <c r="B57" s="21"/>
      <c r="C57" s="21"/>
      <c r="D57" s="21"/>
      <c r="F57" s="21"/>
      <c r="G57" s="21"/>
      <c r="H57" s="21"/>
      <c r="I57" s="21"/>
      <c r="J57" s="21"/>
      <c r="K57" s="21"/>
      <c r="L57" s="21"/>
      <c r="M57" s="21"/>
      <c r="N57" s="21"/>
      <c r="O57" s="21"/>
      <c r="P57" s="21"/>
      <c r="Q57" s="21"/>
      <c r="R57" s="21"/>
      <c r="S57" s="21"/>
      <c r="T57" s="21"/>
      <c r="U57" s="21"/>
    </row>
    <row r="58" spans="1:21">
      <c r="A58" s="102" t="s">
        <v>743</v>
      </c>
      <c r="B58" s="21"/>
      <c r="C58" s="21"/>
      <c r="D58" s="21"/>
      <c r="F58" s="21"/>
      <c r="G58" s="21"/>
      <c r="H58" s="21"/>
      <c r="I58" s="21"/>
      <c r="J58" s="21"/>
      <c r="K58" s="21"/>
      <c r="L58" s="21"/>
      <c r="M58" s="21"/>
      <c r="N58" s="21"/>
      <c r="O58" s="21"/>
      <c r="P58" s="21"/>
      <c r="Q58" s="21"/>
      <c r="R58" s="21"/>
      <c r="S58" s="21"/>
      <c r="T58" s="21"/>
      <c r="U58" s="21"/>
    </row>
    <row r="59" spans="1:21">
      <c r="B59" s="21"/>
      <c r="C59" s="21"/>
      <c r="D59" s="21"/>
      <c r="F59" s="21"/>
      <c r="G59" s="21"/>
      <c r="H59" s="21"/>
      <c r="I59" s="21"/>
      <c r="J59" s="21"/>
      <c r="K59" s="21"/>
      <c r="L59" s="21"/>
      <c r="M59" s="21"/>
      <c r="N59" s="21"/>
      <c r="O59" s="21"/>
      <c r="P59" s="21"/>
      <c r="Q59" s="21"/>
      <c r="R59" s="21"/>
      <c r="S59" s="21"/>
      <c r="T59" s="21"/>
      <c r="U59" s="21"/>
    </row>
  </sheetData>
  <mergeCells count="13">
    <mergeCell ref="C44:F44"/>
    <mergeCell ref="C18:F18"/>
    <mergeCell ref="C29:F29"/>
    <mergeCell ref="C30:F30"/>
    <mergeCell ref="C31:F31"/>
    <mergeCell ref="C42:F42"/>
    <mergeCell ref="C43:F43"/>
    <mergeCell ref="C17:F17"/>
    <mergeCell ref="A1:F1"/>
    <mergeCell ref="C3:F3"/>
    <mergeCell ref="C4:F4"/>
    <mergeCell ref="C5:F5"/>
    <mergeCell ref="C16:F16"/>
  </mergeCells>
  <printOptions horizontalCentered="1"/>
  <pageMargins left="0.31496062992125984" right="0.31496062992125984" top="0.39370078740157483" bottom="0.39370078740157483" header="0.19685039370078741" footer="0.19685039370078741"/>
  <pageSetup scale="57" orientation="landscape" r:id="rId1"/>
  <headerFooter alignWithMargins="0">
    <oddFooter>&amp;L&amp;"Tahoma,Italique"National Bank of Canada - Supplementary Financial Information&amp;R&amp;"Tahoma,Italique"page 23</oddFooter>
  </headerFooter>
  <drawing r:id="rId2"/>
  <legacyDrawing r:id="rId3"/>
  <oleObjects>
    <mc:AlternateContent xmlns:mc="http://schemas.openxmlformats.org/markup-compatibility/2006">
      <mc:Choice Requires="x14">
        <oleObject progId="Word.Document.8" shapeId="166913" r:id="rId4">
          <objectPr defaultSize="0" r:id="rId5">
            <anchor moveWithCells="1">
              <from>
                <xdr:col>0</xdr:col>
                <xdr:colOff>38100</xdr:colOff>
                <xdr:row>0</xdr:row>
                <xdr:rowOff>38100</xdr:rowOff>
              </from>
              <to>
                <xdr:col>0</xdr:col>
                <xdr:colOff>285750</xdr:colOff>
                <xdr:row>0</xdr:row>
                <xdr:rowOff>285750</xdr:rowOff>
              </to>
            </anchor>
          </objectPr>
        </oleObject>
      </mc:Choice>
      <mc:Fallback>
        <oleObject progId="Word.Document.8" shapeId="166913" r:id="rId4"/>
      </mc:Fallback>
    </mc:AlternateContent>
    <mc:AlternateContent xmlns:mc="http://schemas.openxmlformats.org/markup-compatibility/2006">
      <mc:Choice Requires="x14">
        <oleObject progId="Word.Document.8" shapeId="166914" r:id="rId6">
          <objectPr defaultSize="0" r:id="rId5">
            <anchor moveWithCells="1">
              <from>
                <xdr:col>0</xdr:col>
                <xdr:colOff>38100</xdr:colOff>
                <xdr:row>0</xdr:row>
                <xdr:rowOff>38100</xdr:rowOff>
              </from>
              <to>
                <xdr:col>0</xdr:col>
                <xdr:colOff>285750</xdr:colOff>
                <xdr:row>0</xdr:row>
                <xdr:rowOff>285750</xdr:rowOff>
              </to>
            </anchor>
          </objectPr>
        </oleObject>
      </mc:Choice>
      <mc:Fallback>
        <oleObject progId="Word.Document.8" shapeId="166914" r:id="rId6"/>
      </mc:Fallback>
    </mc:AlternateContent>
  </oleObjec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2">
    <tabColor rgb="FF0070C0"/>
    <pageSetUpPr fitToPage="1"/>
  </sheetPr>
  <dimension ref="A1:M118"/>
  <sheetViews>
    <sheetView showGridLines="0" showZeros="0" defaultGridColor="0" view="pageBreakPreview" colorId="22" zoomScale="55" zoomScaleNormal="55" zoomScaleSheetLayoutView="55" zoomScalePageLayoutView="90" workbookViewId="0">
      <selection activeCell="C14" sqref="C14"/>
    </sheetView>
  </sheetViews>
  <sheetFormatPr defaultColWidth="8.88671875" defaultRowHeight="15"/>
  <cols>
    <col min="1" max="1" width="8.88671875" style="854"/>
    <col min="2" max="2" width="168.21875" style="855" customWidth="1"/>
    <col min="3" max="3" width="2.6640625" style="855" customWidth="1"/>
    <col min="4" max="4" width="13.44140625" style="919" customWidth="1"/>
    <col min="5" max="6" width="18.77734375" style="855" customWidth="1"/>
    <col min="7" max="8" width="18.77734375" style="855" hidden="1" customWidth="1"/>
    <col min="9" max="244" width="8.88671875" style="855"/>
    <col min="245" max="247" width="8.88671875" style="855" customWidth="1"/>
    <col min="248" max="248" width="26.21875" style="855" customWidth="1"/>
    <col min="249" max="252" width="12.109375" style="855" customWidth="1"/>
    <col min="253" max="260" width="10.77734375" style="855" customWidth="1"/>
    <col min="261" max="500" width="8.88671875" style="855"/>
    <col min="501" max="503" width="8.88671875" style="855" customWidth="1"/>
    <col min="504" max="504" width="26.21875" style="855" customWidth="1"/>
    <col min="505" max="508" width="12.109375" style="855" customWidth="1"/>
    <col min="509" max="516" width="10.77734375" style="855" customWidth="1"/>
    <col min="517" max="756" width="8.88671875" style="855"/>
    <col min="757" max="759" width="8.88671875" style="855" customWidth="1"/>
    <col min="760" max="760" width="26.21875" style="855" customWidth="1"/>
    <col min="761" max="764" width="12.109375" style="855" customWidth="1"/>
    <col min="765" max="772" width="10.77734375" style="855" customWidth="1"/>
    <col min="773" max="1012" width="8.88671875" style="855"/>
    <col min="1013" max="1015" width="8.88671875" style="855" customWidth="1"/>
    <col min="1016" max="1016" width="26.21875" style="855" customWidth="1"/>
    <col min="1017" max="1020" width="12.109375" style="855" customWidth="1"/>
    <col min="1021" max="1028" width="10.77734375" style="855" customWidth="1"/>
    <col min="1029" max="1268" width="8.88671875" style="855"/>
    <col min="1269" max="1271" width="8.88671875" style="855" customWidth="1"/>
    <col min="1272" max="1272" width="26.21875" style="855" customWidth="1"/>
    <col min="1273" max="1276" width="12.109375" style="855" customWidth="1"/>
    <col min="1277" max="1284" width="10.77734375" style="855" customWidth="1"/>
    <col min="1285" max="1524" width="8.88671875" style="855"/>
    <col min="1525" max="1527" width="8.88671875" style="855" customWidth="1"/>
    <col min="1528" max="1528" width="26.21875" style="855" customWidth="1"/>
    <col min="1529" max="1532" width="12.109375" style="855" customWidth="1"/>
    <col min="1533" max="1540" width="10.77734375" style="855" customWidth="1"/>
    <col min="1541" max="1780" width="8.88671875" style="855"/>
    <col min="1781" max="1783" width="8.88671875" style="855" customWidth="1"/>
    <col min="1784" max="1784" width="26.21875" style="855" customWidth="1"/>
    <col min="1785" max="1788" width="12.109375" style="855" customWidth="1"/>
    <col min="1789" max="1796" width="10.77734375" style="855" customWidth="1"/>
    <col min="1797" max="2036" width="8.88671875" style="855"/>
    <col min="2037" max="2039" width="8.88671875" style="855" customWidth="1"/>
    <col min="2040" max="2040" width="26.21875" style="855" customWidth="1"/>
    <col min="2041" max="2044" width="12.109375" style="855" customWidth="1"/>
    <col min="2045" max="2052" width="10.77734375" style="855" customWidth="1"/>
    <col min="2053" max="2292" width="8.88671875" style="855"/>
    <col min="2293" max="2295" width="8.88671875" style="855" customWidth="1"/>
    <col min="2296" max="2296" width="26.21875" style="855" customWidth="1"/>
    <col min="2297" max="2300" width="12.109375" style="855" customWidth="1"/>
    <col min="2301" max="2308" width="10.77734375" style="855" customWidth="1"/>
    <col min="2309" max="2548" width="8.88671875" style="855"/>
    <col min="2549" max="2551" width="8.88671875" style="855" customWidth="1"/>
    <col min="2552" max="2552" width="26.21875" style="855" customWidth="1"/>
    <col min="2553" max="2556" width="12.109375" style="855" customWidth="1"/>
    <col min="2557" max="2564" width="10.77734375" style="855" customWidth="1"/>
    <col min="2565" max="2804" width="8.88671875" style="855"/>
    <col min="2805" max="2807" width="8.88671875" style="855" customWidth="1"/>
    <col min="2808" max="2808" width="26.21875" style="855" customWidth="1"/>
    <col min="2809" max="2812" width="12.109375" style="855" customWidth="1"/>
    <col min="2813" max="2820" width="10.77734375" style="855" customWidth="1"/>
    <col min="2821" max="3060" width="8.88671875" style="855"/>
    <col min="3061" max="3063" width="8.88671875" style="855" customWidth="1"/>
    <col min="3064" max="3064" width="26.21875" style="855" customWidth="1"/>
    <col min="3065" max="3068" width="12.109375" style="855" customWidth="1"/>
    <col min="3069" max="3076" width="10.77734375" style="855" customWidth="1"/>
    <col min="3077" max="3316" width="8.88671875" style="855"/>
    <col min="3317" max="3319" width="8.88671875" style="855" customWidth="1"/>
    <col min="3320" max="3320" width="26.21875" style="855" customWidth="1"/>
    <col min="3321" max="3324" width="12.109375" style="855" customWidth="1"/>
    <col min="3325" max="3332" width="10.77734375" style="855" customWidth="1"/>
    <col min="3333" max="3572" width="8.88671875" style="855"/>
    <col min="3573" max="3575" width="8.88671875" style="855" customWidth="1"/>
    <col min="3576" max="3576" width="26.21875" style="855" customWidth="1"/>
    <col min="3577" max="3580" width="12.109375" style="855" customWidth="1"/>
    <col min="3581" max="3588" width="10.77734375" style="855" customWidth="1"/>
    <col min="3589" max="3828" width="8.88671875" style="855"/>
    <col min="3829" max="3831" width="8.88671875" style="855" customWidth="1"/>
    <col min="3832" max="3832" width="26.21875" style="855" customWidth="1"/>
    <col min="3833" max="3836" width="12.109375" style="855" customWidth="1"/>
    <col min="3837" max="3844" width="10.77734375" style="855" customWidth="1"/>
    <col min="3845" max="4084" width="8.88671875" style="855"/>
    <col min="4085" max="4087" width="8.88671875" style="855" customWidth="1"/>
    <col min="4088" max="4088" width="26.21875" style="855" customWidth="1"/>
    <col min="4089" max="4092" width="12.109375" style="855" customWidth="1"/>
    <col min="4093" max="4100" width="10.77734375" style="855" customWidth="1"/>
    <col min="4101" max="4340" width="8.88671875" style="855"/>
    <col min="4341" max="4343" width="8.88671875" style="855" customWidth="1"/>
    <col min="4344" max="4344" width="26.21875" style="855" customWidth="1"/>
    <col min="4345" max="4348" width="12.109375" style="855" customWidth="1"/>
    <col min="4349" max="4356" width="10.77734375" style="855" customWidth="1"/>
    <col min="4357" max="4596" width="8.88671875" style="855"/>
    <col min="4597" max="4599" width="8.88671875" style="855" customWidth="1"/>
    <col min="4600" max="4600" width="26.21875" style="855" customWidth="1"/>
    <col min="4601" max="4604" width="12.109375" style="855" customWidth="1"/>
    <col min="4605" max="4612" width="10.77734375" style="855" customWidth="1"/>
    <col min="4613" max="4852" width="8.88671875" style="855"/>
    <col min="4853" max="4855" width="8.88671875" style="855" customWidth="1"/>
    <col min="4856" max="4856" width="26.21875" style="855" customWidth="1"/>
    <col min="4857" max="4860" width="12.109375" style="855" customWidth="1"/>
    <col min="4861" max="4868" width="10.77734375" style="855" customWidth="1"/>
    <col min="4869" max="5108" width="8.88671875" style="855"/>
    <col min="5109" max="5111" width="8.88671875" style="855" customWidth="1"/>
    <col min="5112" max="5112" width="26.21875" style="855" customWidth="1"/>
    <col min="5113" max="5116" width="12.109375" style="855" customWidth="1"/>
    <col min="5117" max="5124" width="10.77734375" style="855" customWidth="1"/>
    <col min="5125" max="5364" width="8.88671875" style="855"/>
    <col min="5365" max="5367" width="8.88671875" style="855" customWidth="1"/>
    <col min="5368" max="5368" width="26.21875" style="855" customWidth="1"/>
    <col min="5369" max="5372" width="12.109375" style="855" customWidth="1"/>
    <col min="5373" max="5380" width="10.77734375" style="855" customWidth="1"/>
    <col min="5381" max="5620" width="8.88671875" style="855"/>
    <col min="5621" max="5623" width="8.88671875" style="855" customWidth="1"/>
    <col min="5624" max="5624" width="26.21875" style="855" customWidth="1"/>
    <col min="5625" max="5628" width="12.109375" style="855" customWidth="1"/>
    <col min="5629" max="5636" width="10.77734375" style="855" customWidth="1"/>
    <col min="5637" max="5876" width="8.88671875" style="855"/>
    <col min="5877" max="5879" width="8.88671875" style="855" customWidth="1"/>
    <col min="5880" max="5880" width="26.21875" style="855" customWidth="1"/>
    <col min="5881" max="5884" width="12.109375" style="855" customWidth="1"/>
    <col min="5885" max="5892" width="10.77734375" style="855" customWidth="1"/>
    <col min="5893" max="6132" width="8.88671875" style="855"/>
    <col min="6133" max="6135" width="8.88671875" style="855" customWidth="1"/>
    <col min="6136" max="6136" width="26.21875" style="855" customWidth="1"/>
    <col min="6137" max="6140" width="12.109375" style="855" customWidth="1"/>
    <col min="6141" max="6148" width="10.77734375" style="855" customWidth="1"/>
    <col min="6149" max="6388" width="8.88671875" style="855"/>
    <col min="6389" max="6391" width="8.88671875" style="855" customWidth="1"/>
    <col min="6392" max="6392" width="26.21875" style="855" customWidth="1"/>
    <col min="6393" max="6396" width="12.109375" style="855" customWidth="1"/>
    <col min="6397" max="6404" width="10.77734375" style="855" customWidth="1"/>
    <col min="6405" max="6644" width="8.88671875" style="855"/>
    <col min="6645" max="6647" width="8.88671875" style="855" customWidth="1"/>
    <col min="6648" max="6648" width="26.21875" style="855" customWidth="1"/>
    <col min="6649" max="6652" width="12.109375" style="855" customWidth="1"/>
    <col min="6653" max="6660" width="10.77734375" style="855" customWidth="1"/>
    <col min="6661" max="6900" width="8.88671875" style="855"/>
    <col min="6901" max="6903" width="8.88671875" style="855" customWidth="1"/>
    <col min="6904" max="6904" width="26.21875" style="855" customWidth="1"/>
    <col min="6905" max="6908" width="12.109375" style="855" customWidth="1"/>
    <col min="6909" max="6916" width="10.77734375" style="855" customWidth="1"/>
    <col min="6917" max="7156" width="8.88671875" style="855"/>
    <col min="7157" max="7159" width="8.88671875" style="855" customWidth="1"/>
    <col min="7160" max="7160" width="26.21875" style="855" customWidth="1"/>
    <col min="7161" max="7164" width="12.109375" style="855" customWidth="1"/>
    <col min="7165" max="7172" width="10.77734375" style="855" customWidth="1"/>
    <col min="7173" max="7412" width="8.88671875" style="855"/>
    <col min="7413" max="7415" width="8.88671875" style="855" customWidth="1"/>
    <col min="7416" max="7416" width="26.21875" style="855" customWidth="1"/>
    <col min="7417" max="7420" width="12.109375" style="855" customWidth="1"/>
    <col min="7421" max="7428" width="10.77734375" style="855" customWidth="1"/>
    <col min="7429" max="7668" width="8.88671875" style="855"/>
    <col min="7669" max="7671" width="8.88671875" style="855" customWidth="1"/>
    <col min="7672" max="7672" width="26.21875" style="855" customWidth="1"/>
    <col min="7673" max="7676" width="12.109375" style="855" customWidth="1"/>
    <col min="7677" max="7684" width="10.77734375" style="855" customWidth="1"/>
    <col min="7685" max="7924" width="8.88671875" style="855"/>
    <col min="7925" max="7927" width="8.88671875" style="855" customWidth="1"/>
    <col min="7928" max="7928" width="26.21875" style="855" customWidth="1"/>
    <col min="7929" max="7932" width="12.109375" style="855" customWidth="1"/>
    <col min="7933" max="7940" width="10.77734375" style="855" customWidth="1"/>
    <col min="7941" max="8180" width="8.88671875" style="855"/>
    <col min="8181" max="8183" width="8.88671875" style="855" customWidth="1"/>
    <col min="8184" max="8184" width="26.21875" style="855" customWidth="1"/>
    <col min="8185" max="8188" width="12.109375" style="855" customWidth="1"/>
    <col min="8189" max="8196" width="10.77734375" style="855" customWidth="1"/>
    <col min="8197" max="8436" width="8.88671875" style="855"/>
    <col min="8437" max="8439" width="8.88671875" style="855" customWidth="1"/>
    <col min="8440" max="8440" width="26.21875" style="855" customWidth="1"/>
    <col min="8441" max="8444" width="12.109375" style="855" customWidth="1"/>
    <col min="8445" max="8452" width="10.77734375" style="855" customWidth="1"/>
    <col min="8453" max="8692" width="8.88671875" style="855"/>
    <col min="8693" max="8695" width="8.88671875" style="855" customWidth="1"/>
    <col min="8696" max="8696" width="26.21875" style="855" customWidth="1"/>
    <col min="8697" max="8700" width="12.109375" style="855" customWidth="1"/>
    <col min="8701" max="8708" width="10.77734375" style="855" customWidth="1"/>
    <col min="8709" max="8948" width="8.88671875" style="855"/>
    <col min="8949" max="8951" width="8.88671875" style="855" customWidth="1"/>
    <col min="8952" max="8952" width="26.21875" style="855" customWidth="1"/>
    <col min="8953" max="8956" width="12.109375" style="855" customWidth="1"/>
    <col min="8957" max="8964" width="10.77734375" style="855" customWidth="1"/>
    <col min="8965" max="9204" width="8.88671875" style="855"/>
    <col min="9205" max="9207" width="8.88671875" style="855" customWidth="1"/>
    <col min="9208" max="9208" width="26.21875" style="855" customWidth="1"/>
    <col min="9209" max="9212" width="12.109375" style="855" customWidth="1"/>
    <col min="9213" max="9220" width="10.77734375" style="855" customWidth="1"/>
    <col min="9221" max="9460" width="8.88671875" style="855"/>
    <col min="9461" max="9463" width="8.88671875" style="855" customWidth="1"/>
    <col min="9464" max="9464" width="26.21875" style="855" customWidth="1"/>
    <col min="9465" max="9468" width="12.109375" style="855" customWidth="1"/>
    <col min="9469" max="9476" width="10.77734375" style="855" customWidth="1"/>
    <col min="9477" max="9716" width="8.88671875" style="855"/>
    <col min="9717" max="9719" width="8.88671875" style="855" customWidth="1"/>
    <col min="9720" max="9720" width="26.21875" style="855" customWidth="1"/>
    <col min="9721" max="9724" width="12.109375" style="855" customWidth="1"/>
    <col min="9725" max="9732" width="10.77734375" style="855" customWidth="1"/>
    <col min="9733" max="9972" width="8.88671875" style="855"/>
    <col min="9973" max="9975" width="8.88671875" style="855" customWidth="1"/>
    <col min="9976" max="9976" width="26.21875" style="855" customWidth="1"/>
    <col min="9977" max="9980" width="12.109375" style="855" customWidth="1"/>
    <col min="9981" max="9988" width="10.77734375" style="855" customWidth="1"/>
    <col min="9989" max="10228" width="8.88671875" style="855"/>
    <col min="10229" max="10231" width="8.88671875" style="855" customWidth="1"/>
    <col min="10232" max="10232" width="26.21875" style="855" customWidth="1"/>
    <col min="10233" max="10236" width="12.109375" style="855" customWidth="1"/>
    <col min="10237" max="10244" width="10.77734375" style="855" customWidth="1"/>
    <col min="10245" max="10484" width="8.88671875" style="855"/>
    <col min="10485" max="10487" width="8.88671875" style="855" customWidth="1"/>
    <col min="10488" max="10488" width="26.21875" style="855" customWidth="1"/>
    <col min="10489" max="10492" width="12.109375" style="855" customWidth="1"/>
    <col min="10493" max="10500" width="10.77734375" style="855" customWidth="1"/>
    <col min="10501" max="10740" width="8.88671875" style="855"/>
    <col min="10741" max="10743" width="8.88671875" style="855" customWidth="1"/>
    <col min="10744" max="10744" width="26.21875" style="855" customWidth="1"/>
    <col min="10745" max="10748" width="12.109375" style="855" customWidth="1"/>
    <col min="10749" max="10756" width="10.77734375" style="855" customWidth="1"/>
    <col min="10757" max="10996" width="8.88671875" style="855"/>
    <col min="10997" max="10999" width="8.88671875" style="855" customWidth="1"/>
    <col min="11000" max="11000" width="26.21875" style="855" customWidth="1"/>
    <col min="11001" max="11004" width="12.109375" style="855" customWidth="1"/>
    <col min="11005" max="11012" width="10.77734375" style="855" customWidth="1"/>
    <col min="11013" max="11252" width="8.88671875" style="855"/>
    <col min="11253" max="11255" width="8.88671875" style="855" customWidth="1"/>
    <col min="11256" max="11256" width="26.21875" style="855" customWidth="1"/>
    <col min="11257" max="11260" width="12.109375" style="855" customWidth="1"/>
    <col min="11261" max="11268" width="10.77734375" style="855" customWidth="1"/>
    <col min="11269" max="11508" width="8.88671875" style="855"/>
    <col min="11509" max="11511" width="8.88671875" style="855" customWidth="1"/>
    <col min="11512" max="11512" width="26.21875" style="855" customWidth="1"/>
    <col min="11513" max="11516" width="12.109375" style="855" customWidth="1"/>
    <col min="11517" max="11524" width="10.77734375" style="855" customWidth="1"/>
    <col min="11525" max="11764" width="8.88671875" style="855"/>
    <col min="11765" max="11767" width="8.88671875" style="855" customWidth="1"/>
    <col min="11768" max="11768" width="26.21875" style="855" customWidth="1"/>
    <col min="11769" max="11772" width="12.109375" style="855" customWidth="1"/>
    <col min="11773" max="11780" width="10.77734375" style="855" customWidth="1"/>
    <col min="11781" max="12020" width="8.88671875" style="855"/>
    <col min="12021" max="12023" width="8.88671875" style="855" customWidth="1"/>
    <col min="12024" max="12024" width="26.21875" style="855" customWidth="1"/>
    <col min="12025" max="12028" width="12.109375" style="855" customWidth="1"/>
    <col min="12029" max="12036" width="10.77734375" style="855" customWidth="1"/>
    <col min="12037" max="12276" width="8.88671875" style="855"/>
    <col min="12277" max="12279" width="8.88671875" style="855" customWidth="1"/>
    <col min="12280" max="12280" width="26.21875" style="855" customWidth="1"/>
    <col min="12281" max="12284" width="12.109375" style="855" customWidth="1"/>
    <col min="12285" max="12292" width="10.77734375" style="855" customWidth="1"/>
    <col min="12293" max="12532" width="8.88671875" style="855"/>
    <col min="12533" max="12535" width="8.88671875" style="855" customWidth="1"/>
    <col min="12536" max="12536" width="26.21875" style="855" customWidth="1"/>
    <col min="12537" max="12540" width="12.109375" style="855" customWidth="1"/>
    <col min="12541" max="12548" width="10.77734375" style="855" customWidth="1"/>
    <col min="12549" max="12788" width="8.88671875" style="855"/>
    <col min="12789" max="12791" width="8.88671875" style="855" customWidth="1"/>
    <col min="12792" max="12792" width="26.21875" style="855" customWidth="1"/>
    <col min="12793" max="12796" width="12.109375" style="855" customWidth="1"/>
    <col min="12797" max="12804" width="10.77734375" style="855" customWidth="1"/>
    <col min="12805" max="13044" width="8.88671875" style="855"/>
    <col min="13045" max="13047" width="8.88671875" style="855" customWidth="1"/>
    <col min="13048" max="13048" width="26.21875" style="855" customWidth="1"/>
    <col min="13049" max="13052" width="12.109375" style="855" customWidth="1"/>
    <col min="13053" max="13060" width="10.77734375" style="855" customWidth="1"/>
    <col min="13061" max="13300" width="8.88671875" style="855"/>
    <col min="13301" max="13303" width="8.88671875" style="855" customWidth="1"/>
    <col min="13304" max="13304" width="26.21875" style="855" customWidth="1"/>
    <col min="13305" max="13308" width="12.109375" style="855" customWidth="1"/>
    <col min="13309" max="13316" width="10.77734375" style="855" customWidth="1"/>
    <col min="13317" max="13556" width="8.88671875" style="855"/>
    <col min="13557" max="13559" width="8.88671875" style="855" customWidth="1"/>
    <col min="13560" max="13560" width="26.21875" style="855" customWidth="1"/>
    <col min="13561" max="13564" width="12.109375" style="855" customWidth="1"/>
    <col min="13565" max="13572" width="10.77734375" style="855" customWidth="1"/>
    <col min="13573" max="13812" width="8.88671875" style="855"/>
    <col min="13813" max="13815" width="8.88671875" style="855" customWidth="1"/>
    <col min="13816" max="13816" width="26.21875" style="855" customWidth="1"/>
    <col min="13817" max="13820" width="12.109375" style="855" customWidth="1"/>
    <col min="13821" max="13828" width="10.77734375" style="855" customWidth="1"/>
    <col min="13829" max="14068" width="8.88671875" style="855"/>
    <col min="14069" max="14071" width="8.88671875" style="855" customWidth="1"/>
    <col min="14072" max="14072" width="26.21875" style="855" customWidth="1"/>
    <col min="14073" max="14076" width="12.109375" style="855" customWidth="1"/>
    <col min="14077" max="14084" width="10.77734375" style="855" customWidth="1"/>
    <col min="14085" max="14324" width="8.88671875" style="855"/>
    <col min="14325" max="14327" width="8.88671875" style="855" customWidth="1"/>
    <col min="14328" max="14328" width="26.21875" style="855" customWidth="1"/>
    <col min="14329" max="14332" width="12.109375" style="855" customWidth="1"/>
    <col min="14333" max="14340" width="10.77734375" style="855" customWidth="1"/>
    <col min="14341" max="14580" width="8.88671875" style="855"/>
    <col min="14581" max="14583" width="8.88671875" style="855" customWidth="1"/>
    <col min="14584" max="14584" width="26.21875" style="855" customWidth="1"/>
    <col min="14585" max="14588" width="12.109375" style="855" customWidth="1"/>
    <col min="14589" max="14596" width="10.77734375" style="855" customWidth="1"/>
    <col min="14597" max="14836" width="8.88671875" style="855"/>
    <col min="14837" max="14839" width="8.88671875" style="855" customWidth="1"/>
    <col min="14840" max="14840" width="26.21875" style="855" customWidth="1"/>
    <col min="14841" max="14844" width="12.109375" style="855" customWidth="1"/>
    <col min="14845" max="14852" width="10.77734375" style="855" customWidth="1"/>
    <col min="14853" max="15092" width="8.88671875" style="855"/>
    <col min="15093" max="15095" width="8.88671875" style="855" customWidth="1"/>
    <col min="15096" max="15096" width="26.21875" style="855" customWidth="1"/>
    <col min="15097" max="15100" width="12.109375" style="855" customWidth="1"/>
    <col min="15101" max="15108" width="10.77734375" style="855" customWidth="1"/>
    <col min="15109" max="15348" width="8.88671875" style="855"/>
    <col min="15349" max="15351" width="8.88671875" style="855" customWidth="1"/>
    <col min="15352" max="15352" width="26.21875" style="855" customWidth="1"/>
    <col min="15353" max="15356" width="12.109375" style="855" customWidth="1"/>
    <col min="15357" max="15364" width="10.77734375" style="855" customWidth="1"/>
    <col min="15365" max="15604" width="8.88671875" style="855"/>
    <col min="15605" max="15607" width="8.88671875" style="855" customWidth="1"/>
    <col min="15608" max="15608" width="26.21875" style="855" customWidth="1"/>
    <col min="15609" max="15612" width="12.109375" style="855" customWidth="1"/>
    <col min="15613" max="15620" width="10.77734375" style="855" customWidth="1"/>
    <col min="15621" max="15860" width="8.88671875" style="855"/>
    <col min="15861" max="15863" width="8.88671875" style="855" customWidth="1"/>
    <col min="15864" max="15864" width="26.21875" style="855" customWidth="1"/>
    <col min="15865" max="15868" width="12.109375" style="855" customWidth="1"/>
    <col min="15869" max="15876" width="10.77734375" style="855" customWidth="1"/>
    <col min="15877" max="16116" width="8.88671875" style="855"/>
    <col min="16117" max="16119" width="8.88671875" style="855" customWidth="1"/>
    <col min="16120" max="16120" width="26.21875" style="855" customWidth="1"/>
    <col min="16121" max="16124" width="12.109375" style="855" customWidth="1"/>
    <col min="16125" max="16132" width="10.77734375" style="855" customWidth="1"/>
    <col min="16133" max="16384" width="8.88671875" style="855"/>
  </cols>
  <sheetData>
    <row r="1" spans="1:9" ht="30.75" customHeight="1">
      <c r="A1" s="4288" t="s">
        <v>696</v>
      </c>
      <c r="B1" s="4288"/>
      <c r="C1" s="4288"/>
      <c r="D1" s="4288"/>
      <c r="E1" s="4288"/>
      <c r="F1" s="4288"/>
      <c r="G1" s="1259"/>
      <c r="H1" s="1259"/>
    </row>
    <row r="2" spans="1:9" s="856" customFormat="1" ht="6.75" customHeight="1" thickBot="1">
      <c r="A2" s="854"/>
    </row>
    <row r="3" spans="1:9" ht="20.25" customHeight="1" thickBot="1">
      <c r="D3" s="1298"/>
      <c r="E3" s="4289">
        <v>2014</v>
      </c>
      <c r="F3" s="4290"/>
      <c r="G3" s="1292"/>
      <c r="H3" s="1293"/>
    </row>
    <row r="4" spans="1:9" s="858" customFormat="1" ht="20.25" customHeight="1" thickBot="1">
      <c r="A4" s="854"/>
      <c r="C4" s="859"/>
      <c r="D4" s="1299"/>
      <c r="E4" s="1337" t="s">
        <v>3</v>
      </c>
      <c r="F4" s="1337" t="s">
        <v>4</v>
      </c>
      <c r="G4" s="1282" t="s">
        <v>2</v>
      </c>
      <c r="H4" s="1335" t="s">
        <v>1</v>
      </c>
      <c r="I4" s="1336"/>
    </row>
    <row r="5" spans="1:9" ht="15.75" thickBot="1">
      <c r="B5" s="861"/>
      <c r="C5" s="861"/>
      <c r="D5" s="1300"/>
      <c r="E5" s="4293" t="s">
        <v>318</v>
      </c>
      <c r="F5" s="4294"/>
      <c r="G5" s="1296"/>
      <c r="H5" s="1297"/>
    </row>
    <row r="6" spans="1:9" ht="18.75" customHeight="1" thickBot="1">
      <c r="B6" s="863" t="s">
        <v>249</v>
      </c>
      <c r="C6" s="861"/>
      <c r="D6" s="1301" t="s">
        <v>755</v>
      </c>
      <c r="E6" s="4295" t="s">
        <v>363</v>
      </c>
      <c r="F6" s="4296"/>
      <c r="G6" s="1294"/>
      <c r="H6" s="1295"/>
    </row>
    <row r="7" spans="1:9" ht="24.75" customHeight="1">
      <c r="B7" s="865" t="s">
        <v>378</v>
      </c>
      <c r="C7" s="866"/>
      <c r="D7" s="1302"/>
      <c r="E7" s="1338"/>
      <c r="F7" s="1338"/>
      <c r="G7" s="1264"/>
      <c r="H7" s="1028"/>
    </row>
    <row r="8" spans="1:9" ht="18.75" customHeight="1">
      <c r="A8" s="868">
        <v>1</v>
      </c>
      <c r="B8" s="869" t="s">
        <v>543</v>
      </c>
      <c r="C8" s="870"/>
      <c r="D8" s="1303" t="s">
        <v>438</v>
      </c>
      <c r="E8" s="1339">
        <v>2274</v>
      </c>
      <c r="F8" s="1339">
        <v>2246</v>
      </c>
      <c r="G8" s="1265"/>
      <c r="H8" s="1029"/>
    </row>
    <row r="9" spans="1:9" ht="17.25">
      <c r="A9" s="871">
        <v>2</v>
      </c>
      <c r="B9" s="872" t="s">
        <v>62</v>
      </c>
      <c r="C9" s="870"/>
      <c r="D9" s="1303" t="s">
        <v>439</v>
      </c>
      <c r="E9" s="1339">
        <v>5471</v>
      </c>
      <c r="F9" s="1339">
        <v>5277</v>
      </c>
      <c r="G9" s="1265"/>
      <c r="H9" s="1029"/>
    </row>
    <row r="10" spans="1:9" ht="17.25">
      <c r="A10" s="871">
        <v>3</v>
      </c>
      <c r="B10" s="872" t="s">
        <v>344</v>
      </c>
      <c r="C10" s="870"/>
      <c r="D10" s="1303" t="s">
        <v>440</v>
      </c>
      <c r="E10" s="1339">
        <v>260</v>
      </c>
      <c r="F10" s="1339">
        <v>218</v>
      </c>
      <c r="G10" s="1265"/>
      <c r="H10" s="1029"/>
    </row>
    <row r="11" spans="1:9" ht="17.25" hidden="1">
      <c r="A11" s="871">
        <v>4</v>
      </c>
      <c r="B11" s="872" t="s">
        <v>458</v>
      </c>
      <c r="C11" s="870"/>
      <c r="D11" s="1303"/>
      <c r="E11" s="1339">
        <v>0</v>
      </c>
      <c r="F11" s="1339">
        <v>0</v>
      </c>
      <c r="G11" s="1265"/>
      <c r="H11" s="1029"/>
    </row>
    <row r="12" spans="1:9" ht="17.25" hidden="1">
      <c r="A12" s="873">
        <v>5</v>
      </c>
      <c r="B12" s="874" t="s">
        <v>459</v>
      </c>
      <c r="C12" s="875"/>
      <c r="D12" s="1304" t="s">
        <v>441</v>
      </c>
      <c r="E12" s="1340">
        <v>0</v>
      </c>
      <c r="F12" s="1340">
        <v>0</v>
      </c>
      <c r="G12" s="1266"/>
      <c r="H12" s="1030"/>
    </row>
    <row r="13" spans="1:9" ht="17.25">
      <c r="A13" s="876">
        <v>6</v>
      </c>
      <c r="B13" s="877" t="s">
        <v>379</v>
      </c>
      <c r="C13" s="878"/>
      <c r="D13" s="1305"/>
      <c r="E13" s="1341">
        <f>SUM(E8:E12)</f>
        <v>8005</v>
      </c>
      <c r="F13" s="1341">
        <f>SUM(F8:F12)</f>
        <v>7741</v>
      </c>
      <c r="G13" s="1267">
        <f>SUM(G8:G10)</f>
        <v>0</v>
      </c>
      <c r="H13" s="1031">
        <f>SUM(H8:H10)</f>
        <v>0</v>
      </c>
    </row>
    <row r="14" spans="1:9" ht="24.75" customHeight="1">
      <c r="A14" s="876"/>
      <c r="B14" s="879" t="s">
        <v>544</v>
      </c>
      <c r="C14" s="880"/>
      <c r="D14" s="1306"/>
      <c r="E14" s="1342"/>
      <c r="F14" s="1342"/>
      <c r="G14" s="1268"/>
      <c r="H14" s="1032"/>
    </row>
    <row r="15" spans="1:9" ht="17.25">
      <c r="A15" s="868">
        <v>7</v>
      </c>
      <c r="B15" s="872" t="s">
        <v>547</v>
      </c>
      <c r="C15" s="870"/>
      <c r="D15" s="1307"/>
      <c r="E15" s="1343">
        <v>26</v>
      </c>
      <c r="F15" s="1343">
        <v>26</v>
      </c>
      <c r="G15" s="1269"/>
      <c r="H15" s="1033"/>
    </row>
    <row r="16" spans="1:9" ht="17.25">
      <c r="A16" s="871">
        <v>8</v>
      </c>
      <c r="B16" s="869" t="s">
        <v>464</v>
      </c>
      <c r="C16" s="870"/>
      <c r="D16" s="1307" t="s">
        <v>442</v>
      </c>
      <c r="E16" s="1343">
        <v>1272</v>
      </c>
      <c r="F16" s="1343">
        <v>1272</v>
      </c>
      <c r="G16" s="1269"/>
      <c r="H16" s="1033"/>
    </row>
    <row r="17" spans="1:8" ht="17.25">
      <c r="A17" s="871">
        <v>9</v>
      </c>
      <c r="B17" s="869" t="s">
        <v>545</v>
      </c>
      <c r="C17" s="870"/>
      <c r="D17" s="1307" t="s">
        <v>443</v>
      </c>
      <c r="E17" s="1343">
        <v>906</v>
      </c>
      <c r="F17" s="1343">
        <v>889</v>
      </c>
      <c r="G17" s="1269"/>
      <c r="H17" s="1033"/>
    </row>
    <row r="18" spans="1:8" ht="17.25" hidden="1">
      <c r="A18" s="871">
        <v>10</v>
      </c>
      <c r="B18" s="872" t="s">
        <v>380</v>
      </c>
      <c r="C18" s="870"/>
      <c r="D18" s="1307" t="s">
        <v>444</v>
      </c>
      <c r="E18" s="1343">
        <v>0</v>
      </c>
      <c r="F18" s="1343">
        <v>0</v>
      </c>
      <c r="G18" s="1269"/>
      <c r="H18" s="1033"/>
    </row>
    <row r="19" spans="1:8" ht="17.25">
      <c r="A19" s="871">
        <v>11</v>
      </c>
      <c r="B19" s="872" t="s">
        <v>546</v>
      </c>
      <c r="C19" s="870"/>
      <c r="D19" s="1307" t="s">
        <v>445</v>
      </c>
      <c r="E19" s="1343">
        <v>46</v>
      </c>
      <c r="F19" s="1343">
        <v>36</v>
      </c>
      <c r="G19" s="1269"/>
      <c r="H19" s="1033"/>
    </row>
    <row r="20" spans="1:8" ht="17.25">
      <c r="A20" s="871">
        <v>12</v>
      </c>
      <c r="B20" s="872" t="s">
        <v>663</v>
      </c>
      <c r="C20" s="870"/>
      <c r="D20" s="1307" t="s">
        <v>463</v>
      </c>
      <c r="E20" s="1343">
        <v>0</v>
      </c>
      <c r="F20" s="1343">
        <v>0</v>
      </c>
      <c r="G20" s="1269"/>
      <c r="H20" s="1033"/>
    </row>
    <row r="21" spans="1:8" ht="17.25" hidden="1">
      <c r="A21" s="871">
        <v>13</v>
      </c>
      <c r="B21" s="872" t="s">
        <v>381</v>
      </c>
      <c r="C21" s="870"/>
      <c r="D21" s="1307"/>
      <c r="E21" s="1343">
        <v>0</v>
      </c>
      <c r="F21" s="1343">
        <v>0</v>
      </c>
      <c r="G21" s="1269"/>
      <c r="H21" s="1033"/>
    </row>
    <row r="22" spans="1:8" ht="17.25">
      <c r="A22" s="871">
        <v>14</v>
      </c>
      <c r="B22" s="872" t="s">
        <v>541</v>
      </c>
      <c r="C22" s="870"/>
      <c r="D22" s="1308" t="s">
        <v>446</v>
      </c>
      <c r="E22" s="1343">
        <v>12</v>
      </c>
      <c r="F22" s="1343">
        <v>24</v>
      </c>
      <c r="G22" s="1269"/>
      <c r="H22" s="1033"/>
    </row>
    <row r="23" spans="1:8" ht="17.25">
      <c r="A23" s="871">
        <v>15</v>
      </c>
      <c r="B23" s="872" t="s">
        <v>551</v>
      </c>
      <c r="C23" s="882"/>
      <c r="D23" s="1307" t="s">
        <v>447</v>
      </c>
      <c r="E23" s="1343">
        <v>110</v>
      </c>
      <c r="F23" s="1343">
        <v>60</v>
      </c>
      <c r="G23" s="1269"/>
      <c r="H23" s="1033"/>
    </row>
    <row r="24" spans="1:8" ht="17.25">
      <c r="A24" s="871">
        <v>16</v>
      </c>
      <c r="B24" s="872" t="s">
        <v>664</v>
      </c>
      <c r="C24" s="882"/>
      <c r="D24" s="1307"/>
      <c r="E24" s="1343">
        <v>6</v>
      </c>
      <c r="F24" s="1343">
        <v>5</v>
      </c>
      <c r="G24" s="1269"/>
      <c r="H24" s="1033"/>
    </row>
    <row r="25" spans="1:8" s="884" customFormat="1" ht="17.25" hidden="1">
      <c r="A25" s="871">
        <v>17</v>
      </c>
      <c r="B25" s="872" t="s">
        <v>388</v>
      </c>
      <c r="C25" s="883"/>
      <c r="D25" s="1307"/>
      <c r="E25" s="1343">
        <v>0</v>
      </c>
      <c r="F25" s="1343">
        <v>0</v>
      </c>
      <c r="G25" s="1269"/>
      <c r="H25" s="1033"/>
    </row>
    <row r="26" spans="1:8" s="884" customFormat="1" ht="17.25" hidden="1">
      <c r="A26" s="885">
        <v>18</v>
      </c>
      <c r="B26" s="869" t="s">
        <v>502</v>
      </c>
      <c r="C26" s="883"/>
      <c r="D26" s="1307" t="s">
        <v>448</v>
      </c>
      <c r="E26" s="1343">
        <v>0</v>
      </c>
      <c r="F26" s="1343">
        <v>0</v>
      </c>
      <c r="G26" s="1269"/>
      <c r="H26" s="1033"/>
    </row>
    <row r="27" spans="1:8" s="884" customFormat="1" ht="17.25" hidden="1">
      <c r="A27" s="871">
        <v>19</v>
      </c>
      <c r="B27" s="872" t="s">
        <v>383</v>
      </c>
      <c r="C27" s="870"/>
      <c r="D27" s="1307" t="s">
        <v>449</v>
      </c>
      <c r="E27" s="1343">
        <v>0</v>
      </c>
      <c r="F27" s="1343">
        <v>0</v>
      </c>
      <c r="G27" s="1269"/>
      <c r="H27" s="1033"/>
    </row>
    <row r="28" spans="1:8" s="884" customFormat="1" ht="17.25" hidden="1">
      <c r="A28" s="871">
        <v>20</v>
      </c>
      <c r="B28" s="872" t="s">
        <v>384</v>
      </c>
      <c r="C28" s="886"/>
      <c r="D28" s="1307"/>
      <c r="E28" s="1343">
        <v>0</v>
      </c>
      <c r="F28" s="1343">
        <v>0</v>
      </c>
      <c r="G28" s="1269"/>
      <c r="H28" s="1033"/>
    </row>
    <row r="29" spans="1:8" ht="17.25" hidden="1">
      <c r="A29" s="871">
        <v>21</v>
      </c>
      <c r="B29" s="872" t="s">
        <v>385</v>
      </c>
      <c r="C29" s="886"/>
      <c r="D29" s="1307"/>
      <c r="E29" s="1343">
        <v>0</v>
      </c>
      <c r="F29" s="1343">
        <v>0</v>
      </c>
      <c r="G29" s="1269"/>
      <c r="H29" s="1033"/>
    </row>
    <row r="30" spans="1:8" ht="17.25">
      <c r="A30" s="871">
        <v>22</v>
      </c>
      <c r="B30" s="872" t="s">
        <v>386</v>
      </c>
      <c r="C30" s="886"/>
      <c r="D30" s="1307"/>
      <c r="E30" s="1343"/>
      <c r="F30" s="1343"/>
      <c r="G30" s="1269"/>
      <c r="H30" s="1033"/>
    </row>
    <row r="31" spans="1:8" ht="17.25">
      <c r="A31" s="871">
        <v>23</v>
      </c>
      <c r="B31" s="921" t="s">
        <v>665</v>
      </c>
      <c r="C31" s="887"/>
      <c r="D31" s="1307" t="s">
        <v>450</v>
      </c>
      <c r="E31" s="1343">
        <v>37</v>
      </c>
      <c r="F31" s="1343">
        <v>52</v>
      </c>
      <c r="G31" s="1269"/>
      <c r="H31" s="1033"/>
    </row>
    <row r="32" spans="1:8" ht="17.25" hidden="1">
      <c r="A32" s="871">
        <v>24</v>
      </c>
      <c r="B32" s="921" t="s">
        <v>387</v>
      </c>
      <c r="C32" s="887"/>
      <c r="D32" s="1307"/>
      <c r="E32" s="1343">
        <v>0</v>
      </c>
      <c r="F32" s="1343">
        <v>0</v>
      </c>
      <c r="G32" s="1269"/>
      <c r="H32" s="1033"/>
    </row>
    <row r="33" spans="1:13" ht="17.25">
      <c r="A33" s="871">
        <v>25</v>
      </c>
      <c r="B33" s="921" t="s">
        <v>388</v>
      </c>
      <c r="C33" s="1126"/>
      <c r="D33" s="1307" t="s">
        <v>451</v>
      </c>
      <c r="E33" s="1343">
        <v>30</v>
      </c>
      <c r="F33" s="1343">
        <v>41</v>
      </c>
      <c r="G33" s="1269"/>
      <c r="H33" s="1033"/>
    </row>
    <row r="34" spans="1:13" ht="17.25" hidden="1">
      <c r="A34" s="871">
        <v>26</v>
      </c>
      <c r="B34" s="872" t="s">
        <v>389</v>
      </c>
      <c r="C34" s="887"/>
      <c r="D34" s="1307"/>
      <c r="E34" s="1343">
        <v>0</v>
      </c>
      <c r="F34" s="1343">
        <v>0</v>
      </c>
      <c r="G34" s="1269"/>
      <c r="H34" s="1033"/>
    </row>
    <row r="35" spans="1:13" ht="17.25" hidden="1">
      <c r="A35" s="873">
        <v>27</v>
      </c>
      <c r="B35" s="872" t="s">
        <v>390</v>
      </c>
      <c r="C35" s="887"/>
      <c r="D35" s="1307"/>
      <c r="E35" s="1343">
        <v>0</v>
      </c>
      <c r="F35" s="1343">
        <v>0</v>
      </c>
      <c r="G35" s="1269"/>
      <c r="H35" s="1033"/>
    </row>
    <row r="36" spans="1:13" ht="17.25">
      <c r="A36" s="876">
        <v>28</v>
      </c>
      <c r="B36" s="877" t="s">
        <v>391</v>
      </c>
      <c r="C36" s="888"/>
      <c r="D36" s="1309"/>
      <c r="E36" s="1341">
        <f>SUM(E15:E35)</f>
        <v>2445</v>
      </c>
      <c r="F36" s="1341">
        <f>SUM(F15:F35)</f>
        <v>2405</v>
      </c>
      <c r="G36" s="1267">
        <f>SUM(G15:G35)</f>
        <v>0</v>
      </c>
      <c r="H36" s="1031">
        <f>SUM(H15:H35)</f>
        <v>0</v>
      </c>
    </row>
    <row r="37" spans="1:13" ht="18" thickBot="1">
      <c r="A37" s="907">
        <v>29</v>
      </c>
      <c r="B37" s="995" t="s">
        <v>392</v>
      </c>
      <c r="C37" s="996"/>
      <c r="D37" s="1310"/>
      <c r="E37" s="1344">
        <f>+E13-E36</f>
        <v>5560</v>
      </c>
      <c r="F37" s="1344">
        <f>+F13-F36</f>
        <v>5336</v>
      </c>
      <c r="G37" s="1270">
        <f>+G13-G36</f>
        <v>0</v>
      </c>
      <c r="H37" s="1034">
        <f>+H13-H36</f>
        <v>0</v>
      </c>
    </row>
    <row r="38" spans="1:13" ht="24.75" customHeight="1">
      <c r="A38" s="873"/>
      <c r="B38" s="879" t="s">
        <v>666</v>
      </c>
      <c r="C38" s="994"/>
      <c r="D38" s="1306"/>
      <c r="E38" s="1345"/>
      <c r="F38" s="1345"/>
      <c r="G38" s="1271"/>
      <c r="H38" s="1035"/>
    </row>
    <row r="39" spans="1:13" ht="19.5">
      <c r="A39" s="868">
        <v>30</v>
      </c>
      <c r="B39" s="869" t="s">
        <v>753</v>
      </c>
      <c r="C39" s="891"/>
      <c r="D39" s="1307"/>
      <c r="E39" s="1343"/>
      <c r="F39" s="1343"/>
      <c r="G39" s="1269"/>
      <c r="H39" s="1033"/>
    </row>
    <row r="40" spans="1:13" ht="17.25">
      <c r="A40" s="871">
        <v>31</v>
      </c>
      <c r="B40" s="892" t="s">
        <v>393</v>
      </c>
      <c r="C40" s="891"/>
      <c r="D40" s="1307" t="s">
        <v>452</v>
      </c>
      <c r="E40" s="1343">
        <v>0</v>
      </c>
      <c r="F40" s="1343">
        <v>0</v>
      </c>
      <c r="G40" s="1269"/>
      <c r="H40" s="1033"/>
    </row>
    <row r="41" spans="1:13" s="858" customFormat="1" ht="17.25">
      <c r="A41" s="871">
        <v>32</v>
      </c>
      <c r="B41" s="892" t="s">
        <v>394</v>
      </c>
      <c r="C41" s="891"/>
      <c r="D41" s="1307" t="s">
        <v>453</v>
      </c>
      <c r="E41" s="1343">
        <v>350</v>
      </c>
      <c r="F41" s="1343">
        <v>0</v>
      </c>
      <c r="G41" s="1269"/>
      <c r="H41" s="1033"/>
    </row>
    <row r="42" spans="1:13" s="858" customFormat="1" ht="19.5">
      <c r="A42" s="871">
        <v>33</v>
      </c>
      <c r="B42" s="869" t="s">
        <v>754</v>
      </c>
      <c r="C42" s="883"/>
      <c r="D42" s="1307" t="s">
        <v>504</v>
      </c>
      <c r="E42" s="1343">
        <v>1548</v>
      </c>
      <c r="F42" s="1343">
        <v>1549</v>
      </c>
      <c r="G42" s="1269"/>
      <c r="H42" s="1033"/>
    </row>
    <row r="43" spans="1:13" s="858" customFormat="1" ht="17.25" hidden="1">
      <c r="A43" s="871">
        <v>34</v>
      </c>
      <c r="B43" s="872" t="s">
        <v>395</v>
      </c>
      <c r="C43" s="883"/>
      <c r="D43" s="1307" t="s">
        <v>454</v>
      </c>
      <c r="E43" s="1343">
        <v>0</v>
      </c>
      <c r="F43" s="1343">
        <v>0</v>
      </c>
      <c r="G43" s="1269"/>
      <c r="H43" s="1033"/>
    </row>
    <row r="44" spans="1:13" s="858" customFormat="1" ht="17.25" hidden="1">
      <c r="A44" s="873">
        <v>35</v>
      </c>
      <c r="B44" s="892" t="s">
        <v>396</v>
      </c>
      <c r="C44" s="883"/>
      <c r="D44" s="1307"/>
      <c r="E44" s="1343">
        <v>0</v>
      </c>
      <c r="F44" s="1343">
        <v>0</v>
      </c>
      <c r="G44" s="1269"/>
      <c r="H44" s="1033"/>
    </row>
    <row r="45" spans="1:13" s="858" customFormat="1" ht="17.25">
      <c r="A45" s="876">
        <v>36</v>
      </c>
      <c r="B45" s="890" t="s">
        <v>397</v>
      </c>
      <c r="C45" s="893"/>
      <c r="D45" s="1309"/>
      <c r="E45" s="1341">
        <f>SUM(E39:E44)</f>
        <v>1898</v>
      </c>
      <c r="F45" s="1341">
        <f>SUM(F39:F44)</f>
        <v>1549</v>
      </c>
      <c r="G45" s="1267">
        <f>SUM(G39:G44)</f>
        <v>0</v>
      </c>
      <c r="H45" s="1031">
        <f>SUM(H39:H44)</f>
        <v>0</v>
      </c>
    </row>
    <row r="46" spans="1:13" ht="27" customHeight="1">
      <c r="A46" s="876"/>
      <c r="B46" s="890"/>
      <c r="C46" s="893"/>
      <c r="D46" s="1309"/>
      <c r="E46" s="1346"/>
      <c r="F46" s="1346"/>
      <c r="G46" s="1272"/>
      <c r="H46" s="1036"/>
    </row>
    <row r="47" spans="1:13" ht="17.25" hidden="1">
      <c r="A47" s="868">
        <v>37</v>
      </c>
      <c r="B47" s="872" t="s">
        <v>398</v>
      </c>
      <c r="C47" s="894"/>
      <c r="D47" s="1307"/>
      <c r="E47" s="1343">
        <v>0</v>
      </c>
      <c r="F47" s="1343">
        <v>0</v>
      </c>
      <c r="G47" s="1269"/>
      <c r="H47" s="1033"/>
    </row>
    <row r="48" spans="1:13" ht="17.25" hidden="1">
      <c r="A48" s="871">
        <v>38</v>
      </c>
      <c r="B48" s="872" t="s">
        <v>399</v>
      </c>
      <c r="C48" s="894"/>
      <c r="D48" s="1307"/>
      <c r="E48" s="1343">
        <v>0</v>
      </c>
      <c r="F48" s="1343">
        <v>0</v>
      </c>
      <c r="G48" s="1269"/>
      <c r="H48" s="1033"/>
      <c r="I48" s="127"/>
      <c r="J48" s="127"/>
      <c r="K48" s="127"/>
      <c r="L48" s="127"/>
      <c r="M48" s="127"/>
    </row>
    <row r="49" spans="1:13" ht="17.25" hidden="1">
      <c r="A49" s="871">
        <v>39</v>
      </c>
      <c r="B49" s="872" t="s">
        <v>400</v>
      </c>
      <c r="C49" s="895"/>
      <c r="D49" s="1307"/>
      <c r="E49" s="1343">
        <v>0</v>
      </c>
      <c r="F49" s="1343">
        <v>0</v>
      </c>
      <c r="G49" s="1269"/>
      <c r="H49" s="1033"/>
      <c r="I49" s="127"/>
      <c r="J49" s="127"/>
      <c r="K49" s="127"/>
      <c r="L49" s="127"/>
      <c r="M49" s="127"/>
    </row>
    <row r="50" spans="1:13" ht="17.25" hidden="1">
      <c r="A50" s="871">
        <v>40</v>
      </c>
      <c r="B50" s="872" t="s">
        <v>401</v>
      </c>
      <c r="C50" s="896"/>
      <c r="D50" s="1307"/>
      <c r="E50" s="1343">
        <v>0</v>
      </c>
      <c r="F50" s="1343">
        <v>0</v>
      </c>
      <c r="G50" s="1269"/>
      <c r="H50" s="1033"/>
      <c r="I50" s="127"/>
      <c r="J50" s="127"/>
      <c r="K50" s="127"/>
      <c r="L50" s="127"/>
      <c r="M50" s="127"/>
    </row>
    <row r="51" spans="1:13" ht="17.25" hidden="1">
      <c r="A51" s="885">
        <v>41</v>
      </c>
      <c r="B51" s="872" t="s">
        <v>402</v>
      </c>
      <c r="C51" s="896"/>
      <c r="D51" s="1307"/>
      <c r="E51" s="1343"/>
      <c r="F51" s="1343"/>
      <c r="G51" s="1269"/>
      <c r="H51" s="1033"/>
    </row>
    <row r="52" spans="1:13" ht="17.25" hidden="1">
      <c r="A52" s="885" t="s">
        <v>505</v>
      </c>
      <c r="B52" s="897" t="s">
        <v>506</v>
      </c>
      <c r="C52" s="896"/>
      <c r="D52" s="1307"/>
      <c r="E52" s="1343">
        <v>0</v>
      </c>
      <c r="F52" s="1343">
        <v>0</v>
      </c>
      <c r="G52" s="1269"/>
      <c r="H52" s="1033"/>
    </row>
    <row r="53" spans="1:13" ht="17.25" hidden="1">
      <c r="A53" s="885" t="s">
        <v>507</v>
      </c>
      <c r="B53" s="897" t="s">
        <v>508</v>
      </c>
      <c r="C53" s="896"/>
      <c r="D53" s="1307"/>
      <c r="E53" s="1343">
        <v>0</v>
      </c>
      <c r="F53" s="1343">
        <v>0</v>
      </c>
      <c r="G53" s="1269"/>
      <c r="H53" s="1033"/>
    </row>
    <row r="54" spans="1:13" ht="17.25" hidden="1">
      <c r="A54" s="873">
        <v>42</v>
      </c>
      <c r="B54" s="872" t="s">
        <v>403</v>
      </c>
      <c r="C54" s="898"/>
      <c r="D54" s="1307"/>
      <c r="E54" s="1343">
        <v>0</v>
      </c>
      <c r="F54" s="1343">
        <v>0</v>
      </c>
      <c r="G54" s="1269"/>
      <c r="H54" s="1033"/>
    </row>
    <row r="55" spans="1:13" s="901" customFormat="1" ht="17.25">
      <c r="A55" s="899">
        <v>43</v>
      </c>
      <c r="B55" s="890" t="s">
        <v>404</v>
      </c>
      <c r="C55" s="900"/>
      <c r="D55" s="1309"/>
      <c r="E55" s="1341">
        <f>SUM(E47:E54)</f>
        <v>0</v>
      </c>
      <c r="F55" s="1341">
        <f>SUM(F47:F54)</f>
        <v>0</v>
      </c>
      <c r="G55" s="1267">
        <f>SUM(G47:G54)</f>
        <v>0</v>
      </c>
      <c r="H55" s="1031">
        <f>SUM(H47:H54)</f>
        <v>0</v>
      </c>
    </row>
    <row r="56" spans="1:13" s="901" customFormat="1" ht="17.25">
      <c r="A56" s="899">
        <v>44</v>
      </c>
      <c r="B56" s="890" t="s">
        <v>405</v>
      </c>
      <c r="C56" s="900"/>
      <c r="D56" s="1309"/>
      <c r="E56" s="1341">
        <f>+E45-E55</f>
        <v>1898</v>
      </c>
      <c r="F56" s="1341">
        <f>+F45-F55</f>
        <v>1549</v>
      </c>
      <c r="G56" s="1267">
        <f>+G45-G55</f>
        <v>0</v>
      </c>
      <c r="H56" s="1031">
        <f>+H45-H55</f>
        <v>0</v>
      </c>
    </row>
    <row r="57" spans="1:13" s="901" customFormat="1" ht="18" thickBot="1">
      <c r="A57" s="992">
        <v>45</v>
      </c>
      <c r="B57" s="908" t="s">
        <v>406</v>
      </c>
      <c r="C57" s="993"/>
      <c r="D57" s="1310"/>
      <c r="E57" s="1344">
        <f>+E56+E37</f>
        <v>7458</v>
      </c>
      <c r="F57" s="1344">
        <f>+F56+F37</f>
        <v>6885</v>
      </c>
      <c r="G57" s="1270">
        <f>+G56+G37</f>
        <v>0</v>
      </c>
      <c r="H57" s="1034">
        <f>+H56+H37</f>
        <v>0</v>
      </c>
    </row>
    <row r="58" spans="1:13" s="901" customFormat="1" ht="24.75" customHeight="1">
      <c r="A58" s="904"/>
      <c r="B58" s="879" t="s">
        <v>407</v>
      </c>
      <c r="C58" s="991"/>
      <c r="D58" s="1306"/>
      <c r="E58" s="1347"/>
      <c r="F58" s="1347"/>
      <c r="G58" s="1273"/>
      <c r="H58" s="1037"/>
    </row>
    <row r="59" spans="1:13" s="901" customFormat="1" ht="19.5" hidden="1">
      <c r="A59" s="902">
        <v>46</v>
      </c>
      <c r="B59" s="869" t="s">
        <v>509</v>
      </c>
      <c r="C59" s="898"/>
      <c r="D59" s="1307" t="s">
        <v>455</v>
      </c>
      <c r="F59" s="1343">
        <v>0</v>
      </c>
      <c r="G59" s="1269"/>
      <c r="H59" s="1033"/>
    </row>
    <row r="60" spans="1:13" ht="19.5">
      <c r="A60" s="871">
        <v>47</v>
      </c>
      <c r="B60" s="869" t="s">
        <v>510</v>
      </c>
      <c r="C60" s="903"/>
      <c r="D60" s="1307" t="s">
        <v>511</v>
      </c>
      <c r="E60" s="1503">
        <v>1865</v>
      </c>
      <c r="F60" s="1343">
        <v>1868</v>
      </c>
      <c r="G60" s="1269"/>
      <c r="H60" s="1033"/>
    </row>
    <row r="61" spans="1:13" ht="17.25" hidden="1">
      <c r="A61" s="871">
        <v>48</v>
      </c>
      <c r="B61" s="872" t="s">
        <v>408</v>
      </c>
      <c r="C61" s="903"/>
      <c r="D61" s="1307" t="s">
        <v>456</v>
      </c>
      <c r="E61" s="1503">
        <v>0</v>
      </c>
      <c r="F61" s="1343"/>
      <c r="G61" s="1269"/>
      <c r="H61" s="1033"/>
    </row>
    <row r="62" spans="1:13" ht="17.25" hidden="1">
      <c r="A62" s="871">
        <v>49</v>
      </c>
      <c r="B62" s="892" t="s">
        <v>396</v>
      </c>
      <c r="C62" s="903"/>
      <c r="D62" s="1307"/>
      <c r="E62" s="1503">
        <v>0</v>
      </c>
      <c r="F62" s="1343"/>
      <c r="G62" s="1269"/>
      <c r="H62" s="1033"/>
    </row>
    <row r="63" spans="1:13" ht="17.25">
      <c r="A63" s="904">
        <v>50</v>
      </c>
      <c r="B63" s="869" t="s">
        <v>667</v>
      </c>
      <c r="C63" s="903"/>
      <c r="D63" s="1307" t="s">
        <v>457</v>
      </c>
      <c r="E63" s="1503">
        <v>43</v>
      </c>
      <c r="F63" s="1343">
        <v>36</v>
      </c>
      <c r="G63" s="1269"/>
      <c r="H63" s="1033"/>
    </row>
    <row r="64" spans="1:13" ht="17.25">
      <c r="A64" s="876">
        <v>51</v>
      </c>
      <c r="B64" s="890" t="s">
        <v>409</v>
      </c>
      <c r="C64" s="905"/>
      <c r="D64" s="1309"/>
      <c r="E64" s="1341">
        <f>SUM(E60:E63)</f>
        <v>1908</v>
      </c>
      <c r="F64" s="1341">
        <f>SUM(F59:F63)</f>
        <v>1904</v>
      </c>
      <c r="G64" s="1267">
        <f>SUM(G59:G63)</f>
        <v>0</v>
      </c>
      <c r="H64" s="1031">
        <f>SUM(H59:H63)</f>
        <v>0</v>
      </c>
    </row>
    <row r="65" spans="1:8" ht="27" customHeight="1">
      <c r="A65" s="876"/>
      <c r="B65" s="890"/>
      <c r="C65" s="905"/>
      <c r="D65" s="1309"/>
      <c r="E65" s="1341"/>
      <c r="F65" s="1341"/>
      <c r="G65" s="1267"/>
      <c r="H65" s="1031"/>
    </row>
    <row r="66" spans="1:8" ht="15.75" hidden="1">
      <c r="A66" s="868">
        <v>52</v>
      </c>
      <c r="B66" s="872" t="s">
        <v>410</v>
      </c>
      <c r="C66" s="903"/>
      <c r="D66" s="1311"/>
      <c r="E66" s="1343">
        <v>0</v>
      </c>
      <c r="F66" s="1343">
        <v>0</v>
      </c>
      <c r="G66" s="1269"/>
      <c r="H66" s="1033"/>
    </row>
    <row r="67" spans="1:8" ht="15.75" hidden="1">
      <c r="A67" s="871">
        <v>53</v>
      </c>
      <c r="B67" s="872" t="s">
        <v>411</v>
      </c>
      <c r="C67" s="903"/>
      <c r="D67" s="1311"/>
      <c r="E67" s="1343">
        <v>0</v>
      </c>
      <c r="F67" s="1343">
        <v>0</v>
      </c>
      <c r="G67" s="1269"/>
      <c r="H67" s="1033"/>
    </row>
    <row r="68" spans="1:8" ht="15.75" hidden="1">
      <c r="A68" s="871">
        <v>54</v>
      </c>
      <c r="B68" s="872" t="s">
        <v>400</v>
      </c>
      <c r="C68" s="903"/>
      <c r="D68" s="1311"/>
      <c r="E68" s="1343">
        <v>0</v>
      </c>
      <c r="F68" s="1343">
        <v>0</v>
      </c>
      <c r="G68" s="1269"/>
      <c r="H68" s="1033"/>
    </row>
    <row r="69" spans="1:8" ht="15.75" hidden="1">
      <c r="A69" s="871">
        <v>55</v>
      </c>
      <c r="B69" s="872" t="s">
        <v>412</v>
      </c>
      <c r="C69" s="903"/>
      <c r="D69" s="1311"/>
      <c r="E69" s="1343">
        <v>0</v>
      </c>
      <c r="F69" s="1343">
        <v>0</v>
      </c>
      <c r="G69" s="1269"/>
      <c r="H69" s="1033"/>
    </row>
    <row r="70" spans="1:8" ht="15.75" hidden="1">
      <c r="A70" s="873">
        <v>56</v>
      </c>
      <c r="B70" s="872" t="s">
        <v>413</v>
      </c>
      <c r="C70" s="903"/>
      <c r="D70" s="1311"/>
      <c r="E70" s="1343">
        <v>0</v>
      </c>
      <c r="F70" s="1343">
        <v>0</v>
      </c>
      <c r="G70" s="1269"/>
      <c r="H70" s="1033"/>
    </row>
    <row r="71" spans="1:8" ht="16.5" customHeight="1">
      <c r="A71" s="876">
        <v>57</v>
      </c>
      <c r="B71" s="890" t="s">
        <v>414</v>
      </c>
      <c r="C71" s="906"/>
      <c r="D71" s="1312"/>
      <c r="E71" s="1341">
        <f>SUM(E66:E70)</f>
        <v>0</v>
      </c>
      <c r="F71" s="1341">
        <f>SUM(F66:F70)</f>
        <v>0</v>
      </c>
      <c r="G71" s="1267">
        <f>SUM(G66:G70)</f>
        <v>0</v>
      </c>
      <c r="H71" s="1031">
        <f>SUM(H66:H70)</f>
        <v>0</v>
      </c>
    </row>
    <row r="72" spans="1:8" ht="15.75">
      <c r="A72" s="876">
        <v>58</v>
      </c>
      <c r="B72" s="890" t="s">
        <v>415</v>
      </c>
      <c r="C72" s="905"/>
      <c r="D72" s="1312"/>
      <c r="E72" s="1341">
        <f>+E64-E71</f>
        <v>1908</v>
      </c>
      <c r="F72" s="1341">
        <f>+F64-F71</f>
        <v>1904</v>
      </c>
      <c r="G72" s="1267">
        <f>+G64-G71</f>
        <v>0</v>
      </c>
      <c r="H72" s="1031">
        <f>+H64-H71</f>
        <v>0</v>
      </c>
    </row>
    <row r="73" spans="1:8" ht="27.75" customHeight="1" thickBot="1">
      <c r="A73" s="1234">
        <v>59</v>
      </c>
      <c r="B73" s="908" t="s">
        <v>416</v>
      </c>
      <c r="C73" s="909"/>
      <c r="D73" s="1313"/>
      <c r="E73" s="1344">
        <f>+E72+E57</f>
        <v>9366</v>
      </c>
      <c r="F73" s="1344">
        <f>+F72+F57</f>
        <v>8789</v>
      </c>
      <c r="G73" s="1270">
        <f>+G72+G57</f>
        <v>0</v>
      </c>
      <c r="H73" s="1034">
        <f>+H72+H57</f>
        <v>0</v>
      </c>
    </row>
    <row r="74" spans="1:8" ht="27.75" customHeight="1" thickBot="1">
      <c r="A74" s="938">
        <v>60</v>
      </c>
      <c r="B74" s="990" t="s">
        <v>104</v>
      </c>
      <c r="C74" s="940"/>
      <c r="D74" s="1314"/>
      <c r="E74" s="1348">
        <v>64235</v>
      </c>
      <c r="F74" s="1348">
        <v>64627</v>
      </c>
      <c r="G74" s="1274"/>
      <c r="H74" s="1038"/>
    </row>
    <row r="75" spans="1:8" ht="21.75" customHeight="1">
      <c r="A75" s="986"/>
      <c r="B75" s="987" t="s">
        <v>418</v>
      </c>
      <c r="C75" s="988"/>
      <c r="D75" s="1315"/>
      <c r="E75" s="1349"/>
      <c r="F75" s="1349"/>
      <c r="G75" s="1275"/>
      <c r="H75" s="1039"/>
    </row>
    <row r="76" spans="1:8">
      <c r="A76" s="913">
        <v>61</v>
      </c>
      <c r="B76" s="914" t="s">
        <v>419</v>
      </c>
      <c r="C76" s="915"/>
      <c r="D76" s="1316"/>
      <c r="E76" s="1350">
        <v>8.6599999999999996E-2</v>
      </c>
      <c r="F76" s="1350">
        <v>8.3000000000000004E-2</v>
      </c>
      <c r="G76" s="1276">
        <f>+'page 26'!G31</f>
        <v>8.6599999999999996E-2</v>
      </c>
      <c r="H76" s="1040">
        <f>+'page 26'!H31</f>
        <v>8.2600000000000007E-2</v>
      </c>
    </row>
    <row r="77" spans="1:8">
      <c r="A77" s="917">
        <v>62</v>
      </c>
      <c r="B77" s="1261" t="s">
        <v>420</v>
      </c>
      <c r="C77" s="919"/>
      <c r="D77" s="1317"/>
      <c r="E77" s="1351">
        <v>0.11609999999999999</v>
      </c>
      <c r="F77" s="1351">
        <v>0.107</v>
      </c>
      <c r="G77" s="1277">
        <f>+'page 26'!G32</f>
        <v>0.11609999999999999</v>
      </c>
      <c r="H77" s="1041">
        <f>+'page 26'!H32</f>
        <v>0.1065</v>
      </c>
    </row>
    <row r="78" spans="1:8">
      <c r="A78" s="917">
        <v>63</v>
      </c>
      <c r="B78" s="1261" t="s">
        <v>421</v>
      </c>
      <c r="C78" s="919"/>
      <c r="D78" s="1317"/>
      <c r="E78" s="1351">
        <v>0.14580000000000001</v>
      </c>
      <c r="F78" s="1351">
        <v>0.13600000000000001</v>
      </c>
      <c r="G78" s="1277">
        <f>+'page 26'!G33</f>
        <v>0.14580000000000001</v>
      </c>
      <c r="H78" s="1041">
        <f>+'page 26'!H33</f>
        <v>0.13600000000000001</v>
      </c>
    </row>
    <row r="79" spans="1:8" ht="15" customHeight="1">
      <c r="A79" s="917">
        <v>64</v>
      </c>
      <c r="B79" s="4284" t="s">
        <v>550</v>
      </c>
      <c r="C79" s="4285"/>
      <c r="D79" s="4286"/>
      <c r="E79" s="1351">
        <v>7.0000000000000007E-2</v>
      </c>
      <c r="F79" s="1351">
        <v>7.0000000000000007E-2</v>
      </c>
      <c r="G79" s="1277"/>
      <c r="H79" s="1041"/>
    </row>
    <row r="80" spans="1:8">
      <c r="A80" s="917">
        <v>65</v>
      </c>
      <c r="B80" s="921" t="s">
        <v>548</v>
      </c>
      <c r="C80" s="919"/>
      <c r="D80" s="1317"/>
      <c r="E80" s="1351">
        <v>2.5000000000000001E-2</v>
      </c>
      <c r="F80" s="1351">
        <v>2.5000000000000001E-2</v>
      </c>
      <c r="G80" s="1277"/>
      <c r="H80" s="1041"/>
    </row>
    <row r="81" spans="1:8">
      <c r="A81" s="917">
        <v>66</v>
      </c>
      <c r="B81" s="1261" t="s">
        <v>422</v>
      </c>
      <c r="C81" s="919"/>
      <c r="D81" s="1317"/>
      <c r="E81" s="1351"/>
      <c r="F81" s="1351"/>
      <c r="G81" s="1277"/>
      <c r="H81" s="1041"/>
    </row>
    <row r="82" spans="1:8" hidden="1">
      <c r="A82" s="922">
        <v>67</v>
      </c>
      <c r="B82" s="921" t="s">
        <v>423</v>
      </c>
      <c r="C82" s="919"/>
      <c r="D82" s="1317"/>
      <c r="E82" s="1351" t="s">
        <v>512</v>
      </c>
      <c r="F82" s="1351" t="s">
        <v>512</v>
      </c>
      <c r="G82" s="1277"/>
      <c r="H82" s="1041"/>
    </row>
    <row r="83" spans="1:8" hidden="1">
      <c r="A83" s="922" t="s">
        <v>513</v>
      </c>
      <c r="B83" s="897" t="s">
        <v>514</v>
      </c>
      <c r="C83" s="919"/>
      <c r="D83" s="1317"/>
      <c r="E83" s="1351" t="s">
        <v>512</v>
      </c>
      <c r="F83" s="1351" t="s">
        <v>512</v>
      </c>
      <c r="G83" s="1277"/>
      <c r="H83" s="1041"/>
    </row>
    <row r="84" spans="1:8">
      <c r="A84" s="911">
        <v>68</v>
      </c>
      <c r="B84" s="923" t="s">
        <v>542</v>
      </c>
      <c r="C84" s="912"/>
      <c r="D84" s="1318"/>
      <c r="E84" s="1352">
        <v>8.6599999999999996E-2</v>
      </c>
      <c r="F84" s="1352">
        <f>+F76</f>
        <v>8.3000000000000004E-2</v>
      </c>
      <c r="G84" s="1278">
        <f>+G76</f>
        <v>8.6599999999999996E-2</v>
      </c>
      <c r="H84" s="1042">
        <f>+H76</f>
        <v>8.2600000000000007E-2</v>
      </c>
    </row>
    <row r="85" spans="1:8" ht="21.75" customHeight="1">
      <c r="A85" s="925"/>
      <c r="B85" s="890" t="s">
        <v>424</v>
      </c>
      <c r="C85" s="926"/>
      <c r="D85" s="1319"/>
      <c r="E85" s="1353"/>
      <c r="F85" s="1353"/>
      <c r="G85" s="1279"/>
      <c r="H85" s="1043"/>
    </row>
    <row r="86" spans="1:8">
      <c r="A86" s="913">
        <v>69</v>
      </c>
      <c r="B86" s="872" t="s">
        <v>425</v>
      </c>
      <c r="C86" s="919"/>
      <c r="D86" s="1317"/>
      <c r="E86" s="1351">
        <v>7.0000000000000007E-2</v>
      </c>
      <c r="F86" s="1351">
        <v>7.0000000000000007E-2</v>
      </c>
      <c r="G86" s="1277"/>
      <c r="H86" s="1041"/>
    </row>
    <row r="87" spans="1:8" ht="16.5" customHeight="1">
      <c r="A87" s="917">
        <v>70</v>
      </c>
      <c r="B87" s="872" t="s">
        <v>426</v>
      </c>
      <c r="C87" s="919"/>
      <c r="D87" s="1317"/>
      <c r="E87" s="1351">
        <v>8.5000000000000006E-2</v>
      </c>
      <c r="F87" s="1351">
        <v>8.5000000000000006E-2</v>
      </c>
      <c r="G87" s="1277"/>
      <c r="H87" s="1041"/>
    </row>
    <row r="88" spans="1:8" ht="16.5" customHeight="1">
      <c r="A88" s="911">
        <v>71</v>
      </c>
      <c r="B88" s="872" t="s">
        <v>427</v>
      </c>
      <c r="C88" s="919"/>
      <c r="D88" s="1317"/>
      <c r="E88" s="1351">
        <v>0.105</v>
      </c>
      <c r="F88" s="1351">
        <v>0.105</v>
      </c>
      <c r="G88" s="1277"/>
      <c r="H88" s="1041"/>
    </row>
    <row r="89" spans="1:8" ht="21.75" customHeight="1">
      <c r="A89" s="925"/>
      <c r="B89" s="890" t="s">
        <v>428</v>
      </c>
      <c r="C89" s="926"/>
      <c r="D89" s="1319"/>
      <c r="E89" s="1354"/>
      <c r="F89" s="1354"/>
      <c r="G89" s="1280"/>
      <c r="H89" s="1044"/>
    </row>
    <row r="90" spans="1:8">
      <c r="A90" s="913">
        <v>72</v>
      </c>
      <c r="B90" s="872" t="s">
        <v>429</v>
      </c>
      <c r="C90" s="919"/>
      <c r="D90" s="1320"/>
      <c r="E90" s="1343">
        <v>233</v>
      </c>
      <c r="F90" s="1343">
        <v>195</v>
      </c>
      <c r="G90" s="1269"/>
      <c r="H90" s="1033"/>
    </row>
    <row r="91" spans="1:8">
      <c r="A91" s="917">
        <v>73</v>
      </c>
      <c r="B91" s="872" t="s">
        <v>430</v>
      </c>
      <c r="C91" s="919"/>
      <c r="D91" s="1320"/>
      <c r="E91" s="1343">
        <v>497</v>
      </c>
      <c r="F91" s="1343">
        <v>504</v>
      </c>
      <c r="G91" s="1269"/>
      <c r="H91" s="1033"/>
    </row>
    <row r="92" spans="1:8" hidden="1">
      <c r="A92" s="917">
        <v>74</v>
      </c>
      <c r="B92" s="872" t="s">
        <v>431</v>
      </c>
      <c r="C92" s="919"/>
      <c r="D92" s="1320"/>
      <c r="E92" s="1343">
        <v>0</v>
      </c>
      <c r="F92" s="1343"/>
      <c r="G92" s="1269"/>
      <c r="H92" s="1033"/>
    </row>
    <row r="93" spans="1:8">
      <c r="A93" s="911">
        <v>75</v>
      </c>
      <c r="B93" s="872" t="s">
        <v>432</v>
      </c>
      <c r="C93" s="919"/>
      <c r="D93" s="1320"/>
      <c r="E93" s="1343">
        <v>405</v>
      </c>
      <c r="F93" s="1343">
        <v>390</v>
      </c>
      <c r="G93" s="1269"/>
      <c r="H93" s="1033"/>
    </row>
    <row r="94" spans="1:8" ht="21.75" customHeight="1">
      <c r="A94" s="925"/>
      <c r="B94" s="929" t="s">
        <v>515</v>
      </c>
      <c r="C94" s="926"/>
      <c r="D94" s="1319"/>
      <c r="E94" s="1354"/>
      <c r="F94" s="1354"/>
      <c r="G94" s="1280"/>
      <c r="H94" s="1044"/>
    </row>
    <row r="95" spans="1:8">
      <c r="A95" s="930">
        <v>76</v>
      </c>
      <c r="B95" s="931" t="s">
        <v>516</v>
      </c>
      <c r="C95" s="919"/>
      <c r="D95" s="1320"/>
      <c r="E95" s="1343">
        <v>33</v>
      </c>
      <c r="F95" s="1343">
        <v>35</v>
      </c>
      <c r="G95" s="1269"/>
      <c r="H95" s="1033"/>
    </row>
    <row r="96" spans="1:8">
      <c r="A96" s="917">
        <v>77</v>
      </c>
      <c r="B96" s="931" t="s">
        <v>517</v>
      </c>
      <c r="C96" s="919"/>
      <c r="D96" s="1320"/>
      <c r="E96" s="1343">
        <v>55</v>
      </c>
      <c r="F96" s="1343">
        <v>59</v>
      </c>
      <c r="G96" s="1269"/>
      <c r="H96" s="1033"/>
    </row>
    <row r="97" spans="1:9">
      <c r="A97" s="917">
        <v>78</v>
      </c>
      <c r="B97" s="931" t="s">
        <v>518</v>
      </c>
      <c r="C97" s="919"/>
      <c r="D97" s="1320"/>
      <c r="E97" s="1343">
        <v>10</v>
      </c>
      <c r="F97" s="1343">
        <v>1</v>
      </c>
      <c r="G97" s="1269"/>
      <c r="H97" s="1033"/>
    </row>
    <row r="98" spans="1:9">
      <c r="A98" s="917">
        <v>79</v>
      </c>
      <c r="B98" s="931" t="s">
        <v>519</v>
      </c>
      <c r="C98" s="919"/>
      <c r="D98" s="1320"/>
      <c r="E98" s="1343">
        <v>284</v>
      </c>
      <c r="F98" s="1343">
        <v>284</v>
      </c>
      <c r="G98" s="1269"/>
      <c r="H98" s="1033"/>
    </row>
    <row r="99" spans="1:9" ht="21.75" customHeight="1">
      <c r="A99" s="925"/>
      <c r="B99" s="890" t="s">
        <v>433</v>
      </c>
      <c r="C99" s="926"/>
      <c r="D99" s="1319"/>
      <c r="E99" s="1354"/>
      <c r="F99" s="1354"/>
      <c r="G99" s="1280"/>
      <c r="H99" s="1044"/>
    </row>
    <row r="100" spans="1:9" ht="15.75" hidden="1">
      <c r="A100" s="913">
        <v>80</v>
      </c>
      <c r="B100" s="932" t="s">
        <v>434</v>
      </c>
      <c r="C100" s="919"/>
      <c r="D100" s="1320"/>
      <c r="E100" s="1343">
        <v>0</v>
      </c>
      <c r="F100" s="1343"/>
      <c r="G100" s="1269"/>
      <c r="H100" s="1033"/>
    </row>
    <row r="101" spans="1:9" ht="15.75" hidden="1">
      <c r="A101" s="917">
        <v>81</v>
      </c>
      <c r="B101" s="932" t="s">
        <v>435</v>
      </c>
      <c r="C101" s="919"/>
      <c r="D101" s="1320"/>
      <c r="E101" s="1343">
        <v>0</v>
      </c>
      <c r="F101" s="1343"/>
      <c r="G101" s="1269"/>
      <c r="H101" s="1033"/>
    </row>
    <row r="102" spans="1:9" ht="15.75">
      <c r="A102" s="917">
        <v>82</v>
      </c>
      <c r="B102" s="1472" t="s">
        <v>316</v>
      </c>
      <c r="C102" s="919"/>
      <c r="D102" s="1320"/>
      <c r="E102" s="1343">
        <v>1549</v>
      </c>
      <c r="F102" s="1343">
        <v>1549</v>
      </c>
      <c r="G102" s="1269"/>
      <c r="H102" s="1033"/>
    </row>
    <row r="103" spans="1:9" ht="15.75">
      <c r="A103" s="917">
        <v>83</v>
      </c>
      <c r="B103" s="1472" t="s">
        <v>436</v>
      </c>
      <c r="C103" s="919"/>
      <c r="D103" s="1320"/>
      <c r="E103" s="1562">
        <v>-2</v>
      </c>
      <c r="F103" s="1343">
        <v>102</v>
      </c>
      <c r="G103" s="1269"/>
      <c r="H103" s="1033"/>
    </row>
    <row r="104" spans="1:9" ht="15.75">
      <c r="A104" s="917">
        <v>84</v>
      </c>
      <c r="B104" s="1472" t="s">
        <v>317</v>
      </c>
      <c r="C104" s="919"/>
      <c r="D104" s="1321"/>
      <c r="E104" s="1339">
        <v>1905</v>
      </c>
      <c r="F104" s="1339">
        <v>1905</v>
      </c>
      <c r="G104" s="1265"/>
      <c r="H104" s="1029"/>
    </row>
    <row r="105" spans="1:9" ht="16.5" thickBot="1">
      <c r="A105" s="917">
        <v>85</v>
      </c>
      <c r="B105" s="1472" t="s">
        <v>437</v>
      </c>
      <c r="C105" s="919"/>
      <c r="D105" s="1321"/>
      <c r="E105" s="1355">
        <v>0</v>
      </c>
      <c r="F105" s="1355">
        <v>0</v>
      </c>
      <c r="G105" s="1281"/>
      <c r="H105" s="1045"/>
    </row>
    <row r="106" spans="1:9" ht="16.5" thickBot="1">
      <c r="A106" s="1260"/>
      <c r="B106" s="935" t="s">
        <v>520</v>
      </c>
      <c r="C106" s="936"/>
      <c r="D106" s="1291"/>
      <c r="E106" s="4291" t="s">
        <v>364</v>
      </c>
      <c r="F106" s="4292"/>
      <c r="G106" s="1357"/>
      <c r="H106" s="1357"/>
      <c r="I106" s="1358"/>
    </row>
    <row r="107" spans="1:9" ht="15.75">
      <c r="A107" s="1374">
        <v>29</v>
      </c>
      <c r="B107" s="1375" t="s">
        <v>392</v>
      </c>
      <c r="C107" s="1376"/>
      <c r="D107" s="1377"/>
      <c r="E107" s="1378">
        <v>7462</v>
      </c>
      <c r="F107" s="1378">
        <v>7214</v>
      </c>
      <c r="G107" s="1262"/>
      <c r="H107" s="1049"/>
    </row>
    <row r="108" spans="1:9" ht="15.75">
      <c r="A108" s="885">
        <v>45</v>
      </c>
      <c r="B108" s="1379" t="s">
        <v>406</v>
      </c>
      <c r="C108" s="919"/>
      <c r="D108" s="1380"/>
      <c r="E108" s="1381">
        <v>8321</v>
      </c>
      <c r="F108" s="1381">
        <v>7727</v>
      </c>
      <c r="G108" s="1263"/>
      <c r="H108" s="1050"/>
    </row>
    <row r="109" spans="1:9" ht="15.75">
      <c r="A109" s="871">
        <v>59</v>
      </c>
      <c r="B109" s="1379" t="s">
        <v>416</v>
      </c>
      <c r="C109" s="919"/>
      <c r="D109" s="1380"/>
      <c r="E109" s="1381">
        <v>10217</v>
      </c>
      <c r="F109" s="1381">
        <v>9613</v>
      </c>
      <c r="G109" s="1263"/>
      <c r="H109" s="1050"/>
    </row>
    <row r="110" spans="1:9" ht="15.75">
      <c r="A110" s="871">
        <v>60</v>
      </c>
      <c r="B110" s="1379" t="s">
        <v>417</v>
      </c>
      <c r="C110" s="919"/>
      <c r="D110" s="1380"/>
      <c r="E110" s="1381">
        <v>65101</v>
      </c>
      <c r="F110" s="1381">
        <v>65453</v>
      </c>
      <c r="G110" s="1263"/>
      <c r="H110" s="1050"/>
    </row>
    <row r="111" spans="1:9">
      <c r="A111" s="917">
        <v>61</v>
      </c>
      <c r="B111" s="1382" t="s">
        <v>419</v>
      </c>
      <c r="C111" s="919"/>
      <c r="D111" s="1383"/>
      <c r="E111" s="1384">
        <v>0.11462189520898297</v>
      </c>
      <c r="F111" s="1384">
        <v>0.11021649122270942</v>
      </c>
      <c r="G111" s="1283" t="e">
        <f>+G107/G110</f>
        <v>#DIV/0!</v>
      </c>
      <c r="H111" s="1051" t="e">
        <f>+H107/H110</f>
        <v>#DIV/0!</v>
      </c>
    </row>
    <row r="112" spans="1:9">
      <c r="A112" s="871">
        <v>62</v>
      </c>
      <c r="B112" s="1382" t="s">
        <v>420</v>
      </c>
      <c r="C112" s="919"/>
      <c r="D112" s="1383"/>
      <c r="E112" s="1384">
        <v>0.12781677700803368</v>
      </c>
      <c r="F112" s="1384">
        <v>0.11805417627916215</v>
      </c>
      <c r="G112" s="1283" t="e">
        <f>+G108/G110</f>
        <v>#DIV/0!</v>
      </c>
      <c r="H112" s="1323" t="e">
        <f>+H108/H110</f>
        <v>#DIV/0!</v>
      </c>
    </row>
    <row r="113" spans="1:8" ht="15.75" thickBot="1">
      <c r="A113" s="938">
        <v>63</v>
      </c>
      <c r="B113" s="939" t="s">
        <v>421</v>
      </c>
      <c r="C113" s="940"/>
      <c r="D113" s="1322"/>
      <c r="E113" s="1356">
        <v>0.15694075359825502</v>
      </c>
      <c r="F113" s="1356">
        <v>0.14686874551204682</v>
      </c>
      <c r="G113" s="1284" t="e">
        <f>+G109/G110</f>
        <v>#DIV/0!</v>
      </c>
      <c r="H113" s="1324" t="e">
        <f>+H109/H110</f>
        <v>#DIV/0!</v>
      </c>
    </row>
    <row r="114" spans="1:8" ht="5.25" customHeight="1">
      <c r="A114" s="942"/>
      <c r="B114" s="943"/>
      <c r="C114" s="919"/>
      <c r="D114" s="944"/>
      <c r="E114" s="945"/>
      <c r="F114" s="945"/>
      <c r="G114" s="945"/>
      <c r="H114" s="945"/>
    </row>
    <row r="115" spans="1:8">
      <c r="A115" s="4287" t="s">
        <v>675</v>
      </c>
      <c r="B115" s="4287"/>
      <c r="C115" s="4287"/>
      <c r="D115" s="4287"/>
    </row>
    <row r="116" spans="1:8">
      <c r="A116" s="946" t="s">
        <v>744</v>
      </c>
    </row>
    <row r="117" spans="1:8">
      <c r="A117" s="946" t="s">
        <v>674</v>
      </c>
    </row>
    <row r="118" spans="1:8">
      <c r="A118" s="4287"/>
      <c r="B118" s="4287"/>
      <c r="C118" s="4287"/>
      <c r="D118" s="4287"/>
    </row>
  </sheetData>
  <mergeCells count="8">
    <mergeCell ref="B79:D79"/>
    <mergeCell ref="A115:D115"/>
    <mergeCell ref="A118:D118"/>
    <mergeCell ref="A1:F1"/>
    <mergeCell ref="E3:F3"/>
    <mergeCell ref="E106:F106"/>
    <mergeCell ref="E5:F5"/>
    <mergeCell ref="E6:F6"/>
  </mergeCells>
  <conditionalFormatting sqref="D56:D58 E58 F58:F59 C50:H54 C59:D59 F59:H59">
    <cfRule type="expression" dxfId="17" priority="2" stopIfTrue="1">
      <formula>ABS(C50)&gt;0</formula>
    </cfRule>
  </conditionalFormatting>
  <printOptions horizontalCentered="1"/>
  <pageMargins left="0.31496062992125984" right="0.31496062992125984" top="0.2" bottom="0.35433070866141736" header="0.17" footer="0.19685039370078741"/>
  <pageSetup scale="40" orientation="landscape" r:id="rId1"/>
  <headerFooter alignWithMargins="0">
    <oddFooter>&amp;L&amp;"Tahoma,Italique"&amp;14National Bank of Canada - Supplementary Financial Information&amp;R&amp;"Tahoma,Italique"&amp;14page 27</oddFooter>
  </headerFooter>
  <drawing r:id="rId2"/>
  <legacyDrawing r:id="rId3"/>
  <oleObjects>
    <mc:AlternateContent xmlns:mc="http://schemas.openxmlformats.org/markup-compatibility/2006">
      <mc:Choice Requires="x14">
        <oleObject progId="Word.Document.8" shapeId="449537" r:id="rId4">
          <objectPr defaultSize="0" autoPict="0" r:id="rId5">
            <anchor moveWithCells="1">
              <from>
                <xdr:col>0</xdr:col>
                <xdr:colOff>142875</xdr:colOff>
                <xdr:row>0</xdr:row>
                <xdr:rowOff>47625</xdr:rowOff>
              </from>
              <to>
                <xdr:col>0</xdr:col>
                <xdr:colOff>428625</xdr:colOff>
                <xdr:row>2</xdr:row>
                <xdr:rowOff>38100</xdr:rowOff>
              </to>
            </anchor>
          </objectPr>
        </oleObject>
      </mc:Choice>
      <mc:Fallback>
        <oleObject progId="Word.Document.8" shapeId="449537"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3">
    <tabColor rgb="FF0070C0"/>
  </sheetPr>
  <dimension ref="A1:K118"/>
  <sheetViews>
    <sheetView showGridLines="0" showZeros="0" defaultGridColor="0" view="pageBreakPreview" topLeftCell="A4" colorId="22" zoomScale="55" zoomScaleSheetLayoutView="55" workbookViewId="0">
      <selection activeCell="C14" sqref="C14"/>
    </sheetView>
  </sheetViews>
  <sheetFormatPr defaultColWidth="8.88671875" defaultRowHeight="15"/>
  <cols>
    <col min="1" max="1" width="8.88671875" style="854"/>
    <col min="2" max="2" width="168.21875" style="855" customWidth="1"/>
    <col min="3" max="3" width="2.6640625" style="855" customWidth="1"/>
    <col min="4" max="4" width="13.44140625" style="919" customWidth="1"/>
    <col min="5" max="6" width="18.77734375" style="855" customWidth="1"/>
    <col min="7" max="242" width="8.88671875" style="855"/>
    <col min="243" max="245" width="8.88671875" style="855" customWidth="1"/>
    <col min="246" max="246" width="26.21875" style="855" customWidth="1"/>
    <col min="247" max="250" width="12.109375" style="855" customWidth="1"/>
    <col min="251" max="258" width="10.77734375" style="855" customWidth="1"/>
    <col min="259" max="498" width="8.88671875" style="855"/>
    <col min="499" max="501" width="8.88671875" style="855" customWidth="1"/>
    <col min="502" max="502" width="26.21875" style="855" customWidth="1"/>
    <col min="503" max="506" width="12.109375" style="855" customWidth="1"/>
    <col min="507" max="514" width="10.77734375" style="855" customWidth="1"/>
    <col min="515" max="754" width="8.88671875" style="855"/>
    <col min="755" max="757" width="8.88671875" style="855" customWidth="1"/>
    <col min="758" max="758" width="26.21875" style="855" customWidth="1"/>
    <col min="759" max="762" width="12.109375" style="855" customWidth="1"/>
    <col min="763" max="770" width="10.77734375" style="855" customWidth="1"/>
    <col min="771" max="1010" width="8.88671875" style="855"/>
    <col min="1011" max="1013" width="8.88671875" style="855" customWidth="1"/>
    <col min="1014" max="1014" width="26.21875" style="855" customWidth="1"/>
    <col min="1015" max="1018" width="12.109375" style="855" customWidth="1"/>
    <col min="1019" max="1026" width="10.77734375" style="855" customWidth="1"/>
    <col min="1027" max="1266" width="8.88671875" style="855"/>
    <col min="1267" max="1269" width="8.88671875" style="855" customWidth="1"/>
    <col min="1270" max="1270" width="26.21875" style="855" customWidth="1"/>
    <col min="1271" max="1274" width="12.109375" style="855" customWidth="1"/>
    <col min="1275" max="1282" width="10.77734375" style="855" customWidth="1"/>
    <col min="1283" max="1522" width="8.88671875" style="855"/>
    <col min="1523" max="1525" width="8.88671875" style="855" customWidth="1"/>
    <col min="1526" max="1526" width="26.21875" style="855" customWidth="1"/>
    <col min="1527" max="1530" width="12.109375" style="855" customWidth="1"/>
    <col min="1531" max="1538" width="10.77734375" style="855" customWidth="1"/>
    <col min="1539" max="1778" width="8.88671875" style="855"/>
    <col min="1779" max="1781" width="8.88671875" style="855" customWidth="1"/>
    <col min="1782" max="1782" width="26.21875" style="855" customWidth="1"/>
    <col min="1783" max="1786" width="12.109375" style="855" customWidth="1"/>
    <col min="1787" max="1794" width="10.77734375" style="855" customWidth="1"/>
    <col min="1795" max="2034" width="8.88671875" style="855"/>
    <col min="2035" max="2037" width="8.88671875" style="855" customWidth="1"/>
    <col min="2038" max="2038" width="26.21875" style="855" customWidth="1"/>
    <col min="2039" max="2042" width="12.109375" style="855" customWidth="1"/>
    <col min="2043" max="2050" width="10.77734375" style="855" customWidth="1"/>
    <col min="2051" max="2290" width="8.88671875" style="855"/>
    <col min="2291" max="2293" width="8.88671875" style="855" customWidth="1"/>
    <col min="2294" max="2294" width="26.21875" style="855" customWidth="1"/>
    <col min="2295" max="2298" width="12.109375" style="855" customWidth="1"/>
    <col min="2299" max="2306" width="10.77734375" style="855" customWidth="1"/>
    <col min="2307" max="2546" width="8.88671875" style="855"/>
    <col min="2547" max="2549" width="8.88671875" style="855" customWidth="1"/>
    <col min="2550" max="2550" width="26.21875" style="855" customWidth="1"/>
    <col min="2551" max="2554" width="12.109375" style="855" customWidth="1"/>
    <col min="2555" max="2562" width="10.77734375" style="855" customWidth="1"/>
    <col min="2563" max="2802" width="8.88671875" style="855"/>
    <col min="2803" max="2805" width="8.88671875" style="855" customWidth="1"/>
    <col min="2806" max="2806" width="26.21875" style="855" customWidth="1"/>
    <col min="2807" max="2810" width="12.109375" style="855" customWidth="1"/>
    <col min="2811" max="2818" width="10.77734375" style="855" customWidth="1"/>
    <col min="2819" max="3058" width="8.88671875" style="855"/>
    <col min="3059" max="3061" width="8.88671875" style="855" customWidth="1"/>
    <col min="3062" max="3062" width="26.21875" style="855" customWidth="1"/>
    <col min="3063" max="3066" width="12.109375" style="855" customWidth="1"/>
    <col min="3067" max="3074" width="10.77734375" style="855" customWidth="1"/>
    <col min="3075" max="3314" width="8.88671875" style="855"/>
    <col min="3315" max="3317" width="8.88671875" style="855" customWidth="1"/>
    <col min="3318" max="3318" width="26.21875" style="855" customWidth="1"/>
    <col min="3319" max="3322" width="12.109375" style="855" customWidth="1"/>
    <col min="3323" max="3330" width="10.77734375" style="855" customWidth="1"/>
    <col min="3331" max="3570" width="8.88671875" style="855"/>
    <col min="3571" max="3573" width="8.88671875" style="855" customWidth="1"/>
    <col min="3574" max="3574" width="26.21875" style="855" customWidth="1"/>
    <col min="3575" max="3578" width="12.109375" style="855" customWidth="1"/>
    <col min="3579" max="3586" width="10.77734375" style="855" customWidth="1"/>
    <col min="3587" max="3826" width="8.88671875" style="855"/>
    <col min="3827" max="3829" width="8.88671875" style="855" customWidth="1"/>
    <col min="3830" max="3830" width="26.21875" style="855" customWidth="1"/>
    <col min="3831" max="3834" width="12.109375" style="855" customWidth="1"/>
    <col min="3835" max="3842" width="10.77734375" style="855" customWidth="1"/>
    <col min="3843" max="4082" width="8.88671875" style="855"/>
    <col min="4083" max="4085" width="8.88671875" style="855" customWidth="1"/>
    <col min="4086" max="4086" width="26.21875" style="855" customWidth="1"/>
    <col min="4087" max="4090" width="12.109375" style="855" customWidth="1"/>
    <col min="4091" max="4098" width="10.77734375" style="855" customWidth="1"/>
    <col min="4099" max="4338" width="8.88671875" style="855"/>
    <col min="4339" max="4341" width="8.88671875" style="855" customWidth="1"/>
    <col min="4342" max="4342" width="26.21875" style="855" customWidth="1"/>
    <col min="4343" max="4346" width="12.109375" style="855" customWidth="1"/>
    <col min="4347" max="4354" width="10.77734375" style="855" customWidth="1"/>
    <col min="4355" max="4594" width="8.88671875" style="855"/>
    <col min="4595" max="4597" width="8.88671875" style="855" customWidth="1"/>
    <col min="4598" max="4598" width="26.21875" style="855" customWidth="1"/>
    <col min="4599" max="4602" width="12.109375" style="855" customWidth="1"/>
    <col min="4603" max="4610" width="10.77734375" style="855" customWidth="1"/>
    <col min="4611" max="4850" width="8.88671875" style="855"/>
    <col min="4851" max="4853" width="8.88671875" style="855" customWidth="1"/>
    <col min="4854" max="4854" width="26.21875" style="855" customWidth="1"/>
    <col min="4855" max="4858" width="12.109375" style="855" customWidth="1"/>
    <col min="4859" max="4866" width="10.77734375" style="855" customWidth="1"/>
    <col min="4867" max="5106" width="8.88671875" style="855"/>
    <col min="5107" max="5109" width="8.88671875" style="855" customWidth="1"/>
    <col min="5110" max="5110" width="26.21875" style="855" customWidth="1"/>
    <col min="5111" max="5114" width="12.109375" style="855" customWidth="1"/>
    <col min="5115" max="5122" width="10.77734375" style="855" customWidth="1"/>
    <col min="5123" max="5362" width="8.88671875" style="855"/>
    <col min="5363" max="5365" width="8.88671875" style="855" customWidth="1"/>
    <col min="5366" max="5366" width="26.21875" style="855" customWidth="1"/>
    <col min="5367" max="5370" width="12.109375" style="855" customWidth="1"/>
    <col min="5371" max="5378" width="10.77734375" style="855" customWidth="1"/>
    <col min="5379" max="5618" width="8.88671875" style="855"/>
    <col min="5619" max="5621" width="8.88671875" style="855" customWidth="1"/>
    <col min="5622" max="5622" width="26.21875" style="855" customWidth="1"/>
    <col min="5623" max="5626" width="12.109375" style="855" customWidth="1"/>
    <col min="5627" max="5634" width="10.77734375" style="855" customWidth="1"/>
    <col min="5635" max="5874" width="8.88671875" style="855"/>
    <col min="5875" max="5877" width="8.88671875" style="855" customWidth="1"/>
    <col min="5878" max="5878" width="26.21875" style="855" customWidth="1"/>
    <col min="5879" max="5882" width="12.109375" style="855" customWidth="1"/>
    <col min="5883" max="5890" width="10.77734375" style="855" customWidth="1"/>
    <col min="5891" max="6130" width="8.88671875" style="855"/>
    <col min="6131" max="6133" width="8.88671875" style="855" customWidth="1"/>
    <col min="6134" max="6134" width="26.21875" style="855" customWidth="1"/>
    <col min="6135" max="6138" width="12.109375" style="855" customWidth="1"/>
    <col min="6139" max="6146" width="10.77734375" style="855" customWidth="1"/>
    <col min="6147" max="6386" width="8.88671875" style="855"/>
    <col min="6387" max="6389" width="8.88671875" style="855" customWidth="1"/>
    <col min="6390" max="6390" width="26.21875" style="855" customWidth="1"/>
    <col min="6391" max="6394" width="12.109375" style="855" customWidth="1"/>
    <col min="6395" max="6402" width="10.77734375" style="855" customWidth="1"/>
    <col min="6403" max="6642" width="8.88671875" style="855"/>
    <col min="6643" max="6645" width="8.88671875" style="855" customWidth="1"/>
    <col min="6646" max="6646" width="26.21875" style="855" customWidth="1"/>
    <col min="6647" max="6650" width="12.109375" style="855" customWidth="1"/>
    <col min="6651" max="6658" width="10.77734375" style="855" customWidth="1"/>
    <col min="6659" max="6898" width="8.88671875" style="855"/>
    <col min="6899" max="6901" width="8.88671875" style="855" customWidth="1"/>
    <col min="6902" max="6902" width="26.21875" style="855" customWidth="1"/>
    <col min="6903" max="6906" width="12.109375" style="855" customWidth="1"/>
    <col min="6907" max="6914" width="10.77734375" style="855" customWidth="1"/>
    <col min="6915" max="7154" width="8.88671875" style="855"/>
    <col min="7155" max="7157" width="8.88671875" style="855" customWidth="1"/>
    <col min="7158" max="7158" width="26.21875" style="855" customWidth="1"/>
    <col min="7159" max="7162" width="12.109375" style="855" customWidth="1"/>
    <col min="7163" max="7170" width="10.77734375" style="855" customWidth="1"/>
    <col min="7171" max="7410" width="8.88671875" style="855"/>
    <col min="7411" max="7413" width="8.88671875" style="855" customWidth="1"/>
    <col min="7414" max="7414" width="26.21875" style="855" customWidth="1"/>
    <col min="7415" max="7418" width="12.109375" style="855" customWidth="1"/>
    <col min="7419" max="7426" width="10.77734375" style="855" customWidth="1"/>
    <col min="7427" max="7666" width="8.88671875" style="855"/>
    <col min="7667" max="7669" width="8.88671875" style="855" customWidth="1"/>
    <col min="7670" max="7670" width="26.21875" style="855" customWidth="1"/>
    <col min="7671" max="7674" width="12.109375" style="855" customWidth="1"/>
    <col min="7675" max="7682" width="10.77734375" style="855" customWidth="1"/>
    <col min="7683" max="7922" width="8.88671875" style="855"/>
    <col min="7923" max="7925" width="8.88671875" style="855" customWidth="1"/>
    <col min="7926" max="7926" width="26.21875" style="855" customWidth="1"/>
    <col min="7927" max="7930" width="12.109375" style="855" customWidth="1"/>
    <col min="7931" max="7938" width="10.77734375" style="855" customWidth="1"/>
    <col min="7939" max="8178" width="8.88671875" style="855"/>
    <col min="8179" max="8181" width="8.88671875" style="855" customWidth="1"/>
    <col min="8182" max="8182" width="26.21875" style="855" customWidth="1"/>
    <col min="8183" max="8186" width="12.109375" style="855" customWidth="1"/>
    <col min="8187" max="8194" width="10.77734375" style="855" customWidth="1"/>
    <col min="8195" max="8434" width="8.88671875" style="855"/>
    <col min="8435" max="8437" width="8.88671875" style="855" customWidth="1"/>
    <col min="8438" max="8438" width="26.21875" style="855" customWidth="1"/>
    <col min="8439" max="8442" width="12.109375" style="855" customWidth="1"/>
    <col min="8443" max="8450" width="10.77734375" style="855" customWidth="1"/>
    <col min="8451" max="8690" width="8.88671875" style="855"/>
    <col min="8691" max="8693" width="8.88671875" style="855" customWidth="1"/>
    <col min="8694" max="8694" width="26.21875" style="855" customWidth="1"/>
    <col min="8695" max="8698" width="12.109375" style="855" customWidth="1"/>
    <col min="8699" max="8706" width="10.77734375" style="855" customWidth="1"/>
    <col min="8707" max="8946" width="8.88671875" style="855"/>
    <col min="8947" max="8949" width="8.88671875" style="855" customWidth="1"/>
    <col min="8950" max="8950" width="26.21875" style="855" customWidth="1"/>
    <col min="8951" max="8954" width="12.109375" style="855" customWidth="1"/>
    <col min="8955" max="8962" width="10.77734375" style="855" customWidth="1"/>
    <col min="8963" max="9202" width="8.88671875" style="855"/>
    <col min="9203" max="9205" width="8.88671875" style="855" customWidth="1"/>
    <col min="9206" max="9206" width="26.21875" style="855" customWidth="1"/>
    <col min="9207" max="9210" width="12.109375" style="855" customWidth="1"/>
    <col min="9211" max="9218" width="10.77734375" style="855" customWidth="1"/>
    <col min="9219" max="9458" width="8.88671875" style="855"/>
    <col min="9459" max="9461" width="8.88671875" style="855" customWidth="1"/>
    <col min="9462" max="9462" width="26.21875" style="855" customWidth="1"/>
    <col min="9463" max="9466" width="12.109375" style="855" customWidth="1"/>
    <col min="9467" max="9474" width="10.77734375" style="855" customWidth="1"/>
    <col min="9475" max="9714" width="8.88671875" style="855"/>
    <col min="9715" max="9717" width="8.88671875" style="855" customWidth="1"/>
    <col min="9718" max="9718" width="26.21875" style="855" customWidth="1"/>
    <col min="9719" max="9722" width="12.109375" style="855" customWidth="1"/>
    <col min="9723" max="9730" width="10.77734375" style="855" customWidth="1"/>
    <col min="9731" max="9970" width="8.88671875" style="855"/>
    <col min="9971" max="9973" width="8.88671875" style="855" customWidth="1"/>
    <col min="9974" max="9974" width="26.21875" style="855" customWidth="1"/>
    <col min="9975" max="9978" width="12.109375" style="855" customWidth="1"/>
    <col min="9979" max="9986" width="10.77734375" style="855" customWidth="1"/>
    <col min="9987" max="10226" width="8.88671875" style="855"/>
    <col min="10227" max="10229" width="8.88671875" style="855" customWidth="1"/>
    <col min="10230" max="10230" width="26.21875" style="855" customWidth="1"/>
    <col min="10231" max="10234" width="12.109375" style="855" customWidth="1"/>
    <col min="10235" max="10242" width="10.77734375" style="855" customWidth="1"/>
    <col min="10243" max="10482" width="8.88671875" style="855"/>
    <col min="10483" max="10485" width="8.88671875" style="855" customWidth="1"/>
    <col min="10486" max="10486" width="26.21875" style="855" customWidth="1"/>
    <col min="10487" max="10490" width="12.109375" style="855" customWidth="1"/>
    <col min="10491" max="10498" width="10.77734375" style="855" customWidth="1"/>
    <col min="10499" max="10738" width="8.88671875" style="855"/>
    <col min="10739" max="10741" width="8.88671875" style="855" customWidth="1"/>
    <col min="10742" max="10742" width="26.21875" style="855" customWidth="1"/>
    <col min="10743" max="10746" width="12.109375" style="855" customWidth="1"/>
    <col min="10747" max="10754" width="10.77734375" style="855" customWidth="1"/>
    <col min="10755" max="10994" width="8.88671875" style="855"/>
    <col min="10995" max="10997" width="8.88671875" style="855" customWidth="1"/>
    <col min="10998" max="10998" width="26.21875" style="855" customWidth="1"/>
    <col min="10999" max="11002" width="12.109375" style="855" customWidth="1"/>
    <col min="11003" max="11010" width="10.77734375" style="855" customWidth="1"/>
    <col min="11011" max="11250" width="8.88671875" style="855"/>
    <col min="11251" max="11253" width="8.88671875" style="855" customWidth="1"/>
    <col min="11254" max="11254" width="26.21875" style="855" customWidth="1"/>
    <col min="11255" max="11258" width="12.109375" style="855" customWidth="1"/>
    <col min="11259" max="11266" width="10.77734375" style="855" customWidth="1"/>
    <col min="11267" max="11506" width="8.88671875" style="855"/>
    <col min="11507" max="11509" width="8.88671875" style="855" customWidth="1"/>
    <col min="11510" max="11510" width="26.21875" style="855" customWidth="1"/>
    <col min="11511" max="11514" width="12.109375" style="855" customWidth="1"/>
    <col min="11515" max="11522" width="10.77734375" style="855" customWidth="1"/>
    <col min="11523" max="11762" width="8.88671875" style="855"/>
    <col min="11763" max="11765" width="8.88671875" style="855" customWidth="1"/>
    <col min="11766" max="11766" width="26.21875" style="855" customWidth="1"/>
    <col min="11767" max="11770" width="12.109375" style="855" customWidth="1"/>
    <col min="11771" max="11778" width="10.77734375" style="855" customWidth="1"/>
    <col min="11779" max="12018" width="8.88671875" style="855"/>
    <col min="12019" max="12021" width="8.88671875" style="855" customWidth="1"/>
    <col min="12022" max="12022" width="26.21875" style="855" customWidth="1"/>
    <col min="12023" max="12026" width="12.109375" style="855" customWidth="1"/>
    <col min="12027" max="12034" width="10.77734375" style="855" customWidth="1"/>
    <col min="12035" max="12274" width="8.88671875" style="855"/>
    <col min="12275" max="12277" width="8.88671875" style="855" customWidth="1"/>
    <col min="12278" max="12278" width="26.21875" style="855" customWidth="1"/>
    <col min="12279" max="12282" width="12.109375" style="855" customWidth="1"/>
    <col min="12283" max="12290" width="10.77734375" style="855" customWidth="1"/>
    <col min="12291" max="12530" width="8.88671875" style="855"/>
    <col min="12531" max="12533" width="8.88671875" style="855" customWidth="1"/>
    <col min="12534" max="12534" width="26.21875" style="855" customWidth="1"/>
    <col min="12535" max="12538" width="12.109375" style="855" customWidth="1"/>
    <col min="12539" max="12546" width="10.77734375" style="855" customWidth="1"/>
    <col min="12547" max="12786" width="8.88671875" style="855"/>
    <col min="12787" max="12789" width="8.88671875" style="855" customWidth="1"/>
    <col min="12790" max="12790" width="26.21875" style="855" customWidth="1"/>
    <col min="12791" max="12794" width="12.109375" style="855" customWidth="1"/>
    <col min="12795" max="12802" width="10.77734375" style="855" customWidth="1"/>
    <col min="12803" max="13042" width="8.88671875" style="855"/>
    <col min="13043" max="13045" width="8.88671875" style="855" customWidth="1"/>
    <col min="13046" max="13046" width="26.21875" style="855" customWidth="1"/>
    <col min="13047" max="13050" width="12.109375" style="855" customWidth="1"/>
    <col min="13051" max="13058" width="10.77734375" style="855" customWidth="1"/>
    <col min="13059" max="13298" width="8.88671875" style="855"/>
    <col min="13299" max="13301" width="8.88671875" style="855" customWidth="1"/>
    <col min="13302" max="13302" width="26.21875" style="855" customWidth="1"/>
    <col min="13303" max="13306" width="12.109375" style="855" customWidth="1"/>
    <col min="13307" max="13314" width="10.77734375" style="855" customWidth="1"/>
    <col min="13315" max="13554" width="8.88671875" style="855"/>
    <col min="13555" max="13557" width="8.88671875" style="855" customWidth="1"/>
    <col min="13558" max="13558" width="26.21875" style="855" customWidth="1"/>
    <col min="13559" max="13562" width="12.109375" style="855" customWidth="1"/>
    <col min="13563" max="13570" width="10.77734375" style="855" customWidth="1"/>
    <col min="13571" max="13810" width="8.88671875" style="855"/>
    <col min="13811" max="13813" width="8.88671875" style="855" customWidth="1"/>
    <col min="13814" max="13814" width="26.21875" style="855" customWidth="1"/>
    <col min="13815" max="13818" width="12.109375" style="855" customWidth="1"/>
    <col min="13819" max="13826" width="10.77734375" style="855" customWidth="1"/>
    <col min="13827" max="14066" width="8.88671875" style="855"/>
    <col min="14067" max="14069" width="8.88671875" style="855" customWidth="1"/>
    <col min="14070" max="14070" width="26.21875" style="855" customWidth="1"/>
    <col min="14071" max="14074" width="12.109375" style="855" customWidth="1"/>
    <col min="14075" max="14082" width="10.77734375" style="855" customWidth="1"/>
    <col min="14083" max="14322" width="8.88671875" style="855"/>
    <col min="14323" max="14325" width="8.88671875" style="855" customWidth="1"/>
    <col min="14326" max="14326" width="26.21875" style="855" customWidth="1"/>
    <col min="14327" max="14330" width="12.109375" style="855" customWidth="1"/>
    <col min="14331" max="14338" width="10.77734375" style="855" customWidth="1"/>
    <col min="14339" max="14578" width="8.88671875" style="855"/>
    <col min="14579" max="14581" width="8.88671875" style="855" customWidth="1"/>
    <col min="14582" max="14582" width="26.21875" style="855" customWidth="1"/>
    <col min="14583" max="14586" width="12.109375" style="855" customWidth="1"/>
    <col min="14587" max="14594" width="10.77734375" style="855" customWidth="1"/>
    <col min="14595" max="14834" width="8.88671875" style="855"/>
    <col min="14835" max="14837" width="8.88671875" style="855" customWidth="1"/>
    <col min="14838" max="14838" width="26.21875" style="855" customWidth="1"/>
    <col min="14839" max="14842" width="12.109375" style="855" customWidth="1"/>
    <col min="14843" max="14850" width="10.77734375" style="855" customWidth="1"/>
    <col min="14851" max="15090" width="8.88671875" style="855"/>
    <col min="15091" max="15093" width="8.88671875" style="855" customWidth="1"/>
    <col min="15094" max="15094" width="26.21875" style="855" customWidth="1"/>
    <col min="15095" max="15098" width="12.109375" style="855" customWidth="1"/>
    <col min="15099" max="15106" width="10.77734375" style="855" customWidth="1"/>
    <col min="15107" max="15346" width="8.88671875" style="855"/>
    <col min="15347" max="15349" width="8.88671875" style="855" customWidth="1"/>
    <col min="15350" max="15350" width="26.21875" style="855" customWidth="1"/>
    <col min="15351" max="15354" width="12.109375" style="855" customWidth="1"/>
    <col min="15355" max="15362" width="10.77734375" style="855" customWidth="1"/>
    <col min="15363" max="15602" width="8.88671875" style="855"/>
    <col min="15603" max="15605" width="8.88671875" style="855" customWidth="1"/>
    <col min="15606" max="15606" width="26.21875" style="855" customWidth="1"/>
    <col min="15607" max="15610" width="12.109375" style="855" customWidth="1"/>
    <col min="15611" max="15618" width="10.77734375" style="855" customWidth="1"/>
    <col min="15619" max="15858" width="8.88671875" style="855"/>
    <col min="15859" max="15861" width="8.88671875" style="855" customWidth="1"/>
    <col min="15862" max="15862" width="26.21875" style="855" customWidth="1"/>
    <col min="15863" max="15866" width="12.109375" style="855" customWidth="1"/>
    <col min="15867" max="15874" width="10.77734375" style="855" customWidth="1"/>
    <col min="15875" max="16114" width="8.88671875" style="855"/>
    <col min="16115" max="16117" width="8.88671875" style="855" customWidth="1"/>
    <col min="16118" max="16118" width="26.21875" style="855" customWidth="1"/>
    <col min="16119" max="16122" width="12.109375" style="855" customWidth="1"/>
    <col min="16123" max="16130" width="10.77734375" style="855" customWidth="1"/>
    <col min="16131" max="16384" width="8.88671875" style="855"/>
  </cols>
  <sheetData>
    <row r="1" spans="1:6" ht="25.5" customHeight="1">
      <c r="A1" s="4297" t="s">
        <v>686</v>
      </c>
      <c r="B1" s="4297"/>
      <c r="C1" s="4297"/>
      <c r="D1" s="4297"/>
      <c r="E1" s="4297"/>
      <c r="F1" s="4297"/>
    </row>
    <row r="2" spans="1:6" s="856" customFormat="1" ht="6.75" customHeight="1" thickBot="1">
      <c r="A2" s="854"/>
    </row>
    <row r="3" spans="1:6" ht="20.25" customHeight="1" thickBot="1">
      <c r="D3" s="857"/>
      <c r="E3" s="4289">
        <v>2013</v>
      </c>
      <c r="F3" s="4290"/>
    </row>
    <row r="4" spans="1:6" s="858" customFormat="1" ht="20.25" customHeight="1" thickBot="1">
      <c r="A4" s="854"/>
      <c r="C4" s="859"/>
      <c r="D4" s="860"/>
      <c r="E4" s="1046" t="s">
        <v>1</v>
      </c>
      <c r="F4" s="1047" t="s">
        <v>2</v>
      </c>
    </row>
    <row r="5" spans="1:6" ht="15.75" thickBot="1">
      <c r="B5" s="861"/>
      <c r="C5" s="861"/>
      <c r="D5" s="862"/>
      <c r="E5" s="4299" t="s">
        <v>318</v>
      </c>
      <c r="F5" s="4300"/>
    </row>
    <row r="6" spans="1:6" ht="18.75" customHeight="1" thickBot="1">
      <c r="B6" s="863" t="s">
        <v>249</v>
      </c>
      <c r="C6" s="861"/>
      <c r="D6" s="864"/>
      <c r="E6" s="4301" t="s">
        <v>363</v>
      </c>
      <c r="F6" s="4302"/>
    </row>
    <row r="7" spans="1:6" ht="24.75" customHeight="1">
      <c r="B7" s="865" t="s">
        <v>378</v>
      </c>
      <c r="C7" s="866"/>
      <c r="D7" s="867"/>
      <c r="E7" s="1011"/>
      <c r="F7" s="1028"/>
    </row>
    <row r="8" spans="1:6" ht="18.75" customHeight="1">
      <c r="A8" s="868">
        <v>1</v>
      </c>
      <c r="B8" s="869" t="s">
        <v>756</v>
      </c>
      <c r="C8" s="870"/>
      <c r="D8" s="1001"/>
      <c r="E8" s="1012">
        <v>2218</v>
      </c>
      <c r="F8" s="1029">
        <v>2192</v>
      </c>
    </row>
    <row r="9" spans="1:6" ht="17.25">
      <c r="A9" s="871">
        <v>2</v>
      </c>
      <c r="B9" s="872" t="s">
        <v>62</v>
      </c>
      <c r="C9" s="870"/>
      <c r="D9" s="1001"/>
      <c r="E9" s="1012">
        <v>5034</v>
      </c>
      <c r="F9" s="1029">
        <v>4931</v>
      </c>
    </row>
    <row r="10" spans="1:6" ht="17.25">
      <c r="A10" s="871">
        <v>3</v>
      </c>
      <c r="B10" s="872" t="s">
        <v>344</v>
      </c>
      <c r="C10" s="870"/>
      <c r="D10" s="1001"/>
      <c r="E10" s="1012">
        <v>214</v>
      </c>
      <c r="F10" s="1029">
        <v>205</v>
      </c>
    </row>
    <row r="11" spans="1:6" ht="17.25" hidden="1">
      <c r="A11" s="871">
        <v>4</v>
      </c>
      <c r="B11" s="872" t="s">
        <v>458</v>
      </c>
      <c r="C11" s="870"/>
      <c r="D11" s="1001"/>
      <c r="E11" s="1012">
        <v>0</v>
      </c>
      <c r="F11" s="1029">
        <v>0</v>
      </c>
    </row>
    <row r="12" spans="1:6" ht="17.25" hidden="1">
      <c r="A12" s="873">
        <v>5</v>
      </c>
      <c r="B12" s="874" t="s">
        <v>459</v>
      </c>
      <c r="C12" s="875"/>
      <c r="D12" s="1002"/>
      <c r="E12" s="1013">
        <v>0</v>
      </c>
      <c r="F12" s="1030">
        <v>0</v>
      </c>
    </row>
    <row r="13" spans="1:6" ht="17.25">
      <c r="A13" s="876">
        <v>6</v>
      </c>
      <c r="B13" s="877" t="s">
        <v>379</v>
      </c>
      <c r="C13" s="878"/>
      <c r="D13" s="1003"/>
      <c r="E13" s="1014">
        <f>SUM(E8:E12)</f>
        <v>7466</v>
      </c>
      <c r="F13" s="1031">
        <f>SUM(F8:F12)</f>
        <v>7328</v>
      </c>
    </row>
    <row r="14" spans="1:6" ht="24.75" customHeight="1">
      <c r="A14" s="876"/>
      <c r="B14" s="879" t="s">
        <v>544</v>
      </c>
      <c r="C14" s="880"/>
      <c r="D14" s="1004"/>
      <c r="E14" s="1015"/>
      <c r="F14" s="1032"/>
    </row>
    <row r="15" spans="1:6" ht="17.25">
      <c r="A15" s="868">
        <v>7</v>
      </c>
      <c r="B15" s="872" t="s">
        <v>547</v>
      </c>
      <c r="C15" s="870"/>
      <c r="D15" s="1005"/>
      <c r="E15" s="1016">
        <v>26</v>
      </c>
      <c r="F15" s="1033">
        <v>26</v>
      </c>
    </row>
    <row r="16" spans="1:6" ht="17.25">
      <c r="A16" s="871">
        <v>8</v>
      </c>
      <c r="B16" s="869" t="s">
        <v>464</v>
      </c>
      <c r="C16" s="870"/>
      <c r="D16" s="1005"/>
      <c r="E16" s="1016">
        <v>1064</v>
      </c>
      <c r="F16" s="1033">
        <v>1064</v>
      </c>
    </row>
    <row r="17" spans="1:6" ht="17.25">
      <c r="A17" s="871">
        <v>9</v>
      </c>
      <c r="B17" s="869" t="s">
        <v>545</v>
      </c>
      <c r="C17" s="870"/>
      <c r="D17" s="1005"/>
      <c r="E17" s="1016">
        <v>816</v>
      </c>
      <c r="F17" s="1033">
        <v>859</v>
      </c>
    </row>
    <row r="18" spans="1:6" ht="17.25" hidden="1">
      <c r="A18" s="871">
        <v>10</v>
      </c>
      <c r="B18" s="872" t="s">
        <v>380</v>
      </c>
      <c r="C18" s="870"/>
      <c r="D18" s="1005"/>
      <c r="E18" s="1016">
        <v>0</v>
      </c>
      <c r="F18" s="1033">
        <v>0</v>
      </c>
    </row>
    <row r="19" spans="1:6" ht="17.25">
      <c r="A19" s="871">
        <v>11</v>
      </c>
      <c r="B19" s="872" t="s">
        <v>546</v>
      </c>
      <c r="C19" s="870"/>
      <c r="D19" s="1005"/>
      <c r="E19" s="1016">
        <v>47</v>
      </c>
      <c r="F19" s="1033">
        <v>53</v>
      </c>
    </row>
    <row r="20" spans="1:6" ht="17.25">
      <c r="A20" s="871">
        <v>12</v>
      </c>
      <c r="B20" s="872" t="s">
        <v>663</v>
      </c>
      <c r="C20" s="870"/>
      <c r="D20" s="1005"/>
      <c r="E20" s="1016">
        <v>7</v>
      </c>
      <c r="F20" s="1033">
        <v>0</v>
      </c>
    </row>
    <row r="21" spans="1:6" ht="17.25" hidden="1">
      <c r="A21" s="871">
        <v>13</v>
      </c>
      <c r="B21" s="872" t="s">
        <v>381</v>
      </c>
      <c r="C21" s="870"/>
      <c r="D21" s="1005"/>
      <c r="E21" s="1016">
        <v>0</v>
      </c>
      <c r="F21" s="1033">
        <v>0</v>
      </c>
    </row>
    <row r="22" spans="1:6" ht="17.25">
      <c r="A22" s="871">
        <v>14</v>
      </c>
      <c r="B22" s="872" t="s">
        <v>541</v>
      </c>
      <c r="C22" s="870"/>
      <c r="D22" s="1006"/>
      <c r="E22" s="1016">
        <v>21</v>
      </c>
      <c r="F22" s="1033">
        <v>20</v>
      </c>
    </row>
    <row r="23" spans="1:6" ht="17.25">
      <c r="A23" s="871">
        <v>15</v>
      </c>
      <c r="B23" s="872" t="s">
        <v>551</v>
      </c>
      <c r="C23" s="882"/>
      <c r="D23" s="1005"/>
      <c r="E23" s="1016">
        <v>40</v>
      </c>
      <c r="F23" s="1033">
        <v>61</v>
      </c>
    </row>
    <row r="24" spans="1:6" ht="17.25">
      <c r="A24" s="871">
        <v>16</v>
      </c>
      <c r="B24" s="872" t="s">
        <v>664</v>
      </c>
      <c r="C24" s="882"/>
      <c r="D24" s="1005"/>
      <c r="E24" s="1016">
        <v>11</v>
      </c>
      <c r="F24" s="1033">
        <v>10</v>
      </c>
    </row>
    <row r="25" spans="1:6" s="884" customFormat="1" ht="17.25" hidden="1">
      <c r="A25" s="871">
        <v>17</v>
      </c>
      <c r="B25" s="872" t="s">
        <v>388</v>
      </c>
      <c r="C25" s="883"/>
      <c r="D25" s="1005"/>
      <c r="E25" s="1016">
        <v>0</v>
      </c>
      <c r="F25" s="1033">
        <v>0</v>
      </c>
    </row>
    <row r="26" spans="1:6" s="884" customFormat="1" ht="17.25" hidden="1">
      <c r="A26" s="885">
        <v>18</v>
      </c>
      <c r="B26" s="869" t="s">
        <v>502</v>
      </c>
      <c r="C26" s="883"/>
      <c r="D26" s="1005"/>
      <c r="E26" s="1016">
        <v>0</v>
      </c>
      <c r="F26" s="1033">
        <v>0</v>
      </c>
    </row>
    <row r="27" spans="1:6" s="884" customFormat="1" ht="17.25" hidden="1">
      <c r="A27" s="871">
        <v>19</v>
      </c>
      <c r="B27" s="872" t="s">
        <v>383</v>
      </c>
      <c r="C27" s="870"/>
      <c r="D27" s="1005"/>
      <c r="E27" s="1016">
        <v>0</v>
      </c>
      <c r="F27" s="1033">
        <v>0</v>
      </c>
    </row>
    <row r="28" spans="1:6" s="884" customFormat="1" ht="17.25" hidden="1">
      <c r="A28" s="871">
        <v>20</v>
      </c>
      <c r="B28" s="872" t="s">
        <v>384</v>
      </c>
      <c r="C28" s="886"/>
      <c r="D28" s="1005"/>
      <c r="E28" s="1016">
        <v>0</v>
      </c>
      <c r="F28" s="1033">
        <v>0</v>
      </c>
    </row>
    <row r="29" spans="1:6" ht="17.25" hidden="1">
      <c r="A29" s="871">
        <v>21</v>
      </c>
      <c r="B29" s="872" t="s">
        <v>385</v>
      </c>
      <c r="C29" s="886"/>
      <c r="D29" s="1005"/>
      <c r="E29" s="1016">
        <v>0</v>
      </c>
      <c r="F29" s="1033">
        <v>0</v>
      </c>
    </row>
    <row r="30" spans="1:6" ht="17.25">
      <c r="A30" s="871">
        <v>22</v>
      </c>
      <c r="B30" s="872" t="s">
        <v>386</v>
      </c>
      <c r="C30" s="886"/>
      <c r="D30" s="1005"/>
      <c r="E30" s="1016"/>
      <c r="F30" s="1033"/>
    </row>
    <row r="31" spans="1:6" ht="17.25">
      <c r="A31" s="871">
        <v>23</v>
      </c>
      <c r="B31" s="921" t="s">
        <v>665</v>
      </c>
      <c r="C31" s="887"/>
      <c r="D31" s="1005"/>
      <c r="E31" s="1016">
        <v>47</v>
      </c>
      <c r="F31" s="1033">
        <v>0</v>
      </c>
    </row>
    <row r="32" spans="1:6" ht="17.25" hidden="1">
      <c r="A32" s="871">
        <v>24</v>
      </c>
      <c r="B32" s="921" t="s">
        <v>387</v>
      </c>
      <c r="C32" s="887"/>
      <c r="D32" s="1005"/>
      <c r="E32" s="1016">
        <v>0</v>
      </c>
      <c r="F32" s="1033">
        <v>0</v>
      </c>
    </row>
    <row r="33" spans="1:11" ht="17.25">
      <c r="A33" s="871">
        <v>25</v>
      </c>
      <c r="B33" s="921" t="s">
        <v>388</v>
      </c>
      <c r="C33" s="1126"/>
      <c r="D33" s="1005"/>
      <c r="E33" s="1016">
        <v>37</v>
      </c>
      <c r="F33" s="1033">
        <v>0</v>
      </c>
    </row>
    <row r="34" spans="1:11" ht="17.25" hidden="1">
      <c r="A34" s="871">
        <v>26</v>
      </c>
      <c r="B34" s="872" t="s">
        <v>389</v>
      </c>
      <c r="C34" s="887"/>
      <c r="D34" s="1005"/>
      <c r="E34" s="1016">
        <v>0</v>
      </c>
      <c r="F34" s="1033">
        <v>0</v>
      </c>
    </row>
    <row r="35" spans="1:11" ht="17.25" hidden="1">
      <c r="A35" s="873">
        <v>27</v>
      </c>
      <c r="B35" s="872" t="s">
        <v>390</v>
      </c>
      <c r="C35" s="887"/>
      <c r="D35" s="1005"/>
      <c r="E35" s="1016">
        <v>0</v>
      </c>
      <c r="F35" s="1033">
        <v>0</v>
      </c>
    </row>
    <row r="36" spans="1:11" ht="17.25">
      <c r="A36" s="876">
        <v>28</v>
      </c>
      <c r="B36" s="877" t="s">
        <v>391</v>
      </c>
      <c r="C36" s="888"/>
      <c r="D36" s="1007"/>
      <c r="E36" s="1014">
        <f>SUM(E15:E35)</f>
        <v>2116</v>
      </c>
      <c r="F36" s="1031">
        <f>SUM(F15:F35)</f>
        <v>2093</v>
      </c>
    </row>
    <row r="37" spans="1:11" ht="18" thickBot="1">
      <c r="A37" s="907">
        <v>29</v>
      </c>
      <c r="B37" s="995" t="s">
        <v>392</v>
      </c>
      <c r="C37" s="996"/>
      <c r="D37" s="1008"/>
      <c r="E37" s="1017">
        <f>+E13-E36</f>
        <v>5350</v>
      </c>
      <c r="F37" s="1034">
        <f>+F13-F36</f>
        <v>5235</v>
      </c>
    </row>
    <row r="38" spans="1:11" ht="24.75" customHeight="1">
      <c r="A38" s="873"/>
      <c r="B38" s="879" t="s">
        <v>666</v>
      </c>
      <c r="C38" s="994"/>
      <c r="D38" s="1004"/>
      <c r="E38" s="1018"/>
      <c r="F38" s="1035"/>
    </row>
    <row r="39" spans="1:11" ht="19.5" hidden="1">
      <c r="A39" s="868">
        <v>30</v>
      </c>
      <c r="B39" s="869" t="s">
        <v>503</v>
      </c>
      <c r="C39" s="891"/>
      <c r="D39" s="1005"/>
      <c r="E39" s="1016"/>
      <c r="F39" s="1033"/>
    </row>
    <row r="40" spans="1:11" ht="17.25" hidden="1">
      <c r="A40" s="871">
        <v>31</v>
      </c>
      <c r="B40" s="892" t="s">
        <v>393</v>
      </c>
      <c r="C40" s="891"/>
      <c r="D40" s="1005"/>
      <c r="E40" s="1016">
        <v>0</v>
      </c>
      <c r="F40" s="1033">
        <v>0</v>
      </c>
    </row>
    <row r="41" spans="1:11" s="858" customFormat="1" ht="17.25" hidden="1">
      <c r="A41" s="871">
        <v>32</v>
      </c>
      <c r="B41" s="892" t="s">
        <v>394</v>
      </c>
      <c r="C41" s="891"/>
      <c r="D41" s="1005"/>
      <c r="E41" s="1016">
        <v>0</v>
      </c>
      <c r="F41" s="1033">
        <v>0</v>
      </c>
    </row>
    <row r="42" spans="1:11" s="858" customFormat="1" ht="19.5">
      <c r="A42" s="871">
        <v>33</v>
      </c>
      <c r="B42" s="869" t="s">
        <v>752</v>
      </c>
      <c r="C42" s="883"/>
      <c r="D42" s="1005"/>
      <c r="E42" s="1016">
        <v>1652</v>
      </c>
      <c r="F42" s="1033">
        <v>1737</v>
      </c>
    </row>
    <row r="43" spans="1:11" s="858" customFormat="1" ht="17.25" hidden="1">
      <c r="A43" s="871">
        <v>34</v>
      </c>
      <c r="B43" s="872" t="s">
        <v>395</v>
      </c>
      <c r="C43" s="883"/>
      <c r="D43" s="1005"/>
      <c r="E43" s="1016">
        <v>0</v>
      </c>
      <c r="F43" s="1033">
        <v>0</v>
      </c>
    </row>
    <row r="44" spans="1:11" s="858" customFormat="1" ht="17.25" hidden="1">
      <c r="A44" s="873">
        <v>35</v>
      </c>
      <c r="B44" s="892" t="s">
        <v>396</v>
      </c>
      <c r="C44" s="883"/>
      <c r="D44" s="1005"/>
      <c r="E44" s="1016">
        <v>0</v>
      </c>
      <c r="F44" s="1033">
        <v>0</v>
      </c>
    </row>
    <row r="45" spans="1:11" s="858" customFormat="1" ht="17.25">
      <c r="A45" s="876">
        <v>36</v>
      </c>
      <c r="B45" s="890" t="s">
        <v>397</v>
      </c>
      <c r="C45" s="893"/>
      <c r="D45" s="1007"/>
      <c r="E45" s="1014">
        <f>SUM(E39:E44)</f>
        <v>1652</v>
      </c>
      <c r="F45" s="1031">
        <f>SUM(F39:F44)</f>
        <v>1737</v>
      </c>
    </row>
    <row r="46" spans="1:11" ht="27" customHeight="1">
      <c r="A46" s="876"/>
      <c r="B46" s="890"/>
      <c r="C46" s="893"/>
      <c r="D46" s="1007"/>
      <c r="E46" s="1019"/>
      <c r="F46" s="1036"/>
    </row>
    <row r="47" spans="1:11" ht="17.25" hidden="1">
      <c r="A47" s="868">
        <v>37</v>
      </c>
      <c r="B47" s="872" t="s">
        <v>398</v>
      </c>
      <c r="C47" s="894"/>
      <c r="D47" s="1005"/>
      <c r="E47" s="1016">
        <v>0</v>
      </c>
      <c r="F47" s="1033">
        <v>0</v>
      </c>
    </row>
    <row r="48" spans="1:11" ht="17.25" hidden="1">
      <c r="A48" s="871">
        <v>38</v>
      </c>
      <c r="B48" s="872" t="s">
        <v>399</v>
      </c>
      <c r="C48" s="894"/>
      <c r="D48" s="1005"/>
      <c r="E48" s="1016">
        <v>0</v>
      </c>
      <c r="F48" s="1033">
        <v>0</v>
      </c>
      <c r="G48" s="127"/>
      <c r="H48" s="127"/>
      <c r="I48" s="127"/>
      <c r="J48" s="127"/>
      <c r="K48" s="127"/>
    </row>
    <row r="49" spans="1:11" ht="17.25" hidden="1">
      <c r="A49" s="871">
        <v>39</v>
      </c>
      <c r="B49" s="872" t="s">
        <v>400</v>
      </c>
      <c r="C49" s="895"/>
      <c r="D49" s="1005"/>
      <c r="E49" s="1016">
        <v>0</v>
      </c>
      <c r="F49" s="1033">
        <v>0</v>
      </c>
      <c r="G49" s="127"/>
      <c r="H49" s="127"/>
      <c r="I49" s="127"/>
      <c r="J49" s="127"/>
      <c r="K49" s="127"/>
    </row>
    <row r="50" spans="1:11" ht="17.25" hidden="1">
      <c r="A50" s="871">
        <v>40</v>
      </c>
      <c r="B50" s="872" t="s">
        <v>401</v>
      </c>
      <c r="C50" s="896"/>
      <c r="D50" s="1005"/>
      <c r="E50" s="1016">
        <v>0</v>
      </c>
      <c r="F50" s="1033">
        <v>0</v>
      </c>
      <c r="G50" s="127"/>
      <c r="H50" s="127"/>
      <c r="I50" s="127"/>
      <c r="J50" s="127"/>
      <c r="K50" s="127"/>
    </row>
    <row r="51" spans="1:11" ht="17.25" hidden="1">
      <c r="A51" s="885">
        <v>41</v>
      </c>
      <c r="B51" s="872" t="s">
        <v>402</v>
      </c>
      <c r="C51" s="896"/>
      <c r="D51" s="1005"/>
      <c r="E51" s="1016"/>
      <c r="F51" s="1033"/>
    </row>
    <row r="52" spans="1:11" ht="17.25" hidden="1">
      <c r="A52" s="885" t="s">
        <v>505</v>
      </c>
      <c r="B52" s="897" t="s">
        <v>506</v>
      </c>
      <c r="C52" s="896"/>
      <c r="D52" s="1005"/>
      <c r="E52" s="1016">
        <v>0</v>
      </c>
      <c r="F52" s="1033">
        <v>0</v>
      </c>
    </row>
    <row r="53" spans="1:11" ht="17.25" hidden="1">
      <c r="A53" s="885" t="s">
        <v>507</v>
      </c>
      <c r="B53" s="897" t="s">
        <v>508</v>
      </c>
      <c r="C53" s="896"/>
      <c r="D53" s="1005"/>
      <c r="E53" s="1016">
        <v>0</v>
      </c>
      <c r="F53" s="1033">
        <v>0</v>
      </c>
    </row>
    <row r="54" spans="1:11" ht="17.25" hidden="1">
      <c r="A54" s="873">
        <v>42</v>
      </c>
      <c r="B54" s="872" t="s">
        <v>403</v>
      </c>
      <c r="C54" s="898"/>
      <c r="D54" s="1005"/>
      <c r="E54" s="1016">
        <v>0</v>
      </c>
      <c r="F54" s="1033">
        <v>0</v>
      </c>
    </row>
    <row r="55" spans="1:11" s="901" customFormat="1" ht="17.25">
      <c r="A55" s="899">
        <v>43</v>
      </c>
      <c r="B55" s="890" t="s">
        <v>404</v>
      </c>
      <c r="C55" s="900"/>
      <c r="D55" s="1007"/>
      <c r="E55" s="1014">
        <f>SUM(E47:E54)</f>
        <v>0</v>
      </c>
      <c r="F55" s="1031">
        <f>SUM(F47:F54)</f>
        <v>0</v>
      </c>
    </row>
    <row r="56" spans="1:11" s="901" customFormat="1" ht="17.25">
      <c r="A56" s="899">
        <v>44</v>
      </c>
      <c r="B56" s="890" t="s">
        <v>405</v>
      </c>
      <c r="C56" s="900"/>
      <c r="D56" s="1007"/>
      <c r="E56" s="1123">
        <f>+E45-E55</f>
        <v>1652</v>
      </c>
      <c r="F56" s="1031">
        <f>+F45-F55</f>
        <v>1737</v>
      </c>
    </row>
    <row r="57" spans="1:11" s="901" customFormat="1" ht="18" thickBot="1">
      <c r="A57" s="992">
        <v>45</v>
      </c>
      <c r="B57" s="908" t="s">
        <v>406</v>
      </c>
      <c r="C57" s="993"/>
      <c r="D57" s="1008"/>
      <c r="E57" s="1124">
        <f>+E56+E37</f>
        <v>7002</v>
      </c>
      <c r="F57" s="1034">
        <f>+F56+F37</f>
        <v>6972</v>
      </c>
    </row>
    <row r="58" spans="1:11" s="901" customFormat="1" ht="24.75" customHeight="1">
      <c r="A58" s="904"/>
      <c r="B58" s="879" t="s">
        <v>407</v>
      </c>
      <c r="C58" s="991"/>
      <c r="D58" s="1004"/>
      <c r="E58" s="1020"/>
      <c r="F58" s="1037"/>
    </row>
    <row r="59" spans="1:11" s="901" customFormat="1" ht="19.5" hidden="1">
      <c r="A59" s="902">
        <v>46</v>
      </c>
      <c r="B59" s="869" t="s">
        <v>509</v>
      </c>
      <c r="C59" s="898"/>
      <c r="D59" s="1005"/>
      <c r="E59" s="1016">
        <v>0</v>
      </c>
      <c r="F59" s="1033">
        <v>0</v>
      </c>
    </row>
    <row r="60" spans="1:11" ht="19.5">
      <c r="A60" s="871">
        <v>47</v>
      </c>
      <c r="B60" s="869" t="s">
        <v>704</v>
      </c>
      <c r="C60" s="903"/>
      <c r="D60" s="1005"/>
      <c r="E60" s="1016">
        <v>2144</v>
      </c>
      <c r="F60" s="1033">
        <v>2144</v>
      </c>
    </row>
    <row r="61" spans="1:11" ht="17.25" hidden="1">
      <c r="A61" s="871">
        <v>48</v>
      </c>
      <c r="B61" s="872" t="s">
        <v>408</v>
      </c>
      <c r="C61" s="903"/>
      <c r="D61" s="1005"/>
      <c r="E61" s="1016">
        <v>0</v>
      </c>
      <c r="F61" s="1033">
        <v>0</v>
      </c>
    </row>
    <row r="62" spans="1:11" ht="17.25" hidden="1">
      <c r="A62" s="871">
        <v>49</v>
      </c>
      <c r="B62" s="892" t="s">
        <v>396</v>
      </c>
      <c r="C62" s="903"/>
      <c r="D62" s="1005"/>
      <c r="E62" s="1016">
        <v>0</v>
      </c>
      <c r="F62" s="1033">
        <v>0</v>
      </c>
    </row>
    <row r="63" spans="1:11" ht="17.25">
      <c r="A63" s="904">
        <v>50</v>
      </c>
      <c r="B63" s="869" t="s">
        <v>667</v>
      </c>
      <c r="C63" s="903"/>
      <c r="D63" s="1005"/>
      <c r="E63" s="1016">
        <v>40</v>
      </c>
      <c r="F63" s="1033">
        <v>82</v>
      </c>
    </row>
    <row r="64" spans="1:11" ht="17.25">
      <c r="A64" s="876">
        <v>51</v>
      </c>
      <c r="B64" s="890" t="s">
        <v>409</v>
      </c>
      <c r="C64" s="905"/>
      <c r="D64" s="1007"/>
      <c r="E64" s="1014">
        <f>SUM(E59:E63)</f>
        <v>2184</v>
      </c>
      <c r="F64" s="1031">
        <f>SUM(F59:F63)</f>
        <v>2226</v>
      </c>
    </row>
    <row r="65" spans="1:6" ht="27" customHeight="1">
      <c r="A65" s="876"/>
      <c r="B65" s="890"/>
      <c r="C65" s="905"/>
      <c r="D65" s="1007"/>
      <c r="E65" s="1014"/>
      <c r="F65" s="1031"/>
    </row>
    <row r="66" spans="1:6" ht="15.75" hidden="1">
      <c r="A66" s="868">
        <v>52</v>
      </c>
      <c r="B66" s="872" t="s">
        <v>410</v>
      </c>
      <c r="C66" s="903"/>
      <c r="D66" s="881"/>
      <c r="E66" s="1016">
        <v>0</v>
      </c>
      <c r="F66" s="1033">
        <v>0</v>
      </c>
    </row>
    <row r="67" spans="1:6" ht="15.75" hidden="1">
      <c r="A67" s="871">
        <v>53</v>
      </c>
      <c r="B67" s="872" t="s">
        <v>411</v>
      </c>
      <c r="C67" s="903"/>
      <c r="D67" s="881"/>
      <c r="E67" s="1016">
        <v>0</v>
      </c>
      <c r="F67" s="1033">
        <v>0</v>
      </c>
    </row>
    <row r="68" spans="1:6" ht="15.75" hidden="1">
      <c r="A68" s="871">
        <v>54</v>
      </c>
      <c r="B68" s="872" t="s">
        <v>400</v>
      </c>
      <c r="C68" s="903"/>
      <c r="D68" s="881"/>
      <c r="E68" s="1016">
        <v>0</v>
      </c>
      <c r="F68" s="1033">
        <v>0</v>
      </c>
    </row>
    <row r="69" spans="1:6" ht="15.75" hidden="1">
      <c r="A69" s="871">
        <v>55</v>
      </c>
      <c r="B69" s="872" t="s">
        <v>412</v>
      </c>
      <c r="C69" s="903"/>
      <c r="D69" s="881"/>
      <c r="E69" s="1016">
        <v>0</v>
      </c>
      <c r="F69" s="1033">
        <v>0</v>
      </c>
    </row>
    <row r="70" spans="1:6" ht="15.75" hidden="1">
      <c r="A70" s="873">
        <v>56</v>
      </c>
      <c r="B70" s="872" t="s">
        <v>413</v>
      </c>
      <c r="C70" s="903"/>
      <c r="D70" s="881"/>
      <c r="E70" s="1016">
        <v>0</v>
      </c>
      <c r="F70" s="1033">
        <v>0</v>
      </c>
    </row>
    <row r="71" spans="1:6" ht="16.5" customHeight="1">
      <c r="A71" s="876">
        <v>57</v>
      </c>
      <c r="B71" s="890" t="s">
        <v>414</v>
      </c>
      <c r="C71" s="906"/>
      <c r="D71" s="889"/>
      <c r="E71" s="1014">
        <f>SUM(E66:E70)</f>
        <v>0</v>
      </c>
      <c r="F71" s="1031">
        <f>SUM(F66:F70)</f>
        <v>0</v>
      </c>
    </row>
    <row r="72" spans="1:6" ht="15.75">
      <c r="A72" s="876">
        <v>58</v>
      </c>
      <c r="B72" s="890" t="s">
        <v>415</v>
      </c>
      <c r="C72" s="905"/>
      <c r="D72" s="889"/>
      <c r="E72" s="1014">
        <f>+E64-E71</f>
        <v>2184</v>
      </c>
      <c r="F72" s="1031">
        <f>+F64-F71</f>
        <v>2226</v>
      </c>
    </row>
    <row r="73" spans="1:6" ht="27.75" customHeight="1" thickBot="1">
      <c r="A73" s="1234">
        <v>59</v>
      </c>
      <c r="B73" s="908" t="s">
        <v>416</v>
      </c>
      <c r="C73" s="909"/>
      <c r="D73" s="910"/>
      <c r="E73" s="1017">
        <f>+E72+E57</f>
        <v>9186</v>
      </c>
      <c r="F73" s="1034">
        <f>+F72+F57</f>
        <v>9198</v>
      </c>
    </row>
    <row r="74" spans="1:6" ht="27.75" customHeight="1" thickBot="1">
      <c r="A74" s="938">
        <v>60</v>
      </c>
      <c r="B74" s="990" t="s">
        <v>104</v>
      </c>
      <c r="C74" s="940"/>
      <c r="D74" s="997"/>
      <c r="E74" s="1021">
        <v>61251</v>
      </c>
      <c r="F74" s="1038">
        <v>60895</v>
      </c>
    </row>
    <row r="75" spans="1:6" ht="21.75" customHeight="1">
      <c r="A75" s="986"/>
      <c r="B75" s="987" t="s">
        <v>418</v>
      </c>
      <c r="C75" s="988"/>
      <c r="D75" s="989"/>
      <c r="E75" s="1022"/>
      <c r="F75" s="1039"/>
    </row>
    <row r="76" spans="1:6">
      <c r="A76" s="913">
        <v>61</v>
      </c>
      <c r="B76" s="914" t="s">
        <v>419</v>
      </c>
      <c r="C76" s="915"/>
      <c r="D76" s="916"/>
      <c r="E76" s="1023">
        <f>+'page 26'!I31</f>
        <v>8.7300000000000003E-2</v>
      </c>
      <c r="F76" s="1040">
        <f>+'page 26'!J31</f>
        <v>8.5999999999999993E-2</v>
      </c>
    </row>
    <row r="77" spans="1:6">
      <c r="A77" s="917">
        <v>62</v>
      </c>
      <c r="B77" s="918" t="s">
        <v>420</v>
      </c>
      <c r="C77" s="919"/>
      <c r="D77" s="920"/>
      <c r="E77" s="1024">
        <f>+'page 26'!I32</f>
        <v>0.1143</v>
      </c>
      <c r="F77" s="1041">
        <f>+'page 26'!J32</f>
        <v>0.11449999999999999</v>
      </c>
    </row>
    <row r="78" spans="1:6">
      <c r="A78" s="917">
        <v>63</v>
      </c>
      <c r="B78" s="918" t="s">
        <v>421</v>
      </c>
      <c r="C78" s="919"/>
      <c r="D78" s="920"/>
      <c r="E78" s="1024">
        <f>+'page 26'!I33</f>
        <v>0.14990000000000001</v>
      </c>
      <c r="F78" s="1041">
        <f>+'page 26'!J33</f>
        <v>0.151</v>
      </c>
    </row>
    <row r="79" spans="1:6" ht="15" customHeight="1">
      <c r="A79" s="917">
        <v>64</v>
      </c>
      <c r="B79" s="4284" t="s">
        <v>550</v>
      </c>
      <c r="C79" s="4285"/>
      <c r="D79" s="4298"/>
      <c r="E79" s="1024">
        <v>7.0000000000000007E-2</v>
      </c>
      <c r="F79" s="1041">
        <v>7.0000000000000007E-2</v>
      </c>
    </row>
    <row r="80" spans="1:6">
      <c r="A80" s="917">
        <v>65</v>
      </c>
      <c r="B80" s="921" t="s">
        <v>548</v>
      </c>
      <c r="C80" s="919"/>
      <c r="D80" s="920"/>
      <c r="E80" s="1024">
        <v>2.5000000000000001E-2</v>
      </c>
      <c r="F80" s="1041">
        <v>2.5000000000000001E-2</v>
      </c>
    </row>
    <row r="81" spans="1:6">
      <c r="A81" s="917">
        <v>66</v>
      </c>
      <c r="B81" s="918" t="s">
        <v>422</v>
      </c>
      <c r="C81" s="919"/>
      <c r="D81" s="920"/>
      <c r="E81" s="1024"/>
      <c r="F81" s="1041"/>
    </row>
    <row r="82" spans="1:6" hidden="1">
      <c r="A82" s="922">
        <v>67</v>
      </c>
      <c r="B82" s="921" t="s">
        <v>423</v>
      </c>
      <c r="C82" s="919"/>
      <c r="D82" s="920"/>
      <c r="E82" s="1024" t="s">
        <v>512</v>
      </c>
      <c r="F82" s="1041" t="s">
        <v>512</v>
      </c>
    </row>
    <row r="83" spans="1:6" hidden="1">
      <c r="A83" s="922" t="s">
        <v>513</v>
      </c>
      <c r="B83" s="897" t="s">
        <v>514</v>
      </c>
      <c r="C83" s="919"/>
      <c r="D83" s="920"/>
      <c r="E83" s="1024" t="s">
        <v>512</v>
      </c>
      <c r="F83" s="1041" t="s">
        <v>512</v>
      </c>
    </row>
    <row r="84" spans="1:6">
      <c r="A84" s="911">
        <v>68</v>
      </c>
      <c r="B84" s="923" t="s">
        <v>542</v>
      </c>
      <c r="C84" s="912"/>
      <c r="D84" s="924"/>
      <c r="E84" s="1025">
        <f>+E76</f>
        <v>8.7300000000000003E-2</v>
      </c>
      <c r="F84" s="1042">
        <f>+F76</f>
        <v>8.5999999999999993E-2</v>
      </c>
    </row>
    <row r="85" spans="1:6" ht="21.75" customHeight="1">
      <c r="A85" s="925"/>
      <c r="B85" s="890" t="s">
        <v>424</v>
      </c>
      <c r="C85" s="926"/>
      <c r="D85" s="927"/>
      <c r="E85" s="1026"/>
      <c r="F85" s="1043"/>
    </row>
    <row r="86" spans="1:6">
      <c r="A86" s="913">
        <v>69</v>
      </c>
      <c r="B86" s="872" t="s">
        <v>425</v>
      </c>
      <c r="C86" s="919"/>
      <c r="D86" s="920"/>
      <c r="E86" s="1024">
        <v>7.0000000000000007E-2</v>
      </c>
      <c r="F86" s="1041">
        <v>7.0000000000000007E-2</v>
      </c>
    </row>
    <row r="87" spans="1:6" hidden="1">
      <c r="A87" s="917">
        <v>70</v>
      </c>
      <c r="B87" s="872" t="s">
        <v>426</v>
      </c>
      <c r="C87" s="919"/>
      <c r="D87" s="920"/>
      <c r="E87" s="1024" t="s">
        <v>512</v>
      </c>
      <c r="F87" s="1041" t="s">
        <v>512</v>
      </c>
    </row>
    <row r="88" spans="1:6" hidden="1">
      <c r="A88" s="911">
        <v>71</v>
      </c>
      <c r="B88" s="872" t="s">
        <v>427</v>
      </c>
      <c r="C88" s="919"/>
      <c r="D88" s="920"/>
      <c r="E88" s="1024" t="s">
        <v>512</v>
      </c>
      <c r="F88" s="1041" t="s">
        <v>512</v>
      </c>
    </row>
    <row r="89" spans="1:6" ht="21.75" customHeight="1">
      <c r="A89" s="925"/>
      <c r="B89" s="890" t="s">
        <v>428</v>
      </c>
      <c r="C89" s="926"/>
      <c r="D89" s="927"/>
      <c r="E89" s="1027"/>
      <c r="F89" s="1044"/>
    </row>
    <row r="90" spans="1:6">
      <c r="A90" s="913">
        <v>72</v>
      </c>
      <c r="B90" s="872" t="s">
        <v>429</v>
      </c>
      <c r="C90" s="919"/>
      <c r="D90" s="928"/>
      <c r="E90" s="1016">
        <v>157</v>
      </c>
      <c r="F90" s="1033">
        <v>153</v>
      </c>
    </row>
    <row r="91" spans="1:6">
      <c r="A91" s="917">
        <v>73</v>
      </c>
      <c r="B91" s="872" t="s">
        <v>430</v>
      </c>
      <c r="C91" s="919"/>
      <c r="D91" s="928"/>
      <c r="E91" s="1016">
        <v>447</v>
      </c>
      <c r="F91" s="1033">
        <v>451</v>
      </c>
    </row>
    <row r="92" spans="1:6" hidden="1">
      <c r="A92" s="917">
        <v>74</v>
      </c>
      <c r="B92" s="872" t="s">
        <v>431</v>
      </c>
      <c r="C92" s="919"/>
      <c r="D92" s="928"/>
      <c r="E92" s="1016">
        <v>0</v>
      </c>
      <c r="F92" s="1033">
        <v>0</v>
      </c>
    </row>
    <row r="93" spans="1:6">
      <c r="A93" s="911">
        <v>75</v>
      </c>
      <c r="B93" s="872" t="s">
        <v>432</v>
      </c>
      <c r="C93" s="919"/>
      <c r="D93" s="928"/>
      <c r="E93" s="1016">
        <v>355</v>
      </c>
      <c r="F93" s="1033">
        <v>301</v>
      </c>
    </row>
    <row r="94" spans="1:6" ht="21.75" customHeight="1">
      <c r="A94" s="925"/>
      <c r="B94" s="929" t="s">
        <v>515</v>
      </c>
      <c r="C94" s="926"/>
      <c r="D94" s="927"/>
      <c r="E94" s="1027"/>
      <c r="F94" s="1044"/>
    </row>
    <row r="95" spans="1:6">
      <c r="A95" s="930">
        <v>76</v>
      </c>
      <c r="B95" s="931" t="s">
        <v>516</v>
      </c>
      <c r="C95" s="919"/>
      <c r="D95" s="928"/>
      <c r="E95" s="1016">
        <v>40</v>
      </c>
      <c r="F95" s="1033">
        <v>54</v>
      </c>
    </row>
    <row r="96" spans="1:6">
      <c r="A96" s="917">
        <v>77</v>
      </c>
      <c r="B96" s="931" t="s">
        <v>517</v>
      </c>
      <c r="C96" s="919"/>
      <c r="D96" s="928"/>
      <c r="E96" s="1016">
        <v>64</v>
      </c>
      <c r="F96" s="1033">
        <v>86</v>
      </c>
    </row>
    <row r="97" spans="1:6">
      <c r="A97" s="917">
        <v>78</v>
      </c>
      <c r="B97" s="931" t="s">
        <v>518</v>
      </c>
      <c r="C97" s="919"/>
      <c r="D97" s="928"/>
      <c r="E97" s="1016">
        <v>0</v>
      </c>
      <c r="F97" s="1033">
        <v>28</v>
      </c>
    </row>
    <row r="98" spans="1:6">
      <c r="A98" s="917">
        <v>79</v>
      </c>
      <c r="B98" s="931" t="s">
        <v>519</v>
      </c>
      <c r="C98" s="919"/>
      <c r="D98" s="928"/>
      <c r="E98" s="1016">
        <v>266</v>
      </c>
      <c r="F98" s="1033">
        <v>254</v>
      </c>
    </row>
    <row r="99" spans="1:6" ht="21.75" customHeight="1">
      <c r="A99" s="925"/>
      <c r="B99" s="890" t="s">
        <v>433</v>
      </c>
      <c r="C99" s="926"/>
      <c r="D99" s="927"/>
      <c r="E99" s="1027"/>
      <c r="F99" s="1044"/>
    </row>
    <row r="100" spans="1:6" ht="15.75" hidden="1">
      <c r="A100" s="913">
        <v>80</v>
      </c>
      <c r="B100" s="932" t="s">
        <v>434</v>
      </c>
      <c r="C100" s="919"/>
      <c r="D100" s="928"/>
      <c r="E100" s="1016">
        <v>0</v>
      </c>
      <c r="F100" s="1033">
        <v>0</v>
      </c>
    </row>
    <row r="101" spans="1:6" ht="15.75" hidden="1">
      <c r="A101" s="917">
        <v>81</v>
      </c>
      <c r="B101" s="932" t="s">
        <v>435</v>
      </c>
      <c r="C101" s="919"/>
      <c r="D101" s="928"/>
      <c r="E101" s="1016">
        <v>0</v>
      </c>
      <c r="F101" s="1033">
        <v>0</v>
      </c>
    </row>
    <row r="102" spans="1:6" ht="15.75">
      <c r="A102" s="917">
        <v>82</v>
      </c>
      <c r="B102" s="1472" t="s">
        <v>316</v>
      </c>
      <c r="C102" s="919"/>
      <c r="D102" s="928"/>
      <c r="E102" s="1016">
        <v>1651</v>
      </c>
      <c r="F102" s="1033">
        <v>1743</v>
      </c>
    </row>
    <row r="103" spans="1:6" ht="15.75" hidden="1">
      <c r="A103" s="917">
        <v>83</v>
      </c>
      <c r="B103" s="1472" t="s">
        <v>436</v>
      </c>
      <c r="C103" s="919"/>
      <c r="D103" s="928"/>
      <c r="E103" s="1016">
        <v>0</v>
      </c>
      <c r="F103" s="1033">
        <v>0</v>
      </c>
    </row>
    <row r="104" spans="1:6" ht="15.75">
      <c r="A104" s="917">
        <v>84</v>
      </c>
      <c r="B104" s="1472" t="s">
        <v>317</v>
      </c>
      <c r="C104" s="919"/>
      <c r="D104" s="933"/>
      <c r="E104" s="1012">
        <v>2144</v>
      </c>
      <c r="F104" s="1029">
        <v>2144</v>
      </c>
    </row>
    <row r="105" spans="1:6" ht="16.5" thickBot="1">
      <c r="A105" s="917">
        <v>85</v>
      </c>
      <c r="B105" s="1472" t="s">
        <v>437</v>
      </c>
      <c r="C105" s="919"/>
      <c r="D105" s="933"/>
      <c r="E105" s="1012">
        <v>252</v>
      </c>
      <c r="F105" s="1045">
        <v>239</v>
      </c>
    </row>
    <row r="106" spans="1:6" ht="16.5" thickBot="1">
      <c r="A106" s="934"/>
      <c r="B106" s="935" t="s">
        <v>520</v>
      </c>
      <c r="C106" s="936"/>
      <c r="D106" s="937"/>
      <c r="E106" s="4291" t="s">
        <v>364</v>
      </c>
      <c r="F106" s="4292"/>
    </row>
    <row r="107" spans="1:6" ht="15.75">
      <c r="A107" s="1374">
        <v>29</v>
      </c>
      <c r="B107" s="1375" t="s">
        <v>392</v>
      </c>
      <c r="C107" s="1376"/>
      <c r="D107" s="1550"/>
      <c r="E107" s="1551">
        <v>7399</v>
      </c>
      <c r="F107" s="1552">
        <v>7260</v>
      </c>
    </row>
    <row r="108" spans="1:6" ht="15.75">
      <c r="A108" s="885">
        <v>45</v>
      </c>
      <c r="B108" s="1379" t="s">
        <v>406</v>
      </c>
      <c r="C108" s="919"/>
      <c r="D108" s="1553"/>
      <c r="E108" s="1554">
        <v>7957</v>
      </c>
      <c r="F108" s="1555">
        <v>7922</v>
      </c>
    </row>
    <row r="109" spans="1:6" ht="15.75">
      <c r="A109" s="871">
        <v>59</v>
      </c>
      <c r="B109" s="1379" t="s">
        <v>416</v>
      </c>
      <c r="C109" s="919"/>
      <c r="D109" s="1553"/>
      <c r="E109" s="1554">
        <v>10117</v>
      </c>
      <c r="F109" s="1555">
        <v>10147</v>
      </c>
    </row>
    <row r="110" spans="1:6" ht="15.75">
      <c r="A110" s="871">
        <v>60</v>
      </c>
      <c r="B110" s="1379" t="s">
        <v>417</v>
      </c>
      <c r="C110" s="919"/>
      <c r="D110" s="1553"/>
      <c r="E110" s="1554">
        <v>62182</v>
      </c>
      <c r="F110" s="1555">
        <v>61823</v>
      </c>
    </row>
    <row r="111" spans="1:6">
      <c r="A111" s="917">
        <v>61</v>
      </c>
      <c r="B111" s="1382" t="s">
        <v>419</v>
      </c>
      <c r="C111" s="919"/>
      <c r="D111" s="1556"/>
      <c r="E111" s="1557">
        <f>+E107/E110</f>
        <v>0.11898941815959603</v>
      </c>
      <c r="F111" s="1558">
        <f>+F107/F110</f>
        <v>0.11743202368050726</v>
      </c>
    </row>
    <row r="112" spans="1:6">
      <c r="A112" s="871">
        <v>62</v>
      </c>
      <c r="B112" s="1382" t="s">
        <v>420</v>
      </c>
      <c r="C112" s="919"/>
      <c r="D112" s="1556"/>
      <c r="E112" s="1557">
        <f>+E108/E110</f>
        <v>0.12796307613135635</v>
      </c>
      <c r="F112" s="1558">
        <f>+F108/F110</f>
        <v>0.12814001261666369</v>
      </c>
    </row>
    <row r="113" spans="1:6" ht="15.75" thickBot="1">
      <c r="A113" s="938">
        <v>63</v>
      </c>
      <c r="B113" s="939" t="s">
        <v>421</v>
      </c>
      <c r="C113" s="940"/>
      <c r="D113" s="941"/>
      <c r="E113" s="1048">
        <f>+E109/E110</f>
        <v>0.16269981666720273</v>
      </c>
      <c r="F113" s="1052">
        <f>+F109/F110</f>
        <v>0.16412985458486323</v>
      </c>
    </row>
    <row r="114" spans="1:6" ht="5.25" customHeight="1">
      <c r="A114" s="942"/>
      <c r="B114" s="943"/>
      <c r="C114" s="919"/>
      <c r="D114" s="944"/>
      <c r="E114" s="945"/>
      <c r="F114" s="945"/>
    </row>
    <row r="115" spans="1:6">
      <c r="A115" s="4287" t="s">
        <v>675</v>
      </c>
      <c r="B115" s="4287"/>
      <c r="C115" s="4287"/>
      <c r="D115" s="4287"/>
    </row>
    <row r="116" spans="1:6">
      <c r="A116" s="946" t="s">
        <v>703</v>
      </c>
    </row>
    <row r="117" spans="1:6">
      <c r="A117" s="946"/>
    </row>
    <row r="118" spans="1:6">
      <c r="A118" s="4287"/>
      <c r="B118" s="4287"/>
      <c r="C118" s="4287"/>
      <c r="D118" s="4287"/>
    </row>
  </sheetData>
  <mergeCells count="8">
    <mergeCell ref="A1:F1"/>
    <mergeCell ref="A115:D115"/>
    <mergeCell ref="A118:D118"/>
    <mergeCell ref="E106:F106"/>
    <mergeCell ref="B79:D79"/>
    <mergeCell ref="E3:F3"/>
    <mergeCell ref="E5:F5"/>
    <mergeCell ref="E6:F6"/>
  </mergeCells>
  <conditionalFormatting sqref="C50:F54 C59:F59 D56:D58 E58">
    <cfRule type="expression" dxfId="16" priority="2" stopIfTrue="1">
      <formula>ABS(C50)&gt;0</formula>
    </cfRule>
  </conditionalFormatting>
  <printOptions horizontalCentered="1"/>
  <pageMargins left="0.31496062992125984" right="0.31496062992125984" top="0.35433070866141736" bottom="0.39370078740157483" header="0.19685039370078741" footer="0.19685039370078741"/>
  <pageSetup scale="42" orientation="landscape" r:id="rId1"/>
  <headerFooter alignWithMargins="0">
    <oddFooter>&amp;L&amp;"Tahoma,Italique"&amp;14National Bank of Canada - Supplementary Financial Information&amp;R&amp;"Tahoma,Italique"&amp;14page 28</oddFooter>
  </headerFooter>
  <rowBreaks count="1" manualBreakCount="1">
    <brk id="117" max="5" man="1"/>
  </rowBreaks>
  <drawing r:id="rId2"/>
  <legacyDrawing r:id="rId3"/>
  <oleObjects>
    <mc:AlternateContent xmlns:mc="http://schemas.openxmlformats.org/markup-compatibility/2006">
      <mc:Choice Requires="x14">
        <oleObject progId="Word.Document.8" shapeId="320513" r:id="rId4">
          <objectPr defaultSize="0" autoPict="0" r:id="rId5">
            <anchor moveWithCells="1">
              <from>
                <xdr:col>0</xdr:col>
                <xdr:colOff>142875</xdr:colOff>
                <xdr:row>0</xdr:row>
                <xdr:rowOff>47625</xdr:rowOff>
              </from>
              <to>
                <xdr:col>0</xdr:col>
                <xdr:colOff>438150</xdr:colOff>
                <xdr:row>2</xdr:row>
                <xdr:rowOff>95250</xdr:rowOff>
              </to>
            </anchor>
          </objectPr>
        </oleObject>
      </mc:Choice>
      <mc:Fallback>
        <oleObject progId="Word.Document.8" shapeId="320513" r:id="rId4"/>
      </mc:Fallback>
    </mc:AlternateContent>
  </oleObjec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4">
    <tabColor theme="9"/>
    <pageSetUpPr fitToPage="1"/>
  </sheetPr>
  <dimension ref="A1:H140"/>
  <sheetViews>
    <sheetView showGridLines="0" showZeros="0" defaultGridColor="0" view="pageBreakPreview" colorId="22" zoomScale="55" zoomScaleSheetLayoutView="55" workbookViewId="0">
      <selection activeCell="C14" sqref="C14"/>
    </sheetView>
  </sheetViews>
  <sheetFormatPr defaultColWidth="10.77734375" defaultRowHeight="15"/>
  <cols>
    <col min="1" max="1" width="105.109375" style="855" customWidth="1"/>
    <col min="2" max="3" width="35.5546875" style="855" customWidth="1"/>
    <col min="4" max="4" width="48.77734375" style="855" customWidth="1"/>
    <col min="5" max="5" width="39" style="855" customWidth="1"/>
    <col min="6" max="243" width="8.88671875" style="855" customWidth="1"/>
    <col min="244" max="244" width="26.21875" style="855" customWidth="1"/>
    <col min="245" max="248" width="12.109375" style="855" customWidth="1"/>
    <col min="249" max="16384" width="10.77734375" style="855"/>
  </cols>
  <sheetData>
    <row r="1" spans="1:5" ht="23.1" customHeight="1">
      <c r="A1" s="4297" t="s">
        <v>650</v>
      </c>
      <c r="B1" s="4297"/>
      <c r="C1" s="4297"/>
      <c r="D1" s="4297"/>
      <c r="E1" s="4297"/>
    </row>
    <row r="2" spans="1:5" s="856" customFormat="1" ht="9.75" customHeight="1" thickBot="1"/>
    <row r="3" spans="1:5" ht="21" customHeight="1" thickBot="1">
      <c r="B3" s="4289" t="s">
        <v>681</v>
      </c>
      <c r="C3" s="4304"/>
      <c r="D3" s="4304"/>
      <c r="E3" s="4290"/>
    </row>
    <row r="4" spans="1:5" ht="36" customHeight="1" thickBot="1">
      <c r="A4" s="1009" t="s">
        <v>249</v>
      </c>
      <c r="B4" s="1199" t="s">
        <v>556</v>
      </c>
      <c r="C4" s="1200" t="s">
        <v>521</v>
      </c>
      <c r="D4" s="1201" t="s">
        <v>648</v>
      </c>
      <c r="E4" s="1202" t="s">
        <v>501</v>
      </c>
    </row>
    <row r="5" spans="1:5" ht="15" customHeight="1">
      <c r="A5" s="950" t="s">
        <v>10</v>
      </c>
      <c r="B5" s="1068"/>
      <c r="C5" s="1067"/>
      <c r="D5" s="1067"/>
      <c r="E5" s="1010"/>
    </row>
    <row r="6" spans="1:5" ht="15" customHeight="1">
      <c r="A6" s="951" t="s">
        <v>23</v>
      </c>
      <c r="B6" s="1069"/>
      <c r="C6" s="1144">
        <v>5585</v>
      </c>
      <c r="D6" s="1144">
        <v>0</v>
      </c>
      <c r="E6" s="1145">
        <v>5585</v>
      </c>
    </row>
    <row r="7" spans="1:5" ht="15" customHeight="1">
      <c r="A7" s="951" t="s">
        <v>6</v>
      </c>
      <c r="B7" s="1070"/>
      <c r="C7" s="1144">
        <v>54647</v>
      </c>
      <c r="D7" s="1144">
        <v>2124</v>
      </c>
      <c r="E7" s="1145">
        <v>56771</v>
      </c>
    </row>
    <row r="8" spans="1:5" ht="15" customHeight="1">
      <c r="A8" s="952" t="s">
        <v>460</v>
      </c>
      <c r="B8" s="1070" t="s">
        <v>448</v>
      </c>
      <c r="C8" s="1146">
        <v>0</v>
      </c>
      <c r="D8" s="1146">
        <v>0</v>
      </c>
      <c r="E8" s="1145">
        <v>0</v>
      </c>
    </row>
    <row r="9" spans="1:5" ht="15" customHeight="1">
      <c r="A9" s="952" t="s">
        <v>461</v>
      </c>
      <c r="B9" s="1070"/>
      <c r="C9" s="1146">
        <v>0</v>
      </c>
      <c r="D9" s="1146">
        <v>0</v>
      </c>
      <c r="E9" s="1145">
        <v>56771</v>
      </c>
    </row>
    <row r="10" spans="1:5" ht="15" customHeight="1">
      <c r="A10" s="951" t="s">
        <v>462</v>
      </c>
      <c r="B10" s="1070"/>
      <c r="C10" s="1144">
        <v>19079</v>
      </c>
      <c r="D10" s="1144">
        <v>0</v>
      </c>
      <c r="E10" s="1145">
        <v>19079</v>
      </c>
    </row>
    <row r="11" spans="1:5" ht="15" customHeight="1">
      <c r="A11" s="951" t="s">
        <v>11</v>
      </c>
      <c r="B11" s="1070"/>
      <c r="C11" s="1144"/>
      <c r="D11" s="1144"/>
      <c r="E11" s="1145"/>
    </row>
    <row r="12" spans="1:5" ht="15" customHeight="1">
      <c r="A12" s="953" t="s">
        <v>537</v>
      </c>
      <c r="B12" s="1070"/>
      <c r="C12" s="1144">
        <v>37664</v>
      </c>
      <c r="D12" s="1144">
        <v>-15047</v>
      </c>
      <c r="E12" s="1145">
        <v>22617</v>
      </c>
    </row>
    <row r="13" spans="1:5" ht="15" customHeight="1">
      <c r="A13" s="953" t="s">
        <v>538</v>
      </c>
      <c r="B13" s="1070"/>
      <c r="C13" s="1144">
        <v>29066</v>
      </c>
      <c r="D13" s="1144">
        <v>-1365</v>
      </c>
      <c r="E13" s="1145">
        <v>27701</v>
      </c>
    </row>
    <row r="14" spans="1:5" ht="15" customHeight="1">
      <c r="A14" s="953" t="s">
        <v>539</v>
      </c>
      <c r="B14" s="1070"/>
      <c r="C14" s="1144">
        <v>26324</v>
      </c>
      <c r="D14" s="1144">
        <v>0</v>
      </c>
      <c r="E14" s="1145">
        <v>26324</v>
      </c>
    </row>
    <row r="15" spans="1:5" ht="15" customHeight="1">
      <c r="A15" s="953" t="s">
        <v>540</v>
      </c>
      <c r="B15" s="1070"/>
      <c r="C15" s="1144">
        <v>9093</v>
      </c>
      <c r="D15" s="1144">
        <v>0</v>
      </c>
      <c r="E15" s="1145">
        <v>9093</v>
      </c>
    </row>
    <row r="16" spans="1:5" ht="15" customHeight="1">
      <c r="A16" s="951" t="s">
        <v>758</v>
      </c>
      <c r="B16" s="1070"/>
      <c r="C16" s="1144">
        <v>-592</v>
      </c>
      <c r="D16" s="1144">
        <v>0</v>
      </c>
      <c r="E16" s="1145">
        <v>-592</v>
      </c>
    </row>
    <row r="17" spans="1:5" ht="15" customHeight="1">
      <c r="A17" s="954" t="s">
        <v>522</v>
      </c>
      <c r="B17" s="1070" t="s">
        <v>457</v>
      </c>
      <c r="C17" s="1146">
        <v>0</v>
      </c>
      <c r="D17" s="1146">
        <v>0</v>
      </c>
      <c r="E17" s="1145">
        <v>-43</v>
      </c>
    </row>
    <row r="18" spans="1:5" ht="15" customHeight="1">
      <c r="A18" s="954" t="s">
        <v>523</v>
      </c>
      <c r="B18" s="1070" t="s">
        <v>463</v>
      </c>
      <c r="C18" s="1146">
        <v>0</v>
      </c>
      <c r="D18" s="1146">
        <v>0</v>
      </c>
      <c r="E18" s="1145">
        <v>0</v>
      </c>
    </row>
    <row r="19" spans="1:5" ht="15" customHeight="1">
      <c r="A19" s="954" t="s">
        <v>524</v>
      </c>
      <c r="B19" s="1070"/>
      <c r="C19" s="1146">
        <v>0</v>
      </c>
      <c r="D19" s="1146">
        <v>0</v>
      </c>
      <c r="E19" s="1147">
        <v>-549</v>
      </c>
    </row>
    <row r="20" spans="1:5" ht="15" customHeight="1">
      <c r="A20" s="1058" t="s">
        <v>12</v>
      </c>
      <c r="B20" s="1070"/>
      <c r="C20" s="1144"/>
      <c r="D20" s="1144"/>
      <c r="E20" s="1145"/>
    </row>
    <row r="21" spans="1:5" ht="15" customHeight="1">
      <c r="A21" s="956" t="s">
        <v>557</v>
      </c>
      <c r="B21" s="1070"/>
      <c r="C21" s="1144">
        <v>6324</v>
      </c>
      <c r="D21" s="1144">
        <v>0</v>
      </c>
      <c r="E21" s="1145">
        <v>6324</v>
      </c>
    </row>
    <row r="22" spans="1:5" ht="15" customHeight="1">
      <c r="A22" s="956" t="s">
        <v>549</v>
      </c>
      <c r="B22" s="1070"/>
      <c r="C22" s="1144">
        <v>7099</v>
      </c>
      <c r="D22" s="1144">
        <v>-47</v>
      </c>
      <c r="E22" s="1145">
        <v>7052</v>
      </c>
    </row>
    <row r="23" spans="1:5" ht="15" customHeight="1">
      <c r="A23" s="957" t="s">
        <v>464</v>
      </c>
      <c r="B23" s="1070" t="s">
        <v>465</v>
      </c>
      <c r="C23" s="1146">
        <v>0</v>
      </c>
      <c r="D23" s="1146">
        <v>0</v>
      </c>
      <c r="E23" s="1145">
        <v>1272</v>
      </c>
    </row>
    <row r="24" spans="1:5" ht="15" customHeight="1">
      <c r="A24" s="957" t="s">
        <v>525</v>
      </c>
      <c r="B24" s="1070" t="s">
        <v>466</v>
      </c>
      <c r="C24" s="1146">
        <v>0</v>
      </c>
      <c r="D24" s="1146">
        <v>0</v>
      </c>
      <c r="E24" s="1145">
        <v>1016</v>
      </c>
    </row>
    <row r="25" spans="1:5" ht="15" customHeight="1">
      <c r="A25" s="957" t="s">
        <v>467</v>
      </c>
      <c r="B25" s="1070"/>
      <c r="C25" s="1146">
        <v>0</v>
      </c>
      <c r="D25" s="1146">
        <v>0</v>
      </c>
      <c r="E25" s="1145">
        <v>406</v>
      </c>
    </row>
    <row r="26" spans="1:5" ht="15" customHeight="1">
      <c r="A26" s="958" t="s">
        <v>468</v>
      </c>
      <c r="B26" s="1070" t="s">
        <v>444</v>
      </c>
      <c r="C26" s="1146">
        <v>0</v>
      </c>
      <c r="D26" s="1146">
        <v>0</v>
      </c>
      <c r="E26" s="1147">
        <v>0</v>
      </c>
    </row>
    <row r="27" spans="1:5" ht="15" customHeight="1">
      <c r="A27" s="958" t="s">
        <v>469</v>
      </c>
      <c r="B27" s="1070" t="s">
        <v>451</v>
      </c>
      <c r="C27" s="1146">
        <v>0</v>
      </c>
      <c r="D27" s="1146">
        <v>0</v>
      </c>
      <c r="E27" s="1147">
        <v>30</v>
      </c>
    </row>
    <row r="28" spans="1:5" ht="15" customHeight="1">
      <c r="A28" s="958" t="s">
        <v>470</v>
      </c>
      <c r="B28" s="1070"/>
      <c r="C28" s="1146">
        <v>0</v>
      </c>
      <c r="D28" s="1146">
        <v>0</v>
      </c>
      <c r="E28" s="1147">
        <v>375</v>
      </c>
    </row>
    <row r="29" spans="1:5" ht="15" customHeight="1">
      <c r="A29" s="998" t="s">
        <v>471</v>
      </c>
      <c r="B29" s="1070"/>
      <c r="C29" s="1146">
        <v>0</v>
      </c>
      <c r="D29" s="1146">
        <v>0</v>
      </c>
      <c r="E29" s="1147">
        <v>1</v>
      </c>
    </row>
    <row r="30" spans="1:5" ht="15" customHeight="1">
      <c r="A30" s="959" t="s">
        <v>382</v>
      </c>
      <c r="B30" s="1070" t="s">
        <v>472</v>
      </c>
      <c r="C30" s="1146">
        <v>0</v>
      </c>
      <c r="D30" s="1146">
        <v>0</v>
      </c>
      <c r="E30" s="1147">
        <v>151</v>
      </c>
    </row>
    <row r="31" spans="1:5" ht="15" customHeight="1">
      <c r="A31" s="959" t="s">
        <v>473</v>
      </c>
      <c r="B31" s="1070"/>
      <c r="C31" s="1146">
        <v>0</v>
      </c>
      <c r="D31" s="1146">
        <v>0</v>
      </c>
      <c r="E31" s="1148">
        <v>497</v>
      </c>
    </row>
    <row r="32" spans="1:5" ht="15" customHeight="1">
      <c r="A32" s="958" t="s">
        <v>474</v>
      </c>
      <c r="B32" s="1070" t="s">
        <v>475</v>
      </c>
      <c r="C32" s="1146">
        <v>0</v>
      </c>
      <c r="D32" s="1146">
        <v>0</v>
      </c>
      <c r="E32" s="1148">
        <v>37</v>
      </c>
    </row>
    <row r="33" spans="1:5" ht="15" customHeight="1">
      <c r="A33" s="958" t="s">
        <v>476</v>
      </c>
      <c r="B33" s="1070"/>
      <c r="C33" s="1146">
        <v>0</v>
      </c>
      <c r="D33" s="1146">
        <v>0</v>
      </c>
      <c r="E33" s="1148">
        <v>460</v>
      </c>
    </row>
    <row r="34" spans="1:5" ht="15" customHeight="1">
      <c r="A34" s="960" t="s">
        <v>8</v>
      </c>
      <c r="B34" s="1070"/>
      <c r="C34" s="1146">
        <v>0</v>
      </c>
      <c r="D34" s="1146">
        <v>0</v>
      </c>
      <c r="E34" s="1148">
        <v>0</v>
      </c>
    </row>
    <row r="35" spans="1:5" ht="16.5" customHeight="1">
      <c r="A35" s="961" t="s">
        <v>29</v>
      </c>
      <c r="B35" s="1071"/>
      <c r="C35" s="1149">
        <f>SUM(C6:C34)</f>
        <v>194289</v>
      </c>
      <c r="D35" s="1150">
        <f>SUM(D6:D34)</f>
        <v>-14335</v>
      </c>
      <c r="E35" s="1151">
        <f>C35+D35</f>
        <v>179954</v>
      </c>
    </row>
    <row r="36" spans="1:5" ht="15.75">
      <c r="A36" s="962" t="s">
        <v>477</v>
      </c>
      <c r="B36" s="1070"/>
      <c r="C36" s="1144"/>
      <c r="D36" s="1144"/>
      <c r="E36" s="1145"/>
    </row>
    <row r="37" spans="1:5" ht="15.75">
      <c r="A37" s="951" t="s">
        <v>7</v>
      </c>
      <c r="B37" s="1070"/>
      <c r="C37" s="1144">
        <v>110794</v>
      </c>
      <c r="D37" s="1144">
        <v>2253</v>
      </c>
      <c r="E37" s="1145">
        <v>113047</v>
      </c>
    </row>
    <row r="38" spans="1:5" ht="15.75">
      <c r="A38" s="963" t="s">
        <v>13</v>
      </c>
      <c r="B38" s="1070"/>
      <c r="C38" s="1144"/>
      <c r="D38" s="1144"/>
      <c r="E38" s="1145"/>
    </row>
    <row r="39" spans="1:5" ht="15.75">
      <c r="A39" s="964" t="s">
        <v>557</v>
      </c>
      <c r="B39" s="1070"/>
      <c r="C39" s="1144">
        <v>4779</v>
      </c>
      <c r="D39" s="1144">
        <v>0</v>
      </c>
      <c r="E39" s="1145">
        <v>4779</v>
      </c>
    </row>
    <row r="40" spans="1:5" ht="15.75">
      <c r="A40" s="964" t="s">
        <v>549</v>
      </c>
      <c r="B40" s="1070"/>
      <c r="C40" s="1144">
        <v>67110</v>
      </c>
      <c r="D40" s="1144">
        <v>-16588</v>
      </c>
      <c r="E40" s="1145">
        <v>50522</v>
      </c>
    </row>
    <row r="41" spans="1:5" ht="15.75">
      <c r="A41" s="959" t="s">
        <v>478</v>
      </c>
      <c r="B41" s="1070" t="s">
        <v>446</v>
      </c>
      <c r="C41" s="1146">
        <v>0</v>
      </c>
      <c r="D41" s="1146">
        <v>0</v>
      </c>
      <c r="E41" s="1148">
        <v>12</v>
      </c>
    </row>
    <row r="42" spans="1:5" ht="15.75">
      <c r="A42" s="959" t="s">
        <v>479</v>
      </c>
      <c r="B42" s="1070"/>
      <c r="C42" s="1146">
        <v>0</v>
      </c>
      <c r="D42" s="1146">
        <v>0</v>
      </c>
      <c r="E42" s="1148">
        <v>188</v>
      </c>
    </row>
    <row r="43" spans="1:5" ht="15.75">
      <c r="A43" s="958" t="s">
        <v>480</v>
      </c>
      <c r="B43" s="1070" t="s">
        <v>481</v>
      </c>
      <c r="C43" s="1146">
        <v>0</v>
      </c>
      <c r="D43" s="1146">
        <v>0</v>
      </c>
      <c r="E43" s="1148">
        <v>0</v>
      </c>
    </row>
    <row r="44" spans="1:5" ht="15.75">
      <c r="A44" s="958" t="s">
        <v>482</v>
      </c>
      <c r="B44" s="1070" t="s">
        <v>483</v>
      </c>
      <c r="C44" s="1146">
        <v>0</v>
      </c>
      <c r="D44" s="1146">
        <v>0</v>
      </c>
      <c r="E44" s="1148">
        <v>110</v>
      </c>
    </row>
    <row r="45" spans="1:5" ht="15.75">
      <c r="A45" s="958" t="s">
        <v>484</v>
      </c>
      <c r="B45" s="1070" t="s">
        <v>485</v>
      </c>
      <c r="C45" s="1146">
        <v>0</v>
      </c>
      <c r="D45" s="1146">
        <v>0</v>
      </c>
      <c r="E45" s="1148">
        <v>41</v>
      </c>
    </row>
    <row r="46" spans="1:5" ht="15.75">
      <c r="A46" s="958" t="s">
        <v>486</v>
      </c>
      <c r="B46" s="1070"/>
      <c r="C46" s="1146">
        <v>0</v>
      </c>
      <c r="D46" s="1146">
        <v>0</v>
      </c>
      <c r="E46" s="1148">
        <v>37</v>
      </c>
    </row>
    <row r="47" spans="1:5" ht="15.75">
      <c r="A47" s="959" t="s">
        <v>8</v>
      </c>
      <c r="B47" s="1070"/>
      <c r="C47" s="1146">
        <v>0</v>
      </c>
      <c r="D47" s="1146">
        <v>0</v>
      </c>
      <c r="E47" s="1148">
        <v>50322</v>
      </c>
    </row>
    <row r="48" spans="1:5" ht="15.75">
      <c r="A48" s="963" t="s">
        <v>312</v>
      </c>
      <c r="B48" s="1070"/>
      <c r="C48" s="1144">
        <v>1892</v>
      </c>
      <c r="D48" s="1144">
        <v>0</v>
      </c>
      <c r="E48" s="1145">
        <v>1892</v>
      </c>
    </row>
    <row r="49" spans="1:5" ht="15.75">
      <c r="A49" s="952" t="s">
        <v>487</v>
      </c>
      <c r="B49" s="1070"/>
      <c r="C49" s="1146">
        <v>0</v>
      </c>
      <c r="D49" s="1146">
        <v>0</v>
      </c>
      <c r="E49" s="1148">
        <v>0</v>
      </c>
    </row>
    <row r="50" spans="1:5" ht="15.75">
      <c r="A50" s="952" t="s">
        <v>679</v>
      </c>
      <c r="B50" s="1070"/>
      <c r="C50" s="1146">
        <v>0</v>
      </c>
      <c r="D50" s="1146">
        <v>0</v>
      </c>
      <c r="E50" s="1148">
        <v>27</v>
      </c>
    </row>
    <row r="51" spans="1:5" ht="15.75">
      <c r="A51" s="952" t="s">
        <v>488</v>
      </c>
      <c r="B51" s="1070"/>
      <c r="C51" s="1146">
        <v>0</v>
      </c>
      <c r="D51" s="1146">
        <v>0</v>
      </c>
      <c r="E51" s="1148">
        <v>1865</v>
      </c>
    </row>
    <row r="52" spans="1:5" ht="15.75">
      <c r="A52" s="959" t="s">
        <v>528</v>
      </c>
      <c r="B52" s="1070" t="s">
        <v>455</v>
      </c>
      <c r="C52" s="1146">
        <v>0</v>
      </c>
      <c r="D52" s="1146">
        <v>0</v>
      </c>
      <c r="E52" s="1148">
        <v>0</v>
      </c>
    </row>
    <row r="53" spans="1:5" ht="15.75">
      <c r="A53" s="959" t="s">
        <v>526</v>
      </c>
      <c r="B53" s="1070" t="s">
        <v>511</v>
      </c>
      <c r="C53" s="1146">
        <v>0</v>
      </c>
      <c r="D53" s="1146">
        <v>0</v>
      </c>
      <c r="E53" s="1148">
        <v>1865</v>
      </c>
    </row>
    <row r="54" spans="1:5" ht="15.75">
      <c r="A54" s="963" t="s">
        <v>740</v>
      </c>
      <c r="B54" s="1070"/>
      <c r="C54" s="1144">
        <v>341</v>
      </c>
      <c r="D54" s="1146">
        <v>0</v>
      </c>
      <c r="E54" s="1148">
        <v>341</v>
      </c>
    </row>
    <row r="55" spans="1:5" ht="15.75">
      <c r="A55" s="952" t="s">
        <v>723</v>
      </c>
      <c r="B55" s="1070"/>
      <c r="C55" s="1146">
        <v>0</v>
      </c>
      <c r="D55" s="1146">
        <v>0</v>
      </c>
      <c r="E55" s="1148">
        <v>-9</v>
      </c>
    </row>
    <row r="56" spans="1:5" ht="15.75">
      <c r="A56" s="952" t="s">
        <v>739</v>
      </c>
      <c r="B56" s="1070"/>
      <c r="C56" s="1146">
        <v>0</v>
      </c>
      <c r="D56" s="1146">
        <v>0</v>
      </c>
      <c r="E56" s="1148">
        <v>350</v>
      </c>
    </row>
    <row r="57" spans="1:5" ht="15.75">
      <c r="A57" s="959" t="s">
        <v>528</v>
      </c>
      <c r="B57" s="1070" t="s">
        <v>453</v>
      </c>
      <c r="C57" s="1146"/>
      <c r="D57" s="1146"/>
      <c r="E57" s="1148">
        <v>350</v>
      </c>
    </row>
    <row r="58" spans="1:5" ht="15.75">
      <c r="A58" s="965" t="s">
        <v>489</v>
      </c>
      <c r="B58" s="1071"/>
      <c r="C58" s="1149">
        <f>SUM(C36:C57)</f>
        <v>184916</v>
      </c>
      <c r="D58" s="1150">
        <f>SUM(D36:D57)</f>
        <v>-14335</v>
      </c>
      <c r="E58" s="1152">
        <f>C58+D58</f>
        <v>170581</v>
      </c>
    </row>
    <row r="59" spans="1:5">
      <c r="A59" s="966" t="s">
        <v>490</v>
      </c>
      <c r="B59" s="1069"/>
      <c r="C59" s="1144">
        <v>8578</v>
      </c>
      <c r="D59" s="1144">
        <v>0</v>
      </c>
      <c r="E59" s="1145">
        <v>8578</v>
      </c>
    </row>
    <row r="60" spans="1:5" ht="15.75" hidden="1">
      <c r="A60" s="967" t="s">
        <v>25</v>
      </c>
      <c r="B60" s="1070"/>
      <c r="C60" s="1146">
        <v>0</v>
      </c>
      <c r="D60" s="1146">
        <v>0</v>
      </c>
      <c r="E60" s="1148">
        <v>0</v>
      </c>
    </row>
    <row r="61" spans="1:5" ht="15.75">
      <c r="A61" s="968" t="s">
        <v>25</v>
      </c>
      <c r="B61" s="1070" t="s">
        <v>491</v>
      </c>
      <c r="C61" s="1146">
        <v>0</v>
      </c>
      <c r="D61" s="1146">
        <v>0</v>
      </c>
      <c r="E61" s="1148">
        <v>2219</v>
      </c>
    </row>
    <row r="62" spans="1:5" ht="15.75">
      <c r="A62" s="999" t="s">
        <v>62</v>
      </c>
      <c r="B62" s="1070" t="s">
        <v>439</v>
      </c>
      <c r="C62" s="1146">
        <v>0</v>
      </c>
      <c r="D62" s="1146">
        <v>0</v>
      </c>
      <c r="E62" s="1148">
        <v>5471</v>
      </c>
    </row>
    <row r="63" spans="1:5" ht="15.75">
      <c r="A63" s="999" t="s">
        <v>492</v>
      </c>
      <c r="B63" s="1070" t="s">
        <v>440</v>
      </c>
      <c r="C63" s="1146">
        <v>0</v>
      </c>
      <c r="D63" s="1146">
        <v>0</v>
      </c>
      <c r="E63" s="1148">
        <v>260</v>
      </c>
    </row>
    <row r="64" spans="1:5" ht="15.75">
      <c r="A64" s="1000" t="s">
        <v>527</v>
      </c>
      <c r="B64" s="1070" t="s">
        <v>445</v>
      </c>
      <c r="C64" s="1146">
        <v>0</v>
      </c>
      <c r="D64" s="1146">
        <v>0</v>
      </c>
      <c r="E64" s="1148">
        <v>45</v>
      </c>
    </row>
    <row r="65" spans="1:5" ht="15.75">
      <c r="A65" s="1000" t="s">
        <v>340</v>
      </c>
      <c r="B65" s="1070"/>
      <c r="C65" s="1146">
        <v>0</v>
      </c>
      <c r="D65" s="1146">
        <v>0</v>
      </c>
      <c r="E65" s="1148">
        <v>10</v>
      </c>
    </row>
    <row r="66" spans="1:5" ht="15.75">
      <c r="A66" s="999" t="s">
        <v>61</v>
      </c>
      <c r="B66" s="1070" t="s">
        <v>493</v>
      </c>
      <c r="C66" s="1146">
        <v>0</v>
      </c>
      <c r="D66" s="1146">
        <v>0</v>
      </c>
      <c r="E66" s="1148">
        <v>55</v>
      </c>
    </row>
    <row r="67" spans="1:5" ht="15.75">
      <c r="A67" s="967" t="s">
        <v>741</v>
      </c>
      <c r="B67" s="1070"/>
      <c r="C67" s="1146">
        <v>0</v>
      </c>
      <c r="D67" s="1146">
        <v>0</v>
      </c>
      <c r="E67" s="1148">
        <v>8005</v>
      </c>
    </row>
    <row r="68" spans="1:5" ht="15.75">
      <c r="A68" s="967" t="s">
        <v>740</v>
      </c>
      <c r="B68" s="1070"/>
      <c r="C68" s="1146">
        <v>0</v>
      </c>
      <c r="D68" s="1146">
        <v>0</v>
      </c>
      <c r="E68" s="1148">
        <v>0</v>
      </c>
    </row>
    <row r="69" spans="1:5" ht="15.75">
      <c r="A69" s="959" t="s">
        <v>528</v>
      </c>
      <c r="B69" s="1070" t="s">
        <v>494</v>
      </c>
      <c r="C69" s="1146">
        <v>0</v>
      </c>
      <c r="D69" s="1146">
        <v>0</v>
      </c>
      <c r="E69" s="1148">
        <v>0</v>
      </c>
    </row>
    <row r="70" spans="1:5" ht="15.75">
      <c r="A70" s="959" t="s">
        <v>526</v>
      </c>
      <c r="B70" s="1070" t="s">
        <v>529</v>
      </c>
      <c r="C70" s="1146">
        <v>0</v>
      </c>
      <c r="D70" s="1146">
        <v>0</v>
      </c>
      <c r="E70" s="1148">
        <v>634</v>
      </c>
    </row>
    <row r="71" spans="1:5" ht="15.75">
      <c r="A71" s="967" t="s">
        <v>495</v>
      </c>
      <c r="B71" s="1070"/>
      <c r="C71" s="1146">
        <v>0</v>
      </c>
      <c r="D71" s="1146">
        <v>0</v>
      </c>
      <c r="E71" s="1148">
        <v>0</v>
      </c>
    </row>
    <row r="72" spans="1:5" ht="15.75">
      <c r="A72" s="959" t="s">
        <v>528</v>
      </c>
      <c r="B72" s="1070" t="s">
        <v>496</v>
      </c>
      <c r="C72" s="1146">
        <v>0</v>
      </c>
      <c r="D72" s="1146">
        <v>0</v>
      </c>
      <c r="E72" s="1148">
        <v>0</v>
      </c>
    </row>
    <row r="73" spans="1:5" ht="15.75">
      <c r="A73" s="959" t="s">
        <v>526</v>
      </c>
      <c r="B73" s="1070" t="s">
        <v>530</v>
      </c>
      <c r="C73" s="1146">
        <v>0</v>
      </c>
      <c r="D73" s="1146">
        <v>0</v>
      </c>
      <c r="E73" s="1148">
        <v>0</v>
      </c>
    </row>
    <row r="74" spans="1:5" ht="15.75">
      <c r="A74" s="969" t="s">
        <v>28</v>
      </c>
      <c r="B74" s="1070"/>
      <c r="C74" s="1144">
        <v>795</v>
      </c>
      <c r="D74" s="1144">
        <v>0</v>
      </c>
      <c r="E74" s="1145">
        <v>795</v>
      </c>
    </row>
    <row r="75" spans="1:5" ht="15.75">
      <c r="A75" s="970" t="s">
        <v>531</v>
      </c>
      <c r="B75" s="1070"/>
      <c r="C75" s="1146">
        <v>0</v>
      </c>
      <c r="D75" s="1146">
        <v>0</v>
      </c>
      <c r="E75" s="1148">
        <v>975</v>
      </c>
    </row>
    <row r="76" spans="1:5" ht="15.75">
      <c r="A76" s="959" t="s">
        <v>528</v>
      </c>
      <c r="B76" s="1070" t="s">
        <v>453</v>
      </c>
      <c r="C76" s="1146">
        <v>0</v>
      </c>
      <c r="D76" s="1146">
        <v>0</v>
      </c>
      <c r="E76" s="1148">
        <v>0</v>
      </c>
    </row>
    <row r="77" spans="1:5" ht="15.75">
      <c r="A77" s="959" t="s">
        <v>526</v>
      </c>
      <c r="B77" s="1070" t="s">
        <v>532</v>
      </c>
      <c r="C77" s="1146">
        <v>0</v>
      </c>
      <c r="D77" s="1146">
        <v>0</v>
      </c>
      <c r="E77" s="1148">
        <v>913.45600000000002</v>
      </c>
    </row>
    <row r="78" spans="1:5" ht="15.75">
      <c r="A78" s="952" t="s">
        <v>497</v>
      </c>
      <c r="B78" s="1070" t="s">
        <v>441</v>
      </c>
      <c r="C78" s="1146">
        <v>0</v>
      </c>
      <c r="D78" s="1146">
        <v>0</v>
      </c>
      <c r="E78" s="1148">
        <v>0</v>
      </c>
    </row>
    <row r="79" spans="1:5" ht="15.75">
      <c r="A79" s="952" t="s">
        <v>498</v>
      </c>
      <c r="B79" s="1070" t="s">
        <v>454</v>
      </c>
      <c r="C79" s="1146">
        <v>0</v>
      </c>
      <c r="D79" s="1146">
        <v>0</v>
      </c>
      <c r="E79" s="1148">
        <v>0</v>
      </c>
    </row>
    <row r="80" spans="1:5" ht="15.75">
      <c r="A80" s="952" t="s">
        <v>499</v>
      </c>
      <c r="B80" s="1070" t="s">
        <v>456</v>
      </c>
      <c r="C80" s="1146">
        <v>0</v>
      </c>
      <c r="D80" s="1146">
        <v>0</v>
      </c>
      <c r="E80" s="1148">
        <v>0</v>
      </c>
    </row>
    <row r="81" spans="1:8" ht="15.75">
      <c r="A81" s="952" t="s">
        <v>500</v>
      </c>
      <c r="B81" s="1070"/>
      <c r="C81" s="1146">
        <v>0</v>
      </c>
      <c r="D81" s="1146">
        <v>0</v>
      </c>
      <c r="E81" s="1148">
        <v>0</v>
      </c>
    </row>
    <row r="82" spans="1:8" ht="15.75">
      <c r="A82" s="961" t="s">
        <v>533</v>
      </c>
      <c r="B82" s="1071"/>
      <c r="C82" s="1149">
        <f>C59+C74</f>
        <v>9373</v>
      </c>
      <c r="D82" s="1149">
        <f>D59+D74</f>
        <v>0</v>
      </c>
      <c r="E82" s="1152">
        <f>C82+D82</f>
        <v>9373</v>
      </c>
    </row>
    <row r="83" spans="1:8" ht="16.5" thickBot="1">
      <c r="A83" s="971" t="s">
        <v>534</v>
      </c>
      <c r="B83" s="1072"/>
      <c r="C83" s="1153">
        <f>C58+C82</f>
        <v>194289</v>
      </c>
      <c r="D83" s="1153">
        <f>D58+D82</f>
        <v>-14335</v>
      </c>
      <c r="E83" s="1154">
        <f>C83+D83</f>
        <v>179954</v>
      </c>
    </row>
    <row r="84" spans="1:8" ht="15.75">
      <c r="A84" s="1059"/>
      <c r="B84" s="1060"/>
      <c r="C84" s="103"/>
      <c r="D84" s="103"/>
      <c r="E84" s="103"/>
    </row>
    <row r="85" spans="1:8" s="1057" customFormat="1">
      <c r="A85" s="4306" t="s">
        <v>659</v>
      </c>
      <c r="B85" s="4306"/>
      <c r="C85" s="4306"/>
      <c r="D85" s="4306"/>
      <c r="E85" s="4306"/>
    </row>
    <row r="86" spans="1:8" s="1057" customFormat="1">
      <c r="A86" s="4307" t="s">
        <v>658</v>
      </c>
      <c r="B86" s="4306"/>
      <c r="C86" s="4306"/>
      <c r="D86" s="4306"/>
      <c r="E86" s="4306"/>
    </row>
    <row r="87" spans="1:8" s="1057" customFormat="1" ht="15" customHeight="1">
      <c r="A87" s="4308" t="s">
        <v>745</v>
      </c>
      <c r="B87" s="4308"/>
      <c r="C87" s="1237"/>
      <c r="D87" s="1238"/>
      <c r="E87" s="1239"/>
    </row>
    <row r="88" spans="1:8" s="1237" customFormat="1">
      <c r="A88" s="1236" t="s">
        <v>724</v>
      </c>
      <c r="D88" s="1238"/>
      <c r="E88" s="1239"/>
    </row>
    <row r="89" spans="1:8" s="1057" customFormat="1" ht="15" customHeight="1">
      <c r="A89" s="4305" t="s">
        <v>705</v>
      </c>
      <c r="B89" s="4305"/>
      <c r="C89" s="4305"/>
      <c r="D89" s="4305"/>
      <c r="E89" s="1239"/>
    </row>
    <row r="90" spans="1:8" s="1057" customFormat="1">
      <c r="A90" s="1170"/>
      <c r="B90" s="1170"/>
      <c r="C90" s="1170"/>
      <c r="D90" s="1170"/>
      <c r="E90" s="1170"/>
    </row>
    <row r="91" spans="1:8" s="1057" customFormat="1">
      <c r="A91" s="1171"/>
    </row>
    <row r="92" spans="1:8" s="1057" customFormat="1">
      <c r="A92" s="1053"/>
      <c r="B92" s="1061"/>
      <c r="C92" s="1061"/>
      <c r="D92" s="1061"/>
      <c r="E92" s="1061"/>
      <c r="F92" s="901"/>
      <c r="G92" s="901"/>
      <c r="H92" s="901"/>
    </row>
    <row r="93" spans="1:8">
      <c r="A93" s="1062"/>
      <c r="B93" s="1063"/>
      <c r="C93" s="901"/>
      <c r="D93" s="901"/>
      <c r="E93" s="1064"/>
      <c r="F93" s="901"/>
      <c r="G93" s="901"/>
      <c r="H93" s="901"/>
    </row>
    <row r="94" spans="1:8">
      <c r="A94" s="1065"/>
      <c r="B94" s="1066"/>
      <c r="C94" s="901"/>
      <c r="D94" s="901"/>
      <c r="E94" s="985"/>
      <c r="F94" s="901"/>
      <c r="G94" s="901"/>
      <c r="H94" s="901"/>
    </row>
    <row r="95" spans="1:8">
      <c r="A95" s="1065"/>
      <c r="B95" s="1066"/>
      <c r="C95" s="901"/>
      <c r="D95" s="901"/>
      <c r="E95" s="985"/>
      <c r="F95" s="901"/>
      <c r="G95" s="901"/>
      <c r="H95" s="901"/>
    </row>
    <row r="96" spans="1:8">
      <c r="A96" s="4303"/>
      <c r="B96" s="4303"/>
      <c r="C96" s="4303"/>
      <c r="D96" s="4303"/>
      <c r="E96" s="4303"/>
      <c r="F96" s="901"/>
      <c r="G96" s="901"/>
      <c r="H96" s="901"/>
    </row>
    <row r="99" spans="1:5" ht="16.5" thickBot="1">
      <c r="A99" s="972" t="s">
        <v>535</v>
      </c>
      <c r="B99" s="972"/>
      <c r="C99" s="940"/>
      <c r="D99" s="940"/>
      <c r="E99" s="940"/>
    </row>
    <row r="100" spans="1:5">
      <c r="A100" s="973" t="s">
        <v>6</v>
      </c>
      <c r="B100" s="973"/>
      <c r="E100" s="974" t="e">
        <f>#REF!+#REF!-#REF!</f>
        <v>#REF!</v>
      </c>
    </row>
    <row r="101" spans="1:5">
      <c r="A101" s="973" t="s">
        <v>536</v>
      </c>
      <c r="B101" s="973"/>
      <c r="E101" s="974" t="e">
        <f>#REF!+#REF!+#REF!+#REF!</f>
        <v>#REF!</v>
      </c>
    </row>
    <row r="102" spans="1:5">
      <c r="A102" s="975" t="s">
        <v>12</v>
      </c>
      <c r="B102" s="975"/>
      <c r="E102" s="974" t="e">
        <f>#REF!+#REF!+#REF!+#REF!+#REF!+#REF!-#REF!</f>
        <v>#REF!</v>
      </c>
    </row>
    <row r="103" spans="1:5">
      <c r="A103" s="976" t="s">
        <v>467</v>
      </c>
      <c r="B103" s="976"/>
      <c r="E103" s="974" t="e">
        <f>#REF!+#REF!+#REF!+#REF!-#REF!</f>
        <v>#REF!</v>
      </c>
    </row>
    <row r="104" spans="1:5">
      <c r="A104" s="977" t="s">
        <v>473</v>
      </c>
      <c r="B104" s="977"/>
      <c r="E104" s="974" t="e">
        <f>#REF!+#REF!-#REF!</f>
        <v>#REF!</v>
      </c>
    </row>
    <row r="105" spans="1:5">
      <c r="A105" s="978" t="s">
        <v>12</v>
      </c>
      <c r="B105" s="978"/>
      <c r="E105" s="974" t="e">
        <f>#REF!-#REF!-#REF!-#REF!-#REF!-#REF!-#REF!</f>
        <v>#REF!</v>
      </c>
    </row>
    <row r="106" spans="1:5">
      <c r="A106" s="973"/>
      <c r="B106" s="973"/>
      <c r="E106" s="974"/>
    </row>
    <row r="107" spans="1:5">
      <c r="A107" s="975" t="s">
        <v>13</v>
      </c>
      <c r="B107" s="975"/>
      <c r="E107" s="974">
        <f>E41+E42+E47-E40</f>
        <v>0</v>
      </c>
    </row>
    <row r="108" spans="1:5">
      <c r="A108" s="977" t="s">
        <v>13</v>
      </c>
      <c r="B108" s="977"/>
      <c r="E108" s="974">
        <f>E40-E41-E42-E47</f>
        <v>0</v>
      </c>
    </row>
    <row r="109" spans="1:5">
      <c r="A109" s="979" t="s">
        <v>312</v>
      </c>
      <c r="B109" s="979"/>
      <c r="E109" s="974">
        <f>E48-E49-E50-E51</f>
        <v>0</v>
      </c>
    </row>
    <row r="110" spans="1:5">
      <c r="A110" s="973"/>
      <c r="B110" s="973"/>
      <c r="E110" s="974"/>
    </row>
    <row r="111" spans="1:5">
      <c r="A111" s="980" t="s">
        <v>28</v>
      </c>
      <c r="B111" s="980"/>
      <c r="E111" s="974">
        <f>E74-E78-E79-E80-E81</f>
        <v>795</v>
      </c>
    </row>
    <row r="112" spans="1:5" ht="15.75" thickBot="1">
      <c r="A112" s="981"/>
      <c r="B112" s="981"/>
      <c r="C112" s="940"/>
      <c r="D112" s="940"/>
      <c r="E112" s="982"/>
    </row>
    <row r="113" spans="1:5">
      <c r="A113" s="983"/>
      <c r="B113" s="983"/>
      <c r="E113" s="984"/>
    </row>
    <row r="114" spans="1:5">
      <c r="A114" s="983"/>
      <c r="B114" s="983"/>
      <c r="E114" s="984"/>
    </row>
    <row r="115" spans="1:5">
      <c r="A115" s="983"/>
      <c r="B115" s="983"/>
      <c r="E115" s="984"/>
    </row>
    <row r="116" spans="1:5">
      <c r="A116" s="983"/>
      <c r="B116" s="983"/>
      <c r="E116" s="984"/>
    </row>
    <row r="117" spans="1:5" s="919" customFormat="1">
      <c r="A117" s="983"/>
      <c r="B117" s="983"/>
      <c r="C117" s="855"/>
      <c r="D117" s="855"/>
      <c r="E117" s="984"/>
    </row>
    <row r="118" spans="1:5" s="919" customFormat="1">
      <c r="A118" s="983"/>
      <c r="B118" s="983"/>
      <c r="C118" s="855"/>
      <c r="D118" s="855"/>
      <c r="E118" s="984"/>
    </row>
    <row r="119" spans="1:5" s="919" customFormat="1">
      <c r="A119" s="983"/>
      <c r="B119" s="983"/>
      <c r="C119" s="855"/>
      <c r="D119" s="855"/>
      <c r="E119" s="984"/>
    </row>
    <row r="120" spans="1:5" s="919" customFormat="1">
      <c r="A120" s="855"/>
      <c r="B120" s="855"/>
      <c r="C120" s="855"/>
      <c r="D120" s="855"/>
      <c r="E120" s="984"/>
    </row>
    <row r="121" spans="1:5" s="919" customFormat="1">
      <c r="A121" s="855"/>
      <c r="B121" s="855"/>
      <c r="C121" s="855"/>
      <c r="D121" s="855"/>
      <c r="E121" s="984"/>
    </row>
    <row r="122" spans="1:5" s="919" customFormat="1">
      <c r="A122" s="855"/>
      <c r="B122" s="855"/>
      <c r="C122" s="855"/>
      <c r="D122" s="855"/>
      <c r="E122" s="984"/>
    </row>
    <row r="123" spans="1:5" s="919" customFormat="1">
      <c r="A123" s="855"/>
      <c r="B123" s="855"/>
      <c r="C123" s="855"/>
      <c r="D123" s="855"/>
      <c r="E123" s="984"/>
    </row>
    <row r="124" spans="1:5" s="919" customFormat="1">
      <c r="A124" s="855"/>
      <c r="B124" s="855"/>
      <c r="C124" s="855"/>
      <c r="D124" s="855"/>
      <c r="E124" s="984"/>
    </row>
    <row r="125" spans="1:5" s="919" customFormat="1">
      <c r="A125" s="855"/>
      <c r="B125" s="855"/>
      <c r="C125" s="855"/>
      <c r="D125" s="855"/>
      <c r="E125" s="984"/>
    </row>
    <row r="126" spans="1:5" s="919" customFormat="1">
      <c r="A126" s="855"/>
      <c r="B126" s="855"/>
      <c r="C126" s="855"/>
      <c r="D126" s="855"/>
      <c r="E126" s="984"/>
    </row>
    <row r="127" spans="1:5" s="919" customFormat="1">
      <c r="A127" s="855"/>
      <c r="B127" s="855"/>
      <c r="C127" s="855"/>
      <c r="D127" s="855"/>
      <c r="E127" s="984"/>
    </row>
    <row r="128" spans="1:5" s="919" customFormat="1">
      <c r="A128" s="855"/>
      <c r="B128" s="855"/>
      <c r="C128" s="855"/>
      <c r="D128" s="855"/>
      <c r="E128" s="984"/>
    </row>
    <row r="129" spans="1:5" s="919" customFormat="1">
      <c r="A129" s="855"/>
      <c r="B129" s="855"/>
      <c r="C129" s="855"/>
      <c r="D129" s="855"/>
      <c r="E129" s="984"/>
    </row>
    <row r="130" spans="1:5" s="919" customFormat="1">
      <c r="A130" s="855"/>
      <c r="B130" s="855"/>
      <c r="C130" s="855"/>
      <c r="D130" s="855"/>
      <c r="E130" s="984"/>
    </row>
    <row r="131" spans="1:5" s="919" customFormat="1">
      <c r="A131" s="855"/>
      <c r="B131" s="855"/>
      <c r="C131" s="855"/>
      <c r="D131" s="855"/>
      <c r="E131" s="984"/>
    </row>
    <row r="132" spans="1:5" s="919" customFormat="1">
      <c r="A132" s="855"/>
      <c r="B132" s="855"/>
      <c r="C132" s="855"/>
      <c r="D132" s="855"/>
      <c r="E132" s="984"/>
    </row>
    <row r="133" spans="1:5" s="919" customFormat="1">
      <c r="A133" s="855"/>
      <c r="B133" s="855"/>
      <c r="C133" s="855"/>
      <c r="D133" s="855"/>
      <c r="E133" s="984"/>
    </row>
    <row r="134" spans="1:5" s="919" customFormat="1">
      <c r="A134" s="855"/>
      <c r="B134" s="855"/>
      <c r="C134" s="855"/>
      <c r="D134" s="855"/>
      <c r="E134" s="984"/>
    </row>
    <row r="135" spans="1:5" s="919" customFormat="1">
      <c r="A135" s="855"/>
      <c r="B135" s="855"/>
      <c r="C135" s="855"/>
      <c r="D135" s="855"/>
      <c r="E135" s="984"/>
    </row>
    <row r="136" spans="1:5" s="919" customFormat="1">
      <c r="A136" s="855"/>
      <c r="B136" s="855"/>
      <c r="C136" s="855"/>
      <c r="D136" s="855"/>
      <c r="E136" s="984"/>
    </row>
    <row r="137" spans="1:5" s="919" customFormat="1">
      <c r="A137" s="855"/>
      <c r="B137" s="855"/>
      <c r="C137" s="855"/>
      <c r="D137" s="855"/>
      <c r="E137" s="984"/>
    </row>
    <row r="138" spans="1:5" s="919" customFormat="1">
      <c r="A138" s="855"/>
      <c r="B138" s="855"/>
      <c r="C138" s="855"/>
      <c r="D138" s="855"/>
      <c r="E138" s="984"/>
    </row>
    <row r="139" spans="1:5" s="919" customFormat="1">
      <c r="A139" s="855"/>
      <c r="B139" s="855"/>
      <c r="C139" s="855"/>
      <c r="D139" s="855"/>
      <c r="E139" s="984"/>
    </row>
    <row r="140" spans="1:5" s="919" customFormat="1">
      <c r="A140" s="855"/>
      <c r="B140" s="855"/>
      <c r="C140" s="855"/>
      <c r="D140" s="855"/>
      <c r="E140" s="984"/>
    </row>
  </sheetData>
  <mergeCells count="7">
    <mergeCell ref="A96:E96"/>
    <mergeCell ref="A1:E1"/>
    <mergeCell ref="B3:E3"/>
    <mergeCell ref="A89:D89"/>
    <mergeCell ref="A85:E85"/>
    <mergeCell ref="A86:E86"/>
    <mergeCell ref="A87:B87"/>
  </mergeCells>
  <printOptions horizontalCentered="1"/>
  <pageMargins left="0.31496062992125984" right="0.31496062992125984" top="0.31496062992125984" bottom="0.39370078740157483" header="0.19685039370078741" footer="0.19685039370078741"/>
  <pageSetup scale="41" orientation="landscape" r:id="rId1"/>
  <headerFooter alignWithMargins="0">
    <oddFooter>&amp;L&amp;"Tahoma,Italique"&amp;14National Bank of Canada - Supplementary Financial Information&amp;R&amp;"Tahoma,Italique"&amp;14page 29</oddFooter>
  </headerFooter>
  <drawing r:id="rId2"/>
  <legacyDrawing r:id="rId3"/>
  <oleObjects>
    <mc:AlternateContent xmlns:mc="http://schemas.openxmlformats.org/markup-compatibility/2006">
      <mc:Choice Requires="x14">
        <oleObject progId="Word.Document.8" shapeId="351233"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351233" r:id="rId4"/>
      </mc:Fallback>
    </mc:AlternateContent>
  </oleObjec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23">
    <tabColor rgb="FF0070C0"/>
    <pageSetUpPr fitToPage="1"/>
  </sheetPr>
  <dimension ref="A1:W67"/>
  <sheetViews>
    <sheetView showGridLines="0" showZeros="0" defaultGridColor="0" view="pageBreakPreview" colorId="22" zoomScale="75" zoomScaleNormal="75" zoomScaleSheetLayoutView="75" workbookViewId="0">
      <selection activeCell="C14" sqref="C14"/>
    </sheetView>
  </sheetViews>
  <sheetFormatPr defaultColWidth="8.88671875" defaultRowHeight="15"/>
  <cols>
    <col min="1" max="1" width="34.5546875" customWidth="1"/>
    <col min="2" max="2" width="16.77734375" customWidth="1"/>
    <col min="3" max="3" width="17.77734375" customWidth="1"/>
    <col min="4" max="4" width="6.5546875" customWidth="1"/>
    <col min="5" max="8" width="12.77734375" customWidth="1"/>
    <col min="9" max="9" width="1.5546875" style="3" customWidth="1"/>
    <col min="10" max="10" width="48.21875" customWidth="1"/>
    <col min="11" max="14" width="13.21875" customWidth="1"/>
    <col min="255" max="257" width="8.88671875" customWidth="1"/>
    <col min="258" max="258" width="26.21875" customWidth="1"/>
    <col min="259" max="262" width="12.109375" customWidth="1"/>
    <col min="263" max="270" width="10.77734375" customWidth="1"/>
    <col min="511" max="513" width="8.88671875" customWidth="1"/>
    <col min="514" max="514" width="26.21875" customWidth="1"/>
    <col min="515" max="518" width="12.109375" customWidth="1"/>
    <col min="519" max="526" width="10.77734375" customWidth="1"/>
    <col min="767" max="769" width="8.88671875" customWidth="1"/>
    <col min="770" max="770" width="26.21875" customWidth="1"/>
    <col min="771" max="774" width="12.109375" customWidth="1"/>
    <col min="775" max="782" width="10.77734375" customWidth="1"/>
    <col min="1023" max="1025" width="8.88671875" customWidth="1"/>
    <col min="1026" max="1026" width="26.21875" customWidth="1"/>
    <col min="1027" max="1030" width="12.109375" customWidth="1"/>
    <col min="1031" max="1038" width="10.77734375" customWidth="1"/>
    <col min="1279" max="1281" width="8.88671875" customWidth="1"/>
    <col min="1282" max="1282" width="26.21875" customWidth="1"/>
    <col min="1283" max="1286" width="12.109375" customWidth="1"/>
    <col min="1287" max="1294" width="10.77734375" customWidth="1"/>
    <col min="1535" max="1537" width="8.88671875" customWidth="1"/>
    <col min="1538" max="1538" width="26.21875" customWidth="1"/>
    <col min="1539" max="1542" width="12.109375" customWidth="1"/>
    <col min="1543" max="1550" width="10.77734375" customWidth="1"/>
    <col min="1791" max="1793" width="8.88671875" customWidth="1"/>
    <col min="1794" max="1794" width="26.21875" customWidth="1"/>
    <col min="1795" max="1798" width="12.109375" customWidth="1"/>
    <col min="1799" max="1806" width="10.77734375" customWidth="1"/>
    <col min="2047" max="2049" width="8.88671875" customWidth="1"/>
    <col min="2050" max="2050" width="26.21875" customWidth="1"/>
    <col min="2051" max="2054" width="12.109375" customWidth="1"/>
    <col min="2055" max="2062" width="10.77734375" customWidth="1"/>
    <col min="2303" max="2305" width="8.88671875" customWidth="1"/>
    <col min="2306" max="2306" width="26.21875" customWidth="1"/>
    <col min="2307" max="2310" width="12.109375" customWidth="1"/>
    <col min="2311" max="2318" width="10.77734375" customWidth="1"/>
    <col min="2559" max="2561" width="8.88671875" customWidth="1"/>
    <col min="2562" max="2562" width="26.21875" customWidth="1"/>
    <col min="2563" max="2566" width="12.109375" customWidth="1"/>
    <col min="2567" max="2574" width="10.77734375" customWidth="1"/>
    <col min="2815" max="2817" width="8.88671875" customWidth="1"/>
    <col min="2818" max="2818" width="26.21875" customWidth="1"/>
    <col min="2819" max="2822" width="12.109375" customWidth="1"/>
    <col min="2823" max="2830" width="10.77734375" customWidth="1"/>
    <col min="3071" max="3073" width="8.88671875" customWidth="1"/>
    <col min="3074" max="3074" width="26.21875" customWidth="1"/>
    <col min="3075" max="3078" width="12.109375" customWidth="1"/>
    <col min="3079" max="3086" width="10.77734375" customWidth="1"/>
    <col min="3327" max="3329" width="8.88671875" customWidth="1"/>
    <col min="3330" max="3330" width="26.21875" customWidth="1"/>
    <col min="3331" max="3334" width="12.109375" customWidth="1"/>
    <col min="3335" max="3342" width="10.77734375" customWidth="1"/>
    <col min="3583" max="3585" width="8.88671875" customWidth="1"/>
    <col min="3586" max="3586" width="26.21875" customWidth="1"/>
    <col min="3587" max="3590" width="12.109375" customWidth="1"/>
    <col min="3591" max="3598" width="10.77734375" customWidth="1"/>
    <col min="3839" max="3841" width="8.88671875" customWidth="1"/>
    <col min="3842" max="3842" width="26.21875" customWidth="1"/>
    <col min="3843" max="3846" width="12.109375" customWidth="1"/>
    <col min="3847" max="3854" width="10.77734375" customWidth="1"/>
    <col min="4095" max="4097" width="8.88671875" customWidth="1"/>
    <col min="4098" max="4098" width="26.21875" customWidth="1"/>
    <col min="4099" max="4102" width="12.109375" customWidth="1"/>
    <col min="4103" max="4110" width="10.77734375" customWidth="1"/>
    <col min="4351" max="4353" width="8.88671875" customWidth="1"/>
    <col min="4354" max="4354" width="26.21875" customWidth="1"/>
    <col min="4355" max="4358" width="12.109375" customWidth="1"/>
    <col min="4359" max="4366" width="10.77734375" customWidth="1"/>
    <col min="4607" max="4609" width="8.88671875" customWidth="1"/>
    <col min="4610" max="4610" width="26.21875" customWidth="1"/>
    <col min="4611" max="4614" width="12.109375" customWidth="1"/>
    <col min="4615" max="4622" width="10.77734375" customWidth="1"/>
    <col min="4863" max="4865" width="8.88671875" customWidth="1"/>
    <col min="4866" max="4866" width="26.21875" customWidth="1"/>
    <col min="4867" max="4870" width="12.109375" customWidth="1"/>
    <col min="4871" max="4878" width="10.77734375" customWidth="1"/>
    <col min="5119" max="5121" width="8.88671875" customWidth="1"/>
    <col min="5122" max="5122" width="26.21875" customWidth="1"/>
    <col min="5123" max="5126" width="12.109375" customWidth="1"/>
    <col min="5127" max="5134" width="10.77734375" customWidth="1"/>
    <col min="5375" max="5377" width="8.88671875" customWidth="1"/>
    <col min="5378" max="5378" width="26.21875" customWidth="1"/>
    <col min="5379" max="5382" width="12.109375" customWidth="1"/>
    <col min="5383" max="5390" width="10.77734375" customWidth="1"/>
    <col min="5631" max="5633" width="8.88671875" customWidth="1"/>
    <col min="5634" max="5634" width="26.21875" customWidth="1"/>
    <col min="5635" max="5638" width="12.109375" customWidth="1"/>
    <col min="5639" max="5646" width="10.77734375" customWidth="1"/>
    <col min="5887" max="5889" width="8.88671875" customWidth="1"/>
    <col min="5890" max="5890" width="26.21875" customWidth="1"/>
    <col min="5891" max="5894" width="12.109375" customWidth="1"/>
    <col min="5895" max="5902" width="10.77734375" customWidth="1"/>
    <col min="6143" max="6145" width="8.88671875" customWidth="1"/>
    <col min="6146" max="6146" width="26.21875" customWidth="1"/>
    <col min="6147" max="6150" width="12.109375" customWidth="1"/>
    <col min="6151" max="6158" width="10.77734375" customWidth="1"/>
    <col min="6399" max="6401" width="8.88671875" customWidth="1"/>
    <col min="6402" max="6402" width="26.21875" customWidth="1"/>
    <col min="6403" max="6406" width="12.109375" customWidth="1"/>
    <col min="6407" max="6414" width="10.77734375" customWidth="1"/>
    <col min="6655" max="6657" width="8.88671875" customWidth="1"/>
    <col min="6658" max="6658" width="26.21875" customWidth="1"/>
    <col min="6659" max="6662" width="12.109375" customWidth="1"/>
    <col min="6663" max="6670" width="10.77734375" customWidth="1"/>
    <col min="6911" max="6913" width="8.88671875" customWidth="1"/>
    <col min="6914" max="6914" width="26.21875" customWidth="1"/>
    <col min="6915" max="6918" width="12.109375" customWidth="1"/>
    <col min="6919" max="6926" width="10.77734375" customWidth="1"/>
    <col min="7167" max="7169" width="8.88671875" customWidth="1"/>
    <col min="7170" max="7170" width="26.21875" customWidth="1"/>
    <col min="7171" max="7174" width="12.109375" customWidth="1"/>
    <col min="7175" max="7182" width="10.77734375" customWidth="1"/>
    <col min="7423" max="7425" width="8.88671875" customWidth="1"/>
    <col min="7426" max="7426" width="26.21875" customWidth="1"/>
    <col min="7427" max="7430" width="12.109375" customWidth="1"/>
    <col min="7431" max="7438" width="10.77734375" customWidth="1"/>
    <col min="7679" max="7681" width="8.88671875" customWidth="1"/>
    <col min="7682" max="7682" width="26.21875" customWidth="1"/>
    <col min="7683" max="7686" width="12.109375" customWidth="1"/>
    <col min="7687" max="7694" width="10.77734375" customWidth="1"/>
    <col min="7935" max="7937" width="8.88671875" customWidth="1"/>
    <col min="7938" max="7938" width="26.21875" customWidth="1"/>
    <col min="7939" max="7942" width="12.109375" customWidth="1"/>
    <col min="7943" max="7950" width="10.77734375" customWidth="1"/>
    <col min="8191" max="8193" width="8.88671875" customWidth="1"/>
    <col min="8194" max="8194" width="26.21875" customWidth="1"/>
    <col min="8195" max="8198" width="12.109375" customWidth="1"/>
    <col min="8199" max="8206" width="10.77734375" customWidth="1"/>
    <col min="8447" max="8449" width="8.88671875" customWidth="1"/>
    <col min="8450" max="8450" width="26.21875" customWidth="1"/>
    <col min="8451" max="8454" width="12.109375" customWidth="1"/>
    <col min="8455" max="8462" width="10.77734375" customWidth="1"/>
    <col min="8703" max="8705" width="8.88671875" customWidth="1"/>
    <col min="8706" max="8706" width="26.21875" customWidth="1"/>
    <col min="8707" max="8710" width="12.109375" customWidth="1"/>
    <col min="8711" max="8718" width="10.77734375" customWidth="1"/>
    <col min="8959" max="8961" width="8.88671875" customWidth="1"/>
    <col min="8962" max="8962" width="26.21875" customWidth="1"/>
    <col min="8963" max="8966" width="12.109375" customWidth="1"/>
    <col min="8967" max="8974" width="10.77734375" customWidth="1"/>
    <col min="9215" max="9217" width="8.88671875" customWidth="1"/>
    <col min="9218" max="9218" width="26.21875" customWidth="1"/>
    <col min="9219" max="9222" width="12.109375" customWidth="1"/>
    <col min="9223" max="9230" width="10.77734375" customWidth="1"/>
    <col min="9471" max="9473" width="8.88671875" customWidth="1"/>
    <col min="9474" max="9474" width="26.21875" customWidth="1"/>
    <col min="9475" max="9478" width="12.109375" customWidth="1"/>
    <col min="9479" max="9486" width="10.77734375" customWidth="1"/>
    <col min="9727" max="9729" width="8.88671875" customWidth="1"/>
    <col min="9730" max="9730" width="26.21875" customWidth="1"/>
    <col min="9731" max="9734" width="12.109375" customWidth="1"/>
    <col min="9735" max="9742" width="10.77734375" customWidth="1"/>
    <col min="9983" max="9985" width="8.88671875" customWidth="1"/>
    <col min="9986" max="9986" width="26.21875" customWidth="1"/>
    <col min="9987" max="9990" width="12.109375" customWidth="1"/>
    <col min="9991" max="9998" width="10.77734375" customWidth="1"/>
    <col min="10239" max="10241" width="8.88671875" customWidth="1"/>
    <col min="10242" max="10242" width="26.21875" customWidth="1"/>
    <col min="10243" max="10246" width="12.109375" customWidth="1"/>
    <col min="10247" max="10254" width="10.77734375" customWidth="1"/>
    <col min="10495" max="10497" width="8.88671875" customWidth="1"/>
    <col min="10498" max="10498" width="26.21875" customWidth="1"/>
    <col min="10499" max="10502" width="12.109375" customWidth="1"/>
    <col min="10503" max="10510" width="10.77734375" customWidth="1"/>
    <col min="10751" max="10753" width="8.88671875" customWidth="1"/>
    <col min="10754" max="10754" width="26.21875" customWidth="1"/>
    <col min="10755" max="10758" width="12.109375" customWidth="1"/>
    <col min="10759" max="10766" width="10.77734375" customWidth="1"/>
    <col min="11007" max="11009" width="8.88671875" customWidth="1"/>
    <col min="11010" max="11010" width="26.21875" customWidth="1"/>
    <col min="11011" max="11014" width="12.109375" customWidth="1"/>
    <col min="11015" max="11022" width="10.77734375" customWidth="1"/>
    <col min="11263" max="11265" width="8.88671875" customWidth="1"/>
    <col min="11266" max="11266" width="26.21875" customWidth="1"/>
    <col min="11267" max="11270" width="12.109375" customWidth="1"/>
    <col min="11271" max="11278" width="10.77734375" customWidth="1"/>
    <col min="11519" max="11521" width="8.88671875" customWidth="1"/>
    <col min="11522" max="11522" width="26.21875" customWidth="1"/>
    <col min="11523" max="11526" width="12.109375" customWidth="1"/>
    <col min="11527" max="11534" width="10.77734375" customWidth="1"/>
    <col min="11775" max="11777" width="8.88671875" customWidth="1"/>
    <col min="11778" max="11778" width="26.21875" customWidth="1"/>
    <col min="11779" max="11782" width="12.109375" customWidth="1"/>
    <col min="11783" max="11790" width="10.77734375" customWidth="1"/>
    <col min="12031" max="12033" width="8.88671875" customWidth="1"/>
    <col min="12034" max="12034" width="26.21875" customWidth="1"/>
    <col min="12035" max="12038" width="12.109375" customWidth="1"/>
    <col min="12039" max="12046" width="10.77734375" customWidth="1"/>
    <col min="12287" max="12289" width="8.88671875" customWidth="1"/>
    <col min="12290" max="12290" width="26.21875" customWidth="1"/>
    <col min="12291" max="12294" width="12.109375" customWidth="1"/>
    <col min="12295" max="12302" width="10.77734375" customWidth="1"/>
    <col min="12543" max="12545" width="8.88671875" customWidth="1"/>
    <col min="12546" max="12546" width="26.21875" customWidth="1"/>
    <col min="12547" max="12550" width="12.109375" customWidth="1"/>
    <col min="12551" max="12558" width="10.77734375" customWidth="1"/>
    <col min="12799" max="12801" width="8.88671875" customWidth="1"/>
    <col min="12802" max="12802" width="26.21875" customWidth="1"/>
    <col min="12803" max="12806" width="12.109375" customWidth="1"/>
    <col min="12807" max="12814" width="10.77734375" customWidth="1"/>
    <col min="13055" max="13057" width="8.88671875" customWidth="1"/>
    <col min="13058" max="13058" width="26.21875" customWidth="1"/>
    <col min="13059" max="13062" width="12.109375" customWidth="1"/>
    <col min="13063" max="13070" width="10.77734375" customWidth="1"/>
    <col min="13311" max="13313" width="8.88671875" customWidth="1"/>
    <col min="13314" max="13314" width="26.21875" customWidth="1"/>
    <col min="13315" max="13318" width="12.109375" customWidth="1"/>
    <col min="13319" max="13326" width="10.77734375" customWidth="1"/>
    <col min="13567" max="13569" width="8.88671875" customWidth="1"/>
    <col min="13570" max="13570" width="26.21875" customWidth="1"/>
    <col min="13571" max="13574" width="12.109375" customWidth="1"/>
    <col min="13575" max="13582" width="10.77734375" customWidth="1"/>
    <col min="13823" max="13825" width="8.88671875" customWidth="1"/>
    <col min="13826" max="13826" width="26.21875" customWidth="1"/>
    <col min="13827" max="13830" width="12.109375" customWidth="1"/>
    <col min="13831" max="13838" width="10.77734375" customWidth="1"/>
    <col min="14079" max="14081" width="8.88671875" customWidth="1"/>
    <col min="14082" max="14082" width="26.21875" customWidth="1"/>
    <col min="14083" max="14086" width="12.109375" customWidth="1"/>
    <col min="14087" max="14094" width="10.77734375" customWidth="1"/>
    <col min="14335" max="14337" width="8.88671875" customWidth="1"/>
    <col min="14338" max="14338" width="26.21875" customWidth="1"/>
    <col min="14339" max="14342" width="12.109375" customWidth="1"/>
    <col min="14343" max="14350" width="10.77734375" customWidth="1"/>
    <col min="14591" max="14593" width="8.88671875" customWidth="1"/>
    <col min="14594" max="14594" width="26.21875" customWidth="1"/>
    <col min="14595" max="14598" width="12.109375" customWidth="1"/>
    <col min="14599" max="14606" width="10.77734375" customWidth="1"/>
    <col min="14847" max="14849" width="8.88671875" customWidth="1"/>
    <col min="14850" max="14850" width="26.21875" customWidth="1"/>
    <col min="14851" max="14854" width="12.109375" customWidth="1"/>
    <col min="14855" max="14862" width="10.77734375" customWidth="1"/>
    <col min="15103" max="15105" width="8.88671875" customWidth="1"/>
    <col min="15106" max="15106" width="26.21875" customWidth="1"/>
    <col min="15107" max="15110" width="12.109375" customWidth="1"/>
    <col min="15111" max="15118" width="10.77734375" customWidth="1"/>
    <col min="15359" max="15361" width="8.88671875" customWidth="1"/>
    <col min="15362" max="15362" width="26.21875" customWidth="1"/>
    <col min="15363" max="15366" width="12.109375" customWidth="1"/>
    <col min="15367" max="15374" width="10.77734375" customWidth="1"/>
    <col min="15615" max="15617" width="8.88671875" customWidth="1"/>
    <col min="15618" max="15618" width="26.21875" customWidth="1"/>
    <col min="15619" max="15622" width="12.109375" customWidth="1"/>
    <col min="15623" max="15630" width="10.77734375" customWidth="1"/>
    <col min="15871" max="15873" width="8.88671875" customWidth="1"/>
    <col min="15874" max="15874" width="26.21875" customWidth="1"/>
    <col min="15875" max="15878" width="12.109375" customWidth="1"/>
    <col min="15879" max="15886" width="10.77734375" customWidth="1"/>
    <col min="16127" max="16129" width="8.88671875" customWidth="1"/>
    <col min="16130" max="16130" width="26.21875" customWidth="1"/>
    <col min="16131" max="16134" width="12.109375" customWidth="1"/>
    <col min="16135" max="16142" width="10.77734375" customWidth="1"/>
  </cols>
  <sheetData>
    <row r="1" spans="1:17" ht="23.1" customHeight="1">
      <c r="A1" s="4312" t="s">
        <v>58</v>
      </c>
      <c r="B1" s="4312"/>
      <c r="C1" s="4312"/>
      <c r="D1" s="4312"/>
      <c r="E1" s="4312"/>
      <c r="F1" s="4312"/>
      <c r="G1" s="4312"/>
      <c r="H1" s="4312"/>
      <c r="I1" s="4312"/>
      <c r="J1" s="4312"/>
      <c r="K1" s="4312"/>
      <c r="L1" s="4312"/>
      <c r="M1" s="4312"/>
      <c r="N1" s="4312"/>
      <c r="O1" s="3"/>
      <c r="P1" s="3"/>
      <c r="Q1" s="3"/>
    </row>
    <row r="2" spans="1:17" s="50" customFormat="1" ht="16.5" customHeight="1">
      <c r="I2" s="49"/>
    </row>
    <row r="3" spans="1:17" ht="15.75" thickBot="1"/>
    <row r="4" spans="1:17" s="42" customFormat="1" ht="21" customHeight="1">
      <c r="D4" s="45"/>
      <c r="E4" s="4313">
        <v>2013</v>
      </c>
      <c r="F4" s="4314"/>
      <c r="G4" s="4314"/>
      <c r="H4" s="4322"/>
      <c r="I4" s="677"/>
      <c r="J4" s="664"/>
      <c r="K4" s="4313">
        <v>2012</v>
      </c>
      <c r="L4" s="4314"/>
      <c r="M4" s="4314"/>
      <c r="N4" s="4315"/>
    </row>
    <row r="5" spans="1:17" ht="21" customHeight="1" thickBot="1">
      <c r="A5" s="14"/>
      <c r="B5" s="14"/>
      <c r="C5" s="14"/>
      <c r="D5" s="25"/>
      <c r="E5" s="4319" t="s">
        <v>3</v>
      </c>
      <c r="F5" s="4320"/>
      <c r="G5" s="4319" t="s">
        <v>4</v>
      </c>
      <c r="H5" s="4321"/>
      <c r="I5" s="621"/>
      <c r="J5" s="621"/>
      <c r="K5" s="104" t="s">
        <v>1</v>
      </c>
      <c r="L5" s="573" t="s">
        <v>2</v>
      </c>
      <c r="M5" s="573" t="s">
        <v>3</v>
      </c>
      <c r="N5" s="498" t="s">
        <v>4</v>
      </c>
    </row>
    <row r="6" spans="1:17" ht="21" customHeight="1">
      <c r="A6" s="568" t="s">
        <v>249</v>
      </c>
      <c r="B6" s="14"/>
      <c r="C6" s="14"/>
      <c r="D6" s="697"/>
      <c r="E6" s="4323" t="s">
        <v>318</v>
      </c>
      <c r="F6" s="4324"/>
      <c r="G6" s="4324"/>
      <c r="H6" s="4325"/>
      <c r="I6" s="624"/>
      <c r="J6" s="624"/>
      <c r="K6" s="4316" t="s">
        <v>319</v>
      </c>
      <c r="L6" s="4317"/>
      <c r="M6" s="4317"/>
      <c r="N6" s="4318"/>
    </row>
    <row r="7" spans="1:17" ht="40.5" customHeight="1" thickBot="1">
      <c r="A7" s="4" t="s">
        <v>342</v>
      </c>
      <c r="B7" s="5"/>
      <c r="C7" s="5"/>
      <c r="D7" s="729"/>
      <c r="E7" s="678" t="s">
        <v>363</v>
      </c>
      <c r="F7" s="811" t="s">
        <v>364</v>
      </c>
      <c r="G7" s="808" t="s">
        <v>363</v>
      </c>
      <c r="H7" s="684" t="s">
        <v>364</v>
      </c>
      <c r="I7" s="5"/>
      <c r="J7" s="736" t="s">
        <v>59</v>
      </c>
      <c r="K7" s="4309" t="s">
        <v>60</v>
      </c>
      <c r="L7" s="4310"/>
      <c r="M7" s="4310"/>
      <c r="N7" s="4311"/>
      <c r="O7" s="3"/>
    </row>
    <row r="8" spans="1:17" ht="18" customHeight="1">
      <c r="A8" s="653" t="s">
        <v>343</v>
      </c>
      <c r="B8" s="633"/>
      <c r="C8" s="633"/>
      <c r="D8" s="633"/>
      <c r="E8" s="798"/>
      <c r="F8" s="679"/>
      <c r="G8" s="109"/>
      <c r="H8" s="638"/>
      <c r="I8" s="381"/>
      <c r="J8" s="105" t="s">
        <v>25</v>
      </c>
      <c r="K8" s="617">
        <v>2054</v>
      </c>
      <c r="L8" s="106">
        <v>2050</v>
      </c>
      <c r="M8" s="380">
        <v>2045</v>
      </c>
      <c r="N8" s="499">
        <v>1996</v>
      </c>
      <c r="P8" s="107"/>
    </row>
    <row r="9" spans="1:17" ht="18" customHeight="1">
      <c r="A9" s="654" t="s">
        <v>367</v>
      </c>
      <c r="B9" s="205"/>
      <c r="C9" s="205"/>
      <c r="D9" s="205"/>
      <c r="E9" s="685">
        <v>2185</v>
      </c>
      <c r="F9" s="679">
        <v>2185</v>
      </c>
      <c r="G9" s="109">
        <v>2179</v>
      </c>
      <c r="H9" s="638">
        <v>2179</v>
      </c>
      <c r="I9" s="381"/>
      <c r="J9" s="108" t="s">
        <v>61</v>
      </c>
      <c r="K9" s="111">
        <v>58</v>
      </c>
      <c r="L9" s="109">
        <v>49</v>
      </c>
      <c r="M9" s="381">
        <v>50</v>
      </c>
      <c r="N9" s="500">
        <v>41</v>
      </c>
      <c r="P9" s="107"/>
    </row>
    <row r="10" spans="1:17" ht="18" customHeight="1">
      <c r="A10" s="654" t="s">
        <v>62</v>
      </c>
      <c r="B10" s="205"/>
      <c r="C10" s="205"/>
      <c r="D10" s="205"/>
      <c r="E10" s="685">
        <v>4478</v>
      </c>
      <c r="F10" s="679">
        <v>4497.3500000000004</v>
      </c>
      <c r="G10" s="109">
        <v>4246</v>
      </c>
      <c r="H10" s="638">
        <v>4269</v>
      </c>
      <c r="I10" s="381"/>
      <c r="J10" s="110" t="s">
        <v>62</v>
      </c>
      <c r="K10" s="111">
        <v>4091</v>
      </c>
      <c r="L10" s="109">
        <v>4257</v>
      </c>
      <c r="M10" s="381">
        <v>4035</v>
      </c>
      <c r="N10" s="500">
        <v>3632</v>
      </c>
      <c r="P10" s="107"/>
    </row>
    <row r="11" spans="1:17" ht="18" customHeight="1">
      <c r="A11" s="654" t="s">
        <v>344</v>
      </c>
      <c r="B11" s="205"/>
      <c r="C11" s="205"/>
      <c r="D11" s="205"/>
      <c r="E11" s="685">
        <v>201</v>
      </c>
      <c r="F11" s="679">
        <v>211</v>
      </c>
      <c r="G11" s="109">
        <v>166</v>
      </c>
      <c r="H11" s="638">
        <v>175</v>
      </c>
      <c r="I11" s="381"/>
      <c r="J11" s="110" t="s">
        <v>248</v>
      </c>
      <c r="K11" s="111">
        <v>163</v>
      </c>
      <c r="L11" s="109">
        <v>326</v>
      </c>
      <c r="M11" s="381">
        <v>488</v>
      </c>
      <c r="N11" s="500">
        <v>651</v>
      </c>
      <c r="P11" s="107"/>
    </row>
    <row r="12" spans="1:17" ht="18" customHeight="1">
      <c r="A12" s="781" t="s">
        <v>369</v>
      </c>
      <c r="B12" s="829"/>
      <c r="C12" s="829"/>
      <c r="D12" s="829"/>
      <c r="E12" s="830">
        <v>0</v>
      </c>
      <c r="F12" s="831">
        <v>0</v>
      </c>
      <c r="G12" s="832">
        <v>0</v>
      </c>
      <c r="H12" s="833">
        <v>0</v>
      </c>
      <c r="I12" s="381"/>
      <c r="J12" s="110" t="s">
        <v>63</v>
      </c>
      <c r="K12" s="111"/>
      <c r="L12" s="109"/>
      <c r="M12" s="381"/>
      <c r="N12" s="500"/>
      <c r="P12" s="107"/>
    </row>
    <row r="13" spans="1:17" ht="18" customHeight="1">
      <c r="A13" s="775" t="s">
        <v>345</v>
      </c>
      <c r="B13" s="205"/>
      <c r="C13" s="205"/>
      <c r="D13" s="205"/>
      <c r="E13" s="801">
        <f>SUM(E9:E12)</f>
        <v>6864</v>
      </c>
      <c r="F13" s="116">
        <f>SUM(F9:F12)</f>
        <v>6893.35</v>
      </c>
      <c r="G13" s="814">
        <f>SUM(G9:G12)</f>
        <v>6591</v>
      </c>
      <c r="H13" s="743">
        <f>SUM(H9:H12)</f>
        <v>6623</v>
      </c>
      <c r="I13" s="381"/>
      <c r="J13" s="110" t="s">
        <v>64</v>
      </c>
      <c r="K13" s="111"/>
      <c r="L13" s="109"/>
      <c r="M13" s="381"/>
      <c r="N13" s="500"/>
      <c r="P13" s="107"/>
    </row>
    <row r="14" spans="1:17" ht="18" customHeight="1">
      <c r="A14" s="655" t="s">
        <v>346</v>
      </c>
      <c r="B14" s="628"/>
      <c r="C14" s="628"/>
      <c r="D14" s="628"/>
      <c r="E14" s="799">
        <v>1905</v>
      </c>
      <c r="F14" s="112">
        <v>0</v>
      </c>
      <c r="G14" s="815">
        <v>1929</v>
      </c>
      <c r="H14" s="639">
        <v>0</v>
      </c>
      <c r="I14" s="381"/>
      <c r="J14" s="110" t="s">
        <v>65</v>
      </c>
      <c r="K14" s="111">
        <v>-12</v>
      </c>
      <c r="L14" s="109">
        <v>-13</v>
      </c>
      <c r="M14" s="381">
        <v>-9</v>
      </c>
      <c r="N14" s="500">
        <v>1</v>
      </c>
      <c r="P14" s="107"/>
    </row>
    <row r="15" spans="1:17" ht="18" customHeight="1">
      <c r="A15" s="775" t="s">
        <v>347</v>
      </c>
      <c r="B15" s="205"/>
      <c r="C15" s="205"/>
      <c r="D15" s="205"/>
      <c r="E15" s="813">
        <f>E13-E14</f>
        <v>4959</v>
      </c>
      <c r="F15" s="744">
        <f>F13-F14</f>
        <v>6893.35</v>
      </c>
      <c r="G15" s="816">
        <f>G13-G14</f>
        <v>4662</v>
      </c>
      <c r="H15" s="745">
        <f>H13-H14</f>
        <v>6623</v>
      </c>
      <c r="I15" s="381"/>
      <c r="J15" s="110" t="s">
        <v>66</v>
      </c>
      <c r="K15" s="111"/>
      <c r="L15" s="109"/>
      <c r="M15" s="381"/>
      <c r="N15" s="500"/>
      <c r="P15" s="107"/>
    </row>
    <row r="16" spans="1:17" ht="18" customHeight="1">
      <c r="A16" s="656" t="s">
        <v>348</v>
      </c>
      <c r="B16" s="628"/>
      <c r="C16" s="628"/>
      <c r="D16" s="628"/>
      <c r="E16" s="799"/>
      <c r="F16" s="112"/>
      <c r="G16" s="815"/>
      <c r="H16" s="635"/>
      <c r="I16" s="381"/>
      <c r="J16" s="110" t="s">
        <v>67</v>
      </c>
      <c r="K16" s="111"/>
      <c r="L16" s="109"/>
      <c r="M16" s="381"/>
      <c r="N16" s="500"/>
      <c r="P16" s="107"/>
    </row>
    <row r="17" spans="1:16" ht="18" customHeight="1">
      <c r="A17" s="654" t="s">
        <v>366</v>
      </c>
      <c r="B17" s="205"/>
      <c r="C17" s="205"/>
      <c r="D17" s="205"/>
      <c r="E17" s="800">
        <v>0</v>
      </c>
      <c r="F17" s="680">
        <v>0</v>
      </c>
      <c r="G17" s="640">
        <v>0</v>
      </c>
      <c r="H17" s="686">
        <v>0</v>
      </c>
      <c r="I17" s="381"/>
      <c r="J17" s="108" t="s">
        <v>65</v>
      </c>
      <c r="K17" s="111">
        <v>0</v>
      </c>
      <c r="L17" s="109">
        <v>0</v>
      </c>
      <c r="M17" s="381">
        <v>0</v>
      </c>
      <c r="N17" s="500">
        <v>0</v>
      </c>
      <c r="P17" s="107"/>
    </row>
    <row r="18" spans="1:16" ht="18" customHeight="1">
      <c r="A18" s="654" t="s">
        <v>349</v>
      </c>
      <c r="B18" s="205"/>
      <c r="C18" s="205"/>
      <c r="D18" s="812"/>
      <c r="E18" s="685">
        <v>1737</v>
      </c>
      <c r="F18" s="682">
        <v>1737</v>
      </c>
      <c r="G18" s="109">
        <v>1737</v>
      </c>
      <c r="H18" s="634">
        <v>1737</v>
      </c>
      <c r="I18" s="381"/>
      <c r="J18" s="108" t="s">
        <v>68</v>
      </c>
      <c r="K18" s="111">
        <v>762</v>
      </c>
      <c r="L18" s="109">
        <v>762</v>
      </c>
      <c r="M18" s="381">
        <v>762</v>
      </c>
      <c r="N18" s="500">
        <v>762</v>
      </c>
      <c r="P18" s="107"/>
    </row>
    <row r="19" spans="1:16" ht="18" customHeight="1">
      <c r="A19" s="781" t="s">
        <v>365</v>
      </c>
      <c r="B19" s="778"/>
      <c r="C19" s="778"/>
      <c r="D19" s="782"/>
      <c r="E19" s="685">
        <v>0</v>
      </c>
      <c r="F19" s="682">
        <v>0</v>
      </c>
      <c r="G19" s="109">
        <v>0</v>
      </c>
      <c r="H19" s="634">
        <v>0</v>
      </c>
      <c r="I19" s="381"/>
      <c r="J19" s="108" t="s">
        <v>320</v>
      </c>
      <c r="K19" s="111">
        <v>975</v>
      </c>
      <c r="L19" s="109">
        <v>975</v>
      </c>
      <c r="M19" s="381">
        <v>975</v>
      </c>
      <c r="N19" s="500">
        <v>975</v>
      </c>
      <c r="P19" s="107"/>
    </row>
    <row r="20" spans="1:16" ht="18" customHeight="1">
      <c r="A20" s="775" t="s">
        <v>350</v>
      </c>
      <c r="B20" s="205"/>
      <c r="C20" s="205"/>
      <c r="D20" s="205"/>
      <c r="E20" s="813">
        <f>SUM(E17:E19)</f>
        <v>1737</v>
      </c>
      <c r="F20" s="817">
        <f>SUM(F17:F19)</f>
        <v>1737</v>
      </c>
      <c r="G20" s="744">
        <f>SUM(G17:G19)</f>
        <v>1737</v>
      </c>
      <c r="H20" s="745">
        <f>SUM(H17:H19)</f>
        <v>1737</v>
      </c>
      <c r="I20" s="381"/>
      <c r="J20" s="108" t="s">
        <v>358</v>
      </c>
      <c r="K20" s="111">
        <v>23</v>
      </c>
      <c r="L20" s="109">
        <v>24</v>
      </c>
      <c r="M20" s="381">
        <v>22</v>
      </c>
      <c r="N20" s="500">
        <v>28</v>
      </c>
      <c r="P20" s="107"/>
    </row>
    <row r="21" spans="1:16" ht="18" customHeight="1">
      <c r="A21" s="654" t="s">
        <v>351</v>
      </c>
      <c r="B21" s="627"/>
      <c r="C21" s="627"/>
      <c r="D21" s="627"/>
      <c r="E21" s="799">
        <v>0</v>
      </c>
      <c r="F21" s="681">
        <v>1077</v>
      </c>
      <c r="G21" s="112">
        <v>0</v>
      </c>
      <c r="H21" s="635">
        <v>1082</v>
      </c>
      <c r="I21" s="381"/>
      <c r="J21" s="108" t="s">
        <v>69</v>
      </c>
      <c r="K21" s="618">
        <v>0</v>
      </c>
      <c r="L21" s="112">
        <v>0</v>
      </c>
      <c r="M21" s="382">
        <v>0</v>
      </c>
      <c r="N21" s="501">
        <v>0</v>
      </c>
      <c r="P21" s="107"/>
    </row>
    <row r="22" spans="1:16" ht="18" customHeight="1">
      <c r="A22" s="657" t="s">
        <v>352</v>
      </c>
      <c r="B22" s="75"/>
      <c r="C22" s="75"/>
      <c r="D22" s="75"/>
      <c r="E22" s="801">
        <f>E20-E21</f>
        <v>1737</v>
      </c>
      <c r="F22" s="683">
        <f>F20-F21</f>
        <v>660</v>
      </c>
      <c r="G22" s="116">
        <f>G20-G21</f>
        <v>1737</v>
      </c>
      <c r="H22" s="687">
        <f>H20-H21</f>
        <v>655</v>
      </c>
      <c r="I22" s="381"/>
      <c r="J22" s="114" t="s">
        <v>70</v>
      </c>
      <c r="K22" s="115">
        <f>SUM(K8:K21)</f>
        <v>8114</v>
      </c>
      <c r="L22" s="116">
        <f>SUM(L8:L21)</f>
        <v>8430</v>
      </c>
      <c r="M22" s="383">
        <f>SUM(M8:M21)</f>
        <v>8368</v>
      </c>
      <c r="N22" s="502">
        <f>SUM(N8:N21)</f>
        <v>8086</v>
      </c>
      <c r="P22" s="107"/>
    </row>
    <row r="23" spans="1:16" s="34" customFormat="1" ht="18" customHeight="1">
      <c r="A23" s="657" t="s">
        <v>59</v>
      </c>
      <c r="B23" s="641"/>
      <c r="C23" s="641"/>
      <c r="D23" s="641"/>
      <c r="E23" s="818">
        <f>E15+E22</f>
        <v>6696</v>
      </c>
      <c r="F23" s="819">
        <f>F15+F22</f>
        <v>7553.35</v>
      </c>
      <c r="G23" s="746">
        <f>G15+G22</f>
        <v>6399</v>
      </c>
      <c r="H23" s="747">
        <f>H15+H22</f>
        <v>7278</v>
      </c>
      <c r="I23" s="381"/>
      <c r="J23" s="108" t="s">
        <v>71</v>
      </c>
      <c r="K23" s="117">
        <v>0</v>
      </c>
      <c r="L23" s="109">
        <v>0</v>
      </c>
      <c r="M23" s="381">
        <v>0</v>
      </c>
      <c r="N23" s="500">
        <v>0</v>
      </c>
      <c r="P23" s="113"/>
    </row>
    <row r="24" spans="1:16" s="34" customFormat="1" ht="18" customHeight="1">
      <c r="A24" s="658"/>
      <c r="B24" s="75"/>
      <c r="C24" s="75"/>
      <c r="D24" s="75"/>
      <c r="E24" s="802"/>
      <c r="F24" s="647"/>
      <c r="G24" s="647"/>
      <c r="H24" s="688"/>
      <c r="I24" s="383"/>
      <c r="J24" s="118" t="s">
        <v>72</v>
      </c>
      <c r="K24" s="618">
        <v>1063</v>
      </c>
      <c r="L24" s="112">
        <v>1070</v>
      </c>
      <c r="M24" s="382">
        <v>1070</v>
      </c>
      <c r="N24" s="501">
        <v>1088</v>
      </c>
      <c r="P24" s="113"/>
    </row>
    <row r="25" spans="1:16" s="34" customFormat="1" ht="18" customHeight="1">
      <c r="A25" s="777" t="s">
        <v>80</v>
      </c>
      <c r="B25" s="778"/>
      <c r="C25" s="778"/>
      <c r="D25" s="778"/>
      <c r="E25" s="803"/>
      <c r="F25" s="779"/>
      <c r="G25" s="779"/>
      <c r="H25" s="780"/>
      <c r="I25" s="381"/>
      <c r="J25" s="114" t="s">
        <v>73</v>
      </c>
      <c r="K25" s="115">
        <f>K22-K23-K24</f>
        <v>7051</v>
      </c>
      <c r="L25" s="116">
        <f>L22-L23-L24</f>
        <v>7360</v>
      </c>
      <c r="M25" s="383">
        <f>M22-M23-M24</f>
        <v>7298</v>
      </c>
      <c r="N25" s="502">
        <f>N22-N23-N24</f>
        <v>6998</v>
      </c>
      <c r="P25" s="113"/>
    </row>
    <row r="26" spans="1:16" s="34" customFormat="1" ht="18" customHeight="1">
      <c r="A26" s="654" t="s">
        <v>366</v>
      </c>
      <c r="B26" s="629"/>
      <c r="C26" s="629"/>
      <c r="D26" s="629"/>
      <c r="E26" s="804">
        <v>0</v>
      </c>
      <c r="F26" s="648">
        <v>0</v>
      </c>
      <c r="G26" s="648">
        <v>0</v>
      </c>
      <c r="H26" s="689">
        <v>0</v>
      </c>
      <c r="I26" s="381"/>
      <c r="J26" s="110" t="s">
        <v>74</v>
      </c>
      <c r="K26" s="111">
        <v>0</v>
      </c>
      <c r="L26" s="109">
        <v>0</v>
      </c>
      <c r="M26" s="381">
        <v>0</v>
      </c>
      <c r="N26" s="500">
        <v>0</v>
      </c>
      <c r="P26" s="113"/>
    </row>
    <row r="27" spans="1:16" ht="18" customHeight="1">
      <c r="A27" s="654" t="s">
        <v>353</v>
      </c>
      <c r="B27" s="629"/>
      <c r="C27" s="629"/>
      <c r="D27" s="629"/>
      <c r="E27" s="804">
        <v>2144</v>
      </c>
      <c r="F27" s="648">
        <v>2144</v>
      </c>
      <c r="G27" s="648">
        <v>2144</v>
      </c>
      <c r="H27" s="689">
        <v>2144</v>
      </c>
      <c r="I27" s="381"/>
      <c r="J27" s="110" t="s">
        <v>75</v>
      </c>
      <c r="K27" s="111">
        <v>0</v>
      </c>
      <c r="L27" s="109">
        <v>0</v>
      </c>
      <c r="M27" s="381">
        <v>0</v>
      </c>
      <c r="N27" s="500">
        <v>0</v>
      </c>
      <c r="P27" s="107"/>
    </row>
    <row r="28" spans="1:16" ht="18" customHeight="1">
      <c r="A28" s="654" t="s">
        <v>368</v>
      </c>
      <c r="B28" s="629"/>
      <c r="C28" s="629"/>
      <c r="D28" s="629"/>
      <c r="E28" s="804">
        <v>0</v>
      </c>
      <c r="F28" s="648">
        <v>0</v>
      </c>
      <c r="G28" s="648">
        <v>0</v>
      </c>
      <c r="H28" s="689">
        <v>0</v>
      </c>
      <c r="I28" s="383"/>
      <c r="J28" s="110" t="s">
        <v>76</v>
      </c>
      <c r="K28" s="111">
        <v>-247</v>
      </c>
      <c r="L28" s="109">
        <v>-237</v>
      </c>
      <c r="M28" s="381">
        <v>-236</v>
      </c>
      <c r="N28" s="500">
        <v>-144</v>
      </c>
      <c r="P28" s="107"/>
    </row>
    <row r="29" spans="1:16" ht="18" customHeight="1">
      <c r="A29" s="654" t="s">
        <v>314</v>
      </c>
      <c r="B29" s="266"/>
      <c r="C29" s="266"/>
      <c r="D29" s="266"/>
      <c r="E29" s="804">
        <v>92</v>
      </c>
      <c r="F29" s="648">
        <v>92</v>
      </c>
      <c r="G29" s="648">
        <v>89</v>
      </c>
      <c r="H29" s="689">
        <v>89</v>
      </c>
      <c r="I29" s="381"/>
      <c r="J29" s="110" t="s">
        <v>77</v>
      </c>
      <c r="K29" s="111">
        <v>-94</v>
      </c>
      <c r="L29" s="109">
        <v>-78</v>
      </c>
      <c r="M29" s="381">
        <v>-84</v>
      </c>
      <c r="N29" s="500">
        <v>-67</v>
      </c>
      <c r="P29" s="107"/>
    </row>
    <row r="30" spans="1:16" ht="18" customHeight="1">
      <c r="A30" s="776" t="s">
        <v>702</v>
      </c>
      <c r="B30" s="642"/>
      <c r="C30" s="642"/>
      <c r="D30" s="642"/>
      <c r="E30" s="820">
        <f>SUM(E26:E29)</f>
        <v>2236</v>
      </c>
      <c r="F30" s="649">
        <f>SUM(F26:F29)</f>
        <v>2236</v>
      </c>
      <c r="G30" s="649">
        <f>SUM(G26:G29)</f>
        <v>2233</v>
      </c>
      <c r="H30" s="690">
        <f>SUM(H26:H29)</f>
        <v>2233</v>
      </c>
      <c r="I30" s="381"/>
      <c r="J30" s="119" t="s">
        <v>78</v>
      </c>
      <c r="K30" s="618">
        <v>0</v>
      </c>
      <c r="L30" s="112">
        <v>0</v>
      </c>
      <c r="M30" s="382">
        <v>0</v>
      </c>
      <c r="N30" s="501">
        <v>0</v>
      </c>
      <c r="P30" s="107"/>
    </row>
    <row r="31" spans="1:16" ht="18" customHeight="1">
      <c r="A31" s="655" t="s">
        <v>354</v>
      </c>
      <c r="B31" s="643"/>
      <c r="C31" s="643"/>
      <c r="D31" s="1385"/>
      <c r="E31" s="1386">
        <v>0</v>
      </c>
      <c r="F31" s="651">
        <v>5</v>
      </c>
      <c r="G31" s="651">
        <v>0</v>
      </c>
      <c r="H31" s="844">
        <v>10</v>
      </c>
      <c r="I31" s="381"/>
      <c r="J31" s="120" t="s">
        <v>79</v>
      </c>
      <c r="K31" s="662">
        <f>SUM(K25:K30)</f>
        <v>6710</v>
      </c>
      <c r="L31" s="121">
        <f>SUM(L25:L30)</f>
        <v>7045</v>
      </c>
      <c r="M31" s="384">
        <f>SUM(M25:M30)</f>
        <v>6978</v>
      </c>
      <c r="N31" s="503">
        <f>SUM(N25:N30)</f>
        <v>6787</v>
      </c>
      <c r="P31" s="107"/>
    </row>
    <row r="32" spans="1:16" ht="18" customHeight="1">
      <c r="A32" s="775" t="s">
        <v>355</v>
      </c>
      <c r="B32" s="266"/>
      <c r="C32" s="266"/>
      <c r="D32" s="266"/>
      <c r="E32" s="806">
        <f>E30-E31</f>
        <v>2236</v>
      </c>
      <c r="F32" s="652">
        <f>F30-F31</f>
        <v>2231</v>
      </c>
      <c r="G32" s="652">
        <f>G30-G31</f>
        <v>2233</v>
      </c>
      <c r="H32" s="692">
        <f>H30-H31</f>
        <v>2223</v>
      </c>
      <c r="I32" s="381"/>
      <c r="J32" s="122" t="s">
        <v>80</v>
      </c>
      <c r="K32" s="111"/>
      <c r="L32" s="109"/>
      <c r="M32" s="381"/>
      <c r="N32" s="500"/>
      <c r="P32" s="107"/>
    </row>
    <row r="33" spans="1:23" ht="18" customHeight="1">
      <c r="A33" s="657" t="s">
        <v>84</v>
      </c>
      <c r="B33" s="644"/>
      <c r="C33" s="644"/>
      <c r="D33" s="644"/>
      <c r="E33" s="807">
        <f>E23+E32</f>
        <v>8932</v>
      </c>
      <c r="F33" s="661">
        <f>F23+F32</f>
        <v>9784.35</v>
      </c>
      <c r="G33" s="661">
        <f>G23+G32</f>
        <v>8632</v>
      </c>
      <c r="H33" s="693">
        <f>H23+H32</f>
        <v>9501</v>
      </c>
      <c r="I33" s="381"/>
      <c r="J33" s="108" t="s">
        <v>312</v>
      </c>
      <c r="K33" s="111">
        <v>2382</v>
      </c>
      <c r="L33" s="109">
        <v>2384</v>
      </c>
      <c r="M33" s="381">
        <v>2383</v>
      </c>
      <c r="N33" s="500">
        <v>1384</v>
      </c>
      <c r="P33" s="107"/>
    </row>
    <row r="34" spans="1:23" ht="18" customHeight="1">
      <c r="A34" s="838"/>
      <c r="B34" s="839"/>
      <c r="C34" s="839"/>
      <c r="D34" s="839"/>
      <c r="E34" s="802"/>
      <c r="F34" s="647"/>
      <c r="G34" s="647"/>
      <c r="H34" s="688"/>
      <c r="I34" s="381"/>
      <c r="J34" s="110" t="s">
        <v>242</v>
      </c>
      <c r="K34" s="123">
        <v>68</v>
      </c>
      <c r="L34" s="124">
        <v>71</v>
      </c>
      <c r="M34" s="385">
        <v>68</v>
      </c>
      <c r="N34" s="504">
        <v>72</v>
      </c>
      <c r="P34" s="107"/>
    </row>
    <row r="35" spans="1:23" ht="18" customHeight="1">
      <c r="A35" s="777" t="s">
        <v>356</v>
      </c>
      <c r="B35" s="834"/>
      <c r="C35" s="834"/>
      <c r="D35" s="834"/>
      <c r="E35" s="835">
        <v>60039.563000000002</v>
      </c>
      <c r="F35" s="836">
        <v>60875.8</v>
      </c>
      <c r="G35" s="836">
        <v>59388</v>
      </c>
      <c r="H35" s="837">
        <v>60243</v>
      </c>
      <c r="I35" s="383"/>
      <c r="J35" s="110" t="s">
        <v>81</v>
      </c>
      <c r="K35" s="123"/>
      <c r="L35" s="124"/>
      <c r="M35" s="385"/>
      <c r="N35" s="504"/>
      <c r="P35" s="107"/>
    </row>
    <row r="36" spans="1:23" ht="18" customHeight="1">
      <c r="A36" s="658"/>
      <c r="B36" s="43"/>
      <c r="C36" s="43"/>
      <c r="D36" s="43"/>
      <c r="E36" s="805"/>
      <c r="F36" s="650"/>
      <c r="G36" s="650"/>
      <c r="H36" s="691"/>
      <c r="I36" s="381"/>
      <c r="J36" s="110" t="s">
        <v>82</v>
      </c>
      <c r="K36" s="123"/>
      <c r="L36" s="124"/>
      <c r="M36" s="385"/>
      <c r="N36" s="504"/>
      <c r="P36" s="107"/>
    </row>
    <row r="37" spans="1:23" ht="18" customHeight="1">
      <c r="A37" s="658" t="s">
        <v>325</v>
      </c>
      <c r="B37" s="43"/>
      <c r="C37" s="43"/>
      <c r="D37" s="43"/>
      <c r="E37" s="805"/>
      <c r="F37" s="650"/>
      <c r="G37" s="650"/>
      <c r="H37" s="691"/>
      <c r="I37" s="381"/>
      <c r="J37" s="108" t="s">
        <v>65</v>
      </c>
      <c r="K37" s="123">
        <v>39</v>
      </c>
      <c r="L37" s="124">
        <v>74</v>
      </c>
      <c r="M37" s="385">
        <v>65</v>
      </c>
      <c r="N37" s="504">
        <v>76</v>
      </c>
      <c r="P37" s="107"/>
    </row>
    <row r="38" spans="1:23" ht="18" customHeight="1">
      <c r="A38" s="659" t="s">
        <v>370</v>
      </c>
      <c r="B38" s="645"/>
      <c r="C38" s="645"/>
      <c r="D38" s="645"/>
      <c r="E38" s="824">
        <v>8.2595537878914937E-2</v>
      </c>
      <c r="F38" s="753">
        <v>0.1132362942252915</v>
      </c>
      <c r="G38" s="821">
        <v>7.85E-2</v>
      </c>
      <c r="H38" s="754">
        <v>0.11</v>
      </c>
      <c r="I38" s="381"/>
      <c r="J38" s="110" t="s">
        <v>321</v>
      </c>
      <c r="K38" s="111">
        <v>0</v>
      </c>
      <c r="L38" s="109">
        <v>0</v>
      </c>
      <c r="M38" s="381">
        <v>0</v>
      </c>
      <c r="N38" s="500">
        <v>0</v>
      </c>
      <c r="P38" s="107"/>
    </row>
    <row r="39" spans="1:23" s="42" customFormat="1" ht="18" customHeight="1">
      <c r="A39" s="654" t="s">
        <v>371</v>
      </c>
      <c r="B39" s="43"/>
      <c r="C39" s="43"/>
      <c r="D39" s="43"/>
      <c r="E39" s="825">
        <v>0.11152646131018641</v>
      </c>
      <c r="F39" s="755">
        <v>0.12407804086352869</v>
      </c>
      <c r="G39" s="822">
        <v>0.10780000000000001</v>
      </c>
      <c r="H39" s="756">
        <v>0.121</v>
      </c>
      <c r="I39" s="385"/>
      <c r="J39" s="110" t="s">
        <v>75</v>
      </c>
      <c r="K39" s="111">
        <v>0</v>
      </c>
      <c r="L39" s="109">
        <v>0</v>
      </c>
      <c r="M39" s="381">
        <v>0</v>
      </c>
      <c r="N39" s="500">
        <v>0</v>
      </c>
      <c r="P39" s="107"/>
    </row>
    <row r="40" spans="1:23" s="42" customFormat="1" ht="18" customHeight="1">
      <c r="A40" s="655" t="s">
        <v>372</v>
      </c>
      <c r="B40" s="646"/>
      <c r="C40" s="646"/>
      <c r="D40" s="646"/>
      <c r="E40" s="826">
        <v>0.14876857115032632</v>
      </c>
      <c r="F40" s="757">
        <v>0.16072642987853958</v>
      </c>
      <c r="G40" s="823">
        <v>0.1454</v>
      </c>
      <c r="H40" s="758">
        <v>0.158</v>
      </c>
      <c r="I40" s="385"/>
      <c r="J40" s="110" t="s">
        <v>76</v>
      </c>
      <c r="K40" s="111">
        <v>-247</v>
      </c>
      <c r="L40" s="109">
        <v>-237</v>
      </c>
      <c r="M40" s="381">
        <v>-236</v>
      </c>
      <c r="N40" s="500">
        <v>-144</v>
      </c>
      <c r="P40" s="107"/>
    </row>
    <row r="41" spans="1:23" s="42" customFormat="1" ht="18" customHeight="1">
      <c r="A41" s="658" t="s">
        <v>357</v>
      </c>
      <c r="B41" s="75"/>
      <c r="C41" s="75"/>
      <c r="D41" s="75"/>
      <c r="E41" s="1456">
        <v>7.0000000000000007E-2</v>
      </c>
      <c r="F41" s="759"/>
      <c r="G41" s="1457">
        <v>7.0000000000000007E-2</v>
      </c>
      <c r="H41" s="760"/>
      <c r="I41" s="385"/>
      <c r="J41" s="108" t="s">
        <v>77</v>
      </c>
      <c r="K41" s="111">
        <v>-94</v>
      </c>
      <c r="L41" s="109">
        <v>-78</v>
      </c>
      <c r="M41" s="381">
        <v>-84</v>
      </c>
      <c r="N41" s="500">
        <v>-67</v>
      </c>
      <c r="P41" s="107"/>
    </row>
    <row r="42" spans="1:23" s="42" customFormat="1" ht="18" customHeight="1">
      <c r="A42" s="658"/>
      <c r="B42" s="75"/>
      <c r="C42" s="75"/>
      <c r="D42" s="75"/>
      <c r="E42" s="806"/>
      <c r="F42" s="652"/>
      <c r="G42" s="759"/>
      <c r="H42" s="760"/>
      <c r="I42" s="385"/>
      <c r="J42" s="118" t="s">
        <v>78</v>
      </c>
      <c r="K42" s="125">
        <v>0</v>
      </c>
      <c r="L42" s="126">
        <v>0</v>
      </c>
      <c r="M42" s="386">
        <v>0</v>
      </c>
      <c r="N42" s="505">
        <v>0</v>
      </c>
      <c r="P42" s="107"/>
    </row>
    <row r="43" spans="1:23" s="42" customFormat="1" ht="18" customHeight="1">
      <c r="A43" s="777" t="s">
        <v>315</v>
      </c>
      <c r="B43" s="840"/>
      <c r="C43" s="840"/>
      <c r="D43" s="840"/>
      <c r="E43" s="842"/>
      <c r="F43" s="841"/>
      <c r="G43" s="841"/>
      <c r="H43" s="843"/>
      <c r="I43" s="385"/>
      <c r="J43" s="120" t="s">
        <v>83</v>
      </c>
      <c r="K43" s="662">
        <f>SUM(K32:K42)</f>
        <v>2148</v>
      </c>
      <c r="L43" s="121">
        <f>SUM(L32:L42)</f>
        <v>2214</v>
      </c>
      <c r="M43" s="384">
        <f>SUM(M32:M42)</f>
        <v>2196</v>
      </c>
      <c r="N43" s="503">
        <f>SUM(N32:N42)</f>
        <v>1321</v>
      </c>
      <c r="P43" s="107"/>
    </row>
    <row r="44" spans="1:23" ht="18" customHeight="1" thickBot="1">
      <c r="A44" s="654" t="s">
        <v>335</v>
      </c>
      <c r="B44" s="75"/>
      <c r="C44" s="75"/>
      <c r="D44" s="75"/>
      <c r="E44" s="802">
        <v>0</v>
      </c>
      <c r="F44" s="647">
        <v>0</v>
      </c>
      <c r="G44" s="679">
        <v>0</v>
      </c>
      <c r="H44" s="689">
        <v>0</v>
      </c>
      <c r="I44" s="381"/>
      <c r="J44" s="128" t="s">
        <v>84</v>
      </c>
      <c r="K44" s="663">
        <f>K43+K31</f>
        <v>8858</v>
      </c>
      <c r="L44" s="129">
        <f>L43+L31</f>
        <v>9259</v>
      </c>
      <c r="M44" s="387">
        <f>M31+M43</f>
        <v>9174</v>
      </c>
      <c r="N44" s="506">
        <f>N31+N43</f>
        <v>8108</v>
      </c>
      <c r="P44" s="107"/>
    </row>
    <row r="45" spans="1:23" ht="18" customHeight="1">
      <c r="A45" s="654" t="s">
        <v>336</v>
      </c>
      <c r="B45" s="196"/>
      <c r="C45" s="196"/>
      <c r="D45" s="196"/>
      <c r="E45" s="804">
        <v>0</v>
      </c>
      <c r="F45" s="648">
        <v>0</v>
      </c>
      <c r="G45" s="679">
        <v>0</v>
      </c>
      <c r="H45" s="689">
        <v>0</v>
      </c>
      <c r="I45" s="381"/>
      <c r="P45" s="107"/>
    </row>
    <row r="46" spans="1:23" ht="18" customHeight="1">
      <c r="A46" s="654" t="s">
        <v>316</v>
      </c>
      <c r="B46" s="196"/>
      <c r="C46" s="196"/>
      <c r="D46" s="196"/>
      <c r="E46" s="804">
        <v>1743</v>
      </c>
      <c r="F46" s="648">
        <v>1743</v>
      </c>
      <c r="G46" s="679">
        <v>1743</v>
      </c>
      <c r="H46" s="689">
        <v>1743</v>
      </c>
      <c r="I46" s="383"/>
      <c r="J46" s="196" t="s">
        <v>359</v>
      </c>
      <c r="P46" s="107"/>
      <c r="Q46" s="127"/>
      <c r="R46" s="127"/>
      <c r="S46" s="127"/>
      <c r="T46" s="127"/>
      <c r="U46" s="127"/>
      <c r="V46" s="127"/>
      <c r="W46" s="127"/>
    </row>
    <row r="47" spans="1:23" ht="18" customHeight="1">
      <c r="A47" s="654" t="s">
        <v>337</v>
      </c>
      <c r="B47" s="630"/>
      <c r="C47" s="630"/>
      <c r="D47" s="630"/>
      <c r="E47" s="804">
        <v>0</v>
      </c>
      <c r="F47" s="648">
        <v>0</v>
      </c>
      <c r="G47" s="679">
        <v>0</v>
      </c>
      <c r="H47" s="689">
        <v>0</v>
      </c>
      <c r="I47" s="383"/>
      <c r="J47" s="196" t="s">
        <v>373</v>
      </c>
      <c r="P47" s="107"/>
      <c r="Q47" s="127"/>
      <c r="R47" s="127"/>
      <c r="S47" s="127"/>
      <c r="T47" s="127"/>
      <c r="U47" s="127"/>
      <c r="V47" s="127"/>
      <c r="W47" s="127"/>
    </row>
    <row r="48" spans="1:23" ht="18" customHeight="1">
      <c r="A48" s="654" t="s">
        <v>317</v>
      </c>
      <c r="B48" s="631"/>
      <c r="C48" s="631"/>
      <c r="D48" s="632"/>
      <c r="E48" s="804">
        <v>2144</v>
      </c>
      <c r="F48" s="648">
        <v>2144</v>
      </c>
      <c r="G48" s="679">
        <v>2144</v>
      </c>
      <c r="H48" s="689">
        <v>2144</v>
      </c>
      <c r="I48" s="383"/>
      <c r="J48" s="383"/>
      <c r="K48" s="383"/>
      <c r="L48" s="383"/>
      <c r="M48" s="383"/>
      <c r="N48" s="383"/>
      <c r="P48" s="107"/>
      <c r="Q48" s="127"/>
      <c r="R48" s="127"/>
      <c r="S48" s="127"/>
      <c r="T48" s="127"/>
      <c r="U48" s="127"/>
      <c r="V48" s="127"/>
      <c r="W48" s="127"/>
    </row>
    <row r="49" spans="1:14" ht="18" customHeight="1" thickBot="1">
      <c r="A49" s="660" t="s">
        <v>338</v>
      </c>
      <c r="B49" s="636"/>
      <c r="C49" s="636"/>
      <c r="D49" s="637"/>
      <c r="E49" s="828">
        <v>239</v>
      </c>
      <c r="F49" s="748">
        <v>239</v>
      </c>
      <c r="G49" s="827">
        <v>238</v>
      </c>
      <c r="H49" s="749">
        <v>238</v>
      </c>
      <c r="I49" s="196"/>
      <c r="K49" s="196"/>
      <c r="L49" s="196"/>
      <c r="M49" s="196"/>
      <c r="N49" s="196"/>
    </row>
    <row r="50" spans="1:14" ht="18" customHeight="1">
      <c r="A50" s="132"/>
      <c r="B50" s="17"/>
      <c r="C50" s="17"/>
      <c r="D50" s="44"/>
      <c r="E50" s="44"/>
      <c r="F50" s="44"/>
      <c r="G50" s="44"/>
      <c r="H50" s="44"/>
      <c r="I50" s="622"/>
      <c r="K50" s="622"/>
      <c r="L50" s="622"/>
      <c r="M50" s="622"/>
      <c r="N50" s="622"/>
    </row>
    <row r="51" spans="1:14" s="17" customFormat="1" ht="18" customHeight="1">
      <c r="I51" s="626"/>
      <c r="K51" s="626"/>
      <c r="L51" s="626"/>
      <c r="M51" s="626"/>
      <c r="N51" s="626"/>
    </row>
    <row r="52" spans="1:14" s="17" customFormat="1" ht="18" customHeight="1">
      <c r="I52" s="133"/>
      <c r="K52" s="133"/>
      <c r="L52" s="133"/>
      <c r="M52" s="133"/>
      <c r="N52" s="133"/>
    </row>
    <row r="53" spans="1:14" s="17" customFormat="1" ht="18" customHeight="1">
      <c r="I53" s="133"/>
      <c r="J53" s="196"/>
      <c r="K53" s="133"/>
      <c r="L53" s="133"/>
      <c r="M53" s="133"/>
      <c r="N53" s="133"/>
    </row>
    <row r="54" spans="1:14" s="17" customFormat="1">
      <c r="I54" s="44"/>
      <c r="J54" s="44"/>
      <c r="K54" s="44"/>
      <c r="L54" s="44"/>
      <c r="M54" s="44"/>
      <c r="N54" s="44"/>
    </row>
    <row r="55" spans="1:14" s="17" customFormat="1">
      <c r="D55" s="44"/>
      <c r="E55" s="44"/>
      <c r="F55" s="44"/>
      <c r="G55" s="44"/>
      <c r="H55" s="44"/>
      <c r="I55" s="44"/>
      <c r="J55" s="44"/>
      <c r="K55" s="44"/>
      <c r="L55" s="44"/>
      <c r="M55" s="44"/>
      <c r="N55" s="44"/>
    </row>
    <row r="67" spans="4:14" ht="34.5">
      <c r="D67" s="134"/>
      <c r="E67" s="134"/>
      <c r="F67" s="134"/>
      <c r="G67" s="134"/>
      <c r="H67" s="134"/>
      <c r="I67" s="625"/>
      <c r="J67" s="134"/>
      <c r="K67" s="134"/>
      <c r="L67" s="134"/>
      <c r="M67" s="134"/>
      <c r="N67" s="134"/>
    </row>
  </sheetData>
  <mergeCells count="8">
    <mergeCell ref="K7:N7"/>
    <mergeCell ref="A1:N1"/>
    <mergeCell ref="K4:N4"/>
    <mergeCell ref="K6:N6"/>
    <mergeCell ref="E5:F5"/>
    <mergeCell ref="G5:H5"/>
    <mergeCell ref="E4:H4"/>
    <mergeCell ref="E6:H6"/>
  </mergeCells>
  <conditionalFormatting sqref="K52:N55 J54:J55 I52:I55 D48:D49 D55:H55 D50:H50">
    <cfRule type="expression" dxfId="15" priority="1" stopIfTrue="1">
      <formula>ABS(D48)&gt;0</formula>
    </cfRule>
  </conditionalFormatting>
  <printOptions horizontalCentered="1"/>
  <pageMargins left="0.31496062992125984" right="0.31496062992125984" top="0.39370078740157483" bottom="0.39370078740157483" header="0.19685039370078741" footer="0.19685039370078741"/>
  <pageSetup scale="48" orientation="landscape" r:id="rId1"/>
  <headerFooter alignWithMargins="0">
    <oddFooter>&amp;L&amp;"Tahoma,Italique"&amp;14National Bank of Canada - Supplementary Financial Information&amp;R&amp;"Tahoma,Italique"&amp;14page 30</oddFooter>
  </headerFooter>
  <drawing r:id="rId2"/>
  <legacyDrawing r:id="rId3"/>
  <oleObjects>
    <mc:AlternateContent xmlns:mc="http://schemas.openxmlformats.org/markup-compatibility/2006">
      <mc:Choice Requires="x14">
        <oleObject progId="Word.Document.8" shapeId="128001"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28001"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rgb="FF0070C0"/>
    <pageSetUpPr fitToPage="1"/>
  </sheetPr>
  <dimension ref="A1:Q59"/>
  <sheetViews>
    <sheetView showZeros="0" view="pageBreakPreview" zoomScale="70" zoomScaleSheetLayoutView="70" workbookViewId="0">
      <selection activeCell="C14" sqref="C14"/>
    </sheetView>
  </sheetViews>
  <sheetFormatPr defaultColWidth="8.88671875" defaultRowHeight="15"/>
  <cols>
    <col min="1" max="2" width="8.88671875" customWidth="1"/>
    <col min="3" max="3" width="25.77734375" customWidth="1"/>
    <col min="4" max="4" width="7.77734375" customWidth="1"/>
    <col min="5" max="6" width="19.44140625" hidden="1" customWidth="1"/>
    <col min="7" max="7" width="12.77734375" customWidth="1"/>
    <col min="8" max="8" width="12.88671875" customWidth="1"/>
    <col min="9" max="16" width="12.109375" customWidth="1"/>
    <col min="257" max="259" width="8.88671875" customWidth="1"/>
    <col min="260" max="260" width="14.21875" customWidth="1"/>
    <col min="261" max="263" width="12.77734375" customWidth="1"/>
    <col min="264" max="264" width="13.109375" customWidth="1"/>
    <col min="265" max="272" width="10.77734375" customWidth="1"/>
    <col min="513" max="515" width="8.88671875" customWidth="1"/>
    <col min="516" max="516" width="14.21875" customWidth="1"/>
    <col min="517" max="519" width="12.77734375" customWidth="1"/>
    <col min="520" max="520" width="13.109375" customWidth="1"/>
    <col min="521" max="528" width="10.77734375" customWidth="1"/>
    <col min="769" max="771" width="8.88671875" customWidth="1"/>
    <col min="772" max="772" width="14.21875" customWidth="1"/>
    <col min="773" max="775" width="12.77734375" customWidth="1"/>
    <col min="776" max="776" width="13.109375" customWidth="1"/>
    <col min="777" max="784" width="10.77734375" customWidth="1"/>
    <col min="1025" max="1027" width="8.88671875" customWidth="1"/>
    <col min="1028" max="1028" width="14.21875" customWidth="1"/>
    <col min="1029" max="1031" width="12.77734375" customWidth="1"/>
    <col min="1032" max="1032" width="13.109375" customWidth="1"/>
    <col min="1033" max="1040" width="10.77734375" customWidth="1"/>
    <col min="1281" max="1283" width="8.88671875" customWidth="1"/>
    <col min="1284" max="1284" width="14.21875" customWidth="1"/>
    <col min="1285" max="1287" width="12.77734375" customWidth="1"/>
    <col min="1288" max="1288" width="13.109375" customWidth="1"/>
    <col min="1289" max="1296" width="10.77734375" customWidth="1"/>
    <col min="1537" max="1539" width="8.88671875" customWidth="1"/>
    <col min="1540" max="1540" width="14.21875" customWidth="1"/>
    <col min="1541" max="1543" width="12.77734375" customWidth="1"/>
    <col min="1544" max="1544" width="13.109375" customWidth="1"/>
    <col min="1545" max="1552" width="10.77734375" customWidth="1"/>
    <col min="1793" max="1795" width="8.88671875" customWidth="1"/>
    <col min="1796" max="1796" width="14.21875" customWidth="1"/>
    <col min="1797" max="1799" width="12.77734375" customWidth="1"/>
    <col min="1800" max="1800" width="13.109375" customWidth="1"/>
    <col min="1801" max="1808" width="10.77734375" customWidth="1"/>
    <col min="2049" max="2051" width="8.88671875" customWidth="1"/>
    <col min="2052" max="2052" width="14.21875" customWidth="1"/>
    <col min="2053" max="2055" width="12.77734375" customWidth="1"/>
    <col min="2056" max="2056" width="13.109375" customWidth="1"/>
    <col min="2057" max="2064" width="10.77734375" customWidth="1"/>
    <col min="2305" max="2307" width="8.88671875" customWidth="1"/>
    <col min="2308" max="2308" width="14.21875" customWidth="1"/>
    <col min="2309" max="2311" width="12.77734375" customWidth="1"/>
    <col min="2312" max="2312" width="13.109375" customWidth="1"/>
    <col min="2313" max="2320" width="10.77734375" customWidth="1"/>
    <col min="2561" max="2563" width="8.88671875" customWidth="1"/>
    <col min="2564" max="2564" width="14.21875" customWidth="1"/>
    <col min="2565" max="2567" width="12.77734375" customWidth="1"/>
    <col min="2568" max="2568" width="13.109375" customWidth="1"/>
    <col min="2569" max="2576" width="10.77734375" customWidth="1"/>
    <col min="2817" max="2819" width="8.88671875" customWidth="1"/>
    <col min="2820" max="2820" width="14.21875" customWidth="1"/>
    <col min="2821" max="2823" width="12.77734375" customWidth="1"/>
    <col min="2824" max="2824" width="13.109375" customWidth="1"/>
    <col min="2825" max="2832" width="10.77734375" customWidth="1"/>
    <col min="3073" max="3075" width="8.88671875" customWidth="1"/>
    <col min="3076" max="3076" width="14.21875" customWidth="1"/>
    <col min="3077" max="3079" width="12.77734375" customWidth="1"/>
    <col min="3080" max="3080" width="13.109375" customWidth="1"/>
    <col min="3081" max="3088" width="10.77734375" customWidth="1"/>
    <col min="3329" max="3331" width="8.88671875" customWidth="1"/>
    <col min="3332" max="3332" width="14.21875" customWidth="1"/>
    <col min="3333" max="3335" width="12.77734375" customWidth="1"/>
    <col min="3336" max="3336" width="13.109375" customWidth="1"/>
    <col min="3337" max="3344" width="10.77734375" customWidth="1"/>
    <col min="3585" max="3587" width="8.88671875" customWidth="1"/>
    <col min="3588" max="3588" width="14.21875" customWidth="1"/>
    <col min="3589" max="3591" width="12.77734375" customWidth="1"/>
    <col min="3592" max="3592" width="13.109375" customWidth="1"/>
    <col min="3593" max="3600" width="10.77734375" customWidth="1"/>
    <col min="3841" max="3843" width="8.88671875" customWidth="1"/>
    <col min="3844" max="3844" width="14.21875" customWidth="1"/>
    <col min="3845" max="3847" width="12.77734375" customWidth="1"/>
    <col min="3848" max="3848" width="13.109375" customWidth="1"/>
    <col min="3849" max="3856" width="10.77734375" customWidth="1"/>
    <col min="4097" max="4099" width="8.88671875" customWidth="1"/>
    <col min="4100" max="4100" width="14.21875" customWidth="1"/>
    <col min="4101" max="4103" width="12.77734375" customWidth="1"/>
    <col min="4104" max="4104" width="13.109375" customWidth="1"/>
    <col min="4105" max="4112" width="10.77734375" customWidth="1"/>
    <col min="4353" max="4355" width="8.88671875" customWidth="1"/>
    <col min="4356" max="4356" width="14.21875" customWidth="1"/>
    <col min="4357" max="4359" width="12.77734375" customWidth="1"/>
    <col min="4360" max="4360" width="13.109375" customWidth="1"/>
    <col min="4361" max="4368" width="10.77734375" customWidth="1"/>
    <col min="4609" max="4611" width="8.88671875" customWidth="1"/>
    <col min="4612" max="4612" width="14.21875" customWidth="1"/>
    <col min="4613" max="4615" width="12.77734375" customWidth="1"/>
    <col min="4616" max="4616" width="13.109375" customWidth="1"/>
    <col min="4617" max="4624" width="10.77734375" customWidth="1"/>
    <col min="4865" max="4867" width="8.88671875" customWidth="1"/>
    <col min="4868" max="4868" width="14.21875" customWidth="1"/>
    <col min="4869" max="4871" width="12.77734375" customWidth="1"/>
    <col min="4872" max="4872" width="13.109375" customWidth="1"/>
    <col min="4873" max="4880" width="10.77734375" customWidth="1"/>
    <col min="5121" max="5123" width="8.88671875" customWidth="1"/>
    <col min="5124" max="5124" width="14.21875" customWidth="1"/>
    <col min="5125" max="5127" width="12.77734375" customWidth="1"/>
    <col min="5128" max="5128" width="13.109375" customWidth="1"/>
    <col min="5129" max="5136" width="10.77734375" customWidth="1"/>
    <col min="5377" max="5379" width="8.88671875" customWidth="1"/>
    <col min="5380" max="5380" width="14.21875" customWidth="1"/>
    <col min="5381" max="5383" width="12.77734375" customWidth="1"/>
    <col min="5384" max="5384" width="13.109375" customWidth="1"/>
    <col min="5385" max="5392" width="10.77734375" customWidth="1"/>
    <col min="5633" max="5635" width="8.88671875" customWidth="1"/>
    <col min="5636" max="5636" width="14.21875" customWidth="1"/>
    <col min="5637" max="5639" width="12.77734375" customWidth="1"/>
    <col min="5640" max="5640" width="13.109375" customWidth="1"/>
    <col min="5641" max="5648" width="10.77734375" customWidth="1"/>
    <col min="5889" max="5891" width="8.88671875" customWidth="1"/>
    <col min="5892" max="5892" width="14.21875" customWidth="1"/>
    <col min="5893" max="5895" width="12.77734375" customWidth="1"/>
    <col min="5896" max="5896" width="13.109375" customWidth="1"/>
    <col min="5897" max="5904" width="10.77734375" customWidth="1"/>
    <col min="6145" max="6147" width="8.88671875" customWidth="1"/>
    <col min="6148" max="6148" width="14.21875" customWidth="1"/>
    <col min="6149" max="6151" width="12.77734375" customWidth="1"/>
    <col min="6152" max="6152" width="13.109375" customWidth="1"/>
    <col min="6153" max="6160" width="10.77734375" customWidth="1"/>
    <col min="6401" max="6403" width="8.88671875" customWidth="1"/>
    <col min="6404" max="6404" width="14.21875" customWidth="1"/>
    <col min="6405" max="6407" width="12.77734375" customWidth="1"/>
    <col min="6408" max="6408" width="13.109375" customWidth="1"/>
    <col min="6409" max="6416" width="10.77734375" customWidth="1"/>
    <col min="6657" max="6659" width="8.88671875" customWidth="1"/>
    <col min="6660" max="6660" width="14.21875" customWidth="1"/>
    <col min="6661" max="6663" width="12.77734375" customWidth="1"/>
    <col min="6664" max="6664" width="13.109375" customWidth="1"/>
    <col min="6665" max="6672" width="10.77734375" customWidth="1"/>
    <col min="6913" max="6915" width="8.88671875" customWidth="1"/>
    <col min="6916" max="6916" width="14.21875" customWidth="1"/>
    <col min="6917" max="6919" width="12.77734375" customWidth="1"/>
    <col min="6920" max="6920" width="13.109375" customWidth="1"/>
    <col min="6921" max="6928" width="10.77734375" customWidth="1"/>
    <col min="7169" max="7171" width="8.88671875" customWidth="1"/>
    <col min="7172" max="7172" width="14.21875" customWidth="1"/>
    <col min="7173" max="7175" width="12.77734375" customWidth="1"/>
    <col min="7176" max="7176" width="13.109375" customWidth="1"/>
    <col min="7177" max="7184" width="10.77734375" customWidth="1"/>
    <col min="7425" max="7427" width="8.88671875" customWidth="1"/>
    <col min="7428" max="7428" width="14.21875" customWidth="1"/>
    <col min="7429" max="7431" width="12.77734375" customWidth="1"/>
    <col min="7432" max="7432" width="13.109375" customWidth="1"/>
    <col min="7433" max="7440" width="10.77734375" customWidth="1"/>
    <col min="7681" max="7683" width="8.88671875" customWidth="1"/>
    <col min="7684" max="7684" width="14.21875" customWidth="1"/>
    <col min="7685" max="7687" width="12.77734375" customWidth="1"/>
    <col min="7688" max="7688" width="13.109375" customWidth="1"/>
    <col min="7689" max="7696" width="10.77734375" customWidth="1"/>
    <col min="7937" max="7939" width="8.88671875" customWidth="1"/>
    <col min="7940" max="7940" width="14.21875" customWidth="1"/>
    <col min="7941" max="7943" width="12.77734375" customWidth="1"/>
    <col min="7944" max="7944" width="13.109375" customWidth="1"/>
    <col min="7945" max="7952" width="10.77734375" customWidth="1"/>
    <col min="8193" max="8195" width="8.88671875" customWidth="1"/>
    <col min="8196" max="8196" width="14.21875" customWidth="1"/>
    <col min="8197" max="8199" width="12.77734375" customWidth="1"/>
    <col min="8200" max="8200" width="13.109375" customWidth="1"/>
    <col min="8201" max="8208" width="10.77734375" customWidth="1"/>
    <col min="8449" max="8451" width="8.88671875" customWidth="1"/>
    <col min="8452" max="8452" width="14.21875" customWidth="1"/>
    <col min="8453" max="8455" width="12.77734375" customWidth="1"/>
    <col min="8456" max="8456" width="13.109375" customWidth="1"/>
    <col min="8457" max="8464" width="10.77734375" customWidth="1"/>
    <col min="8705" max="8707" width="8.88671875" customWidth="1"/>
    <col min="8708" max="8708" width="14.21875" customWidth="1"/>
    <col min="8709" max="8711" width="12.77734375" customWidth="1"/>
    <col min="8712" max="8712" width="13.109375" customWidth="1"/>
    <col min="8713" max="8720" width="10.77734375" customWidth="1"/>
    <col min="8961" max="8963" width="8.88671875" customWidth="1"/>
    <col min="8964" max="8964" width="14.21875" customWidth="1"/>
    <col min="8965" max="8967" width="12.77734375" customWidth="1"/>
    <col min="8968" max="8968" width="13.109375" customWidth="1"/>
    <col min="8969" max="8976" width="10.77734375" customWidth="1"/>
    <col min="9217" max="9219" width="8.88671875" customWidth="1"/>
    <col min="9220" max="9220" width="14.21875" customWidth="1"/>
    <col min="9221" max="9223" width="12.77734375" customWidth="1"/>
    <col min="9224" max="9224" width="13.109375" customWidth="1"/>
    <col min="9225" max="9232" width="10.77734375" customWidth="1"/>
    <col min="9473" max="9475" width="8.88671875" customWidth="1"/>
    <col min="9476" max="9476" width="14.21875" customWidth="1"/>
    <col min="9477" max="9479" width="12.77734375" customWidth="1"/>
    <col min="9480" max="9480" width="13.109375" customWidth="1"/>
    <col min="9481" max="9488" width="10.77734375" customWidth="1"/>
    <col min="9729" max="9731" width="8.88671875" customWidth="1"/>
    <col min="9732" max="9732" width="14.21875" customWidth="1"/>
    <col min="9733" max="9735" width="12.77734375" customWidth="1"/>
    <col min="9736" max="9736" width="13.109375" customWidth="1"/>
    <col min="9737" max="9744" width="10.77734375" customWidth="1"/>
    <col min="9985" max="9987" width="8.88671875" customWidth="1"/>
    <col min="9988" max="9988" width="14.21875" customWidth="1"/>
    <col min="9989" max="9991" width="12.77734375" customWidth="1"/>
    <col min="9992" max="9992" width="13.109375" customWidth="1"/>
    <col min="9993" max="10000" width="10.77734375" customWidth="1"/>
    <col min="10241" max="10243" width="8.88671875" customWidth="1"/>
    <col min="10244" max="10244" width="14.21875" customWidth="1"/>
    <col min="10245" max="10247" width="12.77734375" customWidth="1"/>
    <col min="10248" max="10248" width="13.109375" customWidth="1"/>
    <col min="10249" max="10256" width="10.77734375" customWidth="1"/>
    <col min="10497" max="10499" width="8.88671875" customWidth="1"/>
    <col min="10500" max="10500" width="14.21875" customWidth="1"/>
    <col min="10501" max="10503" width="12.77734375" customWidth="1"/>
    <col min="10504" max="10504" width="13.109375" customWidth="1"/>
    <col min="10505" max="10512" width="10.77734375" customWidth="1"/>
    <col min="10753" max="10755" width="8.88671875" customWidth="1"/>
    <col min="10756" max="10756" width="14.21875" customWidth="1"/>
    <col min="10757" max="10759" width="12.77734375" customWidth="1"/>
    <col min="10760" max="10760" width="13.109375" customWidth="1"/>
    <col min="10761" max="10768" width="10.77734375" customWidth="1"/>
    <col min="11009" max="11011" width="8.88671875" customWidth="1"/>
    <col min="11012" max="11012" width="14.21875" customWidth="1"/>
    <col min="11013" max="11015" width="12.77734375" customWidth="1"/>
    <col min="11016" max="11016" width="13.109375" customWidth="1"/>
    <col min="11017" max="11024" width="10.77734375" customWidth="1"/>
    <col min="11265" max="11267" width="8.88671875" customWidth="1"/>
    <col min="11268" max="11268" width="14.21875" customWidth="1"/>
    <col min="11269" max="11271" width="12.77734375" customWidth="1"/>
    <col min="11272" max="11272" width="13.109375" customWidth="1"/>
    <col min="11273" max="11280" width="10.77734375" customWidth="1"/>
    <col min="11521" max="11523" width="8.88671875" customWidth="1"/>
    <col min="11524" max="11524" width="14.21875" customWidth="1"/>
    <col min="11525" max="11527" width="12.77734375" customWidth="1"/>
    <col min="11528" max="11528" width="13.109375" customWidth="1"/>
    <col min="11529" max="11536" width="10.77734375" customWidth="1"/>
    <col min="11777" max="11779" width="8.88671875" customWidth="1"/>
    <col min="11780" max="11780" width="14.21875" customWidth="1"/>
    <col min="11781" max="11783" width="12.77734375" customWidth="1"/>
    <col min="11784" max="11784" width="13.109375" customWidth="1"/>
    <col min="11785" max="11792" width="10.77734375" customWidth="1"/>
    <col min="12033" max="12035" width="8.88671875" customWidth="1"/>
    <col min="12036" max="12036" width="14.21875" customWidth="1"/>
    <col min="12037" max="12039" width="12.77734375" customWidth="1"/>
    <col min="12040" max="12040" width="13.109375" customWidth="1"/>
    <col min="12041" max="12048" width="10.77734375" customWidth="1"/>
    <col min="12289" max="12291" width="8.88671875" customWidth="1"/>
    <col min="12292" max="12292" width="14.21875" customWidth="1"/>
    <col min="12293" max="12295" width="12.77734375" customWidth="1"/>
    <col min="12296" max="12296" width="13.109375" customWidth="1"/>
    <col min="12297" max="12304" width="10.77734375" customWidth="1"/>
    <col min="12545" max="12547" width="8.88671875" customWidth="1"/>
    <col min="12548" max="12548" width="14.21875" customWidth="1"/>
    <col min="12549" max="12551" width="12.77734375" customWidth="1"/>
    <col min="12552" max="12552" width="13.109375" customWidth="1"/>
    <col min="12553" max="12560" width="10.77734375" customWidth="1"/>
    <col min="12801" max="12803" width="8.88671875" customWidth="1"/>
    <col min="12804" max="12804" width="14.21875" customWidth="1"/>
    <col min="12805" max="12807" width="12.77734375" customWidth="1"/>
    <col min="12808" max="12808" width="13.109375" customWidth="1"/>
    <col min="12809" max="12816" width="10.77734375" customWidth="1"/>
    <col min="13057" max="13059" width="8.88671875" customWidth="1"/>
    <col min="13060" max="13060" width="14.21875" customWidth="1"/>
    <col min="13061" max="13063" width="12.77734375" customWidth="1"/>
    <col min="13064" max="13064" width="13.109375" customWidth="1"/>
    <col min="13065" max="13072" width="10.77734375" customWidth="1"/>
    <col min="13313" max="13315" width="8.88671875" customWidth="1"/>
    <col min="13316" max="13316" width="14.21875" customWidth="1"/>
    <col min="13317" max="13319" width="12.77734375" customWidth="1"/>
    <col min="13320" max="13320" width="13.109375" customWidth="1"/>
    <col min="13321" max="13328" width="10.77734375" customWidth="1"/>
    <col min="13569" max="13571" width="8.88671875" customWidth="1"/>
    <col min="13572" max="13572" width="14.21875" customWidth="1"/>
    <col min="13573" max="13575" width="12.77734375" customWidth="1"/>
    <col min="13576" max="13576" width="13.109375" customWidth="1"/>
    <col min="13577" max="13584" width="10.77734375" customWidth="1"/>
    <col min="13825" max="13827" width="8.88671875" customWidth="1"/>
    <col min="13828" max="13828" width="14.21875" customWidth="1"/>
    <col min="13829" max="13831" width="12.77734375" customWidth="1"/>
    <col min="13832" max="13832" width="13.109375" customWidth="1"/>
    <col min="13833" max="13840" width="10.77734375" customWidth="1"/>
    <col min="14081" max="14083" width="8.88671875" customWidth="1"/>
    <col min="14084" max="14084" width="14.21875" customWidth="1"/>
    <col min="14085" max="14087" width="12.77734375" customWidth="1"/>
    <col min="14088" max="14088" width="13.109375" customWidth="1"/>
    <col min="14089" max="14096" width="10.77734375" customWidth="1"/>
    <col min="14337" max="14339" width="8.88671875" customWidth="1"/>
    <col min="14340" max="14340" width="14.21875" customWidth="1"/>
    <col min="14341" max="14343" width="12.77734375" customWidth="1"/>
    <col min="14344" max="14344" width="13.109375" customWidth="1"/>
    <col min="14345" max="14352" width="10.77734375" customWidth="1"/>
    <col min="14593" max="14595" width="8.88671875" customWidth="1"/>
    <col min="14596" max="14596" width="14.21875" customWidth="1"/>
    <col min="14597" max="14599" width="12.77734375" customWidth="1"/>
    <col min="14600" max="14600" width="13.109375" customWidth="1"/>
    <col min="14601" max="14608" width="10.77734375" customWidth="1"/>
    <col min="14849" max="14851" width="8.88671875" customWidth="1"/>
    <col min="14852" max="14852" width="14.21875" customWidth="1"/>
    <col min="14853" max="14855" width="12.77734375" customWidth="1"/>
    <col min="14856" max="14856" width="13.109375" customWidth="1"/>
    <col min="14857" max="14864" width="10.77734375" customWidth="1"/>
    <col min="15105" max="15107" width="8.88671875" customWidth="1"/>
    <col min="15108" max="15108" width="14.21875" customWidth="1"/>
    <col min="15109" max="15111" width="12.77734375" customWidth="1"/>
    <col min="15112" max="15112" width="13.109375" customWidth="1"/>
    <col min="15113" max="15120" width="10.77734375" customWidth="1"/>
    <col min="15361" max="15363" width="8.88671875" customWidth="1"/>
    <col min="15364" max="15364" width="14.21875" customWidth="1"/>
    <col min="15365" max="15367" width="12.77734375" customWidth="1"/>
    <col min="15368" max="15368" width="13.109375" customWidth="1"/>
    <col min="15369" max="15376" width="10.77734375" customWidth="1"/>
    <col min="15617" max="15619" width="8.88671875" customWidth="1"/>
    <col min="15620" max="15620" width="14.21875" customWidth="1"/>
    <col min="15621" max="15623" width="12.77734375" customWidth="1"/>
    <col min="15624" max="15624" width="13.109375" customWidth="1"/>
    <col min="15625" max="15632" width="10.77734375" customWidth="1"/>
    <col min="15873" max="15875" width="8.88671875" customWidth="1"/>
    <col min="15876" max="15876" width="14.21875" customWidth="1"/>
    <col min="15877" max="15879" width="12.77734375" customWidth="1"/>
    <col min="15880" max="15880" width="13.109375" customWidth="1"/>
    <col min="15881" max="15888" width="10.77734375" customWidth="1"/>
    <col min="16129" max="16131" width="8.88671875" customWidth="1"/>
    <col min="16132" max="16132" width="14.21875" customWidth="1"/>
    <col min="16133" max="16135" width="12.77734375" customWidth="1"/>
    <col min="16136" max="16136" width="13.109375" customWidth="1"/>
    <col min="16137" max="16144" width="10.77734375" customWidth="1"/>
  </cols>
  <sheetData>
    <row r="1" spans="1:17" ht="23.1" customHeight="1">
      <c r="A1" s="4265" t="s">
        <v>85</v>
      </c>
      <c r="B1" s="4265"/>
      <c r="C1" s="4265"/>
      <c r="D1" s="4265"/>
      <c r="E1" s="4265"/>
      <c r="F1" s="4265"/>
      <c r="G1" s="4265"/>
      <c r="H1" s="4265"/>
      <c r="I1" s="4265"/>
      <c r="J1" s="4265"/>
      <c r="K1" s="4265"/>
      <c r="L1" s="4265"/>
      <c r="M1" s="4265"/>
      <c r="N1" s="4265"/>
      <c r="O1" s="4265"/>
      <c r="P1" s="4265"/>
    </row>
    <row r="2" spans="1:17" s="50" customFormat="1" ht="16.5" customHeight="1"/>
    <row r="3" spans="1:17" ht="15.75" thickBot="1"/>
    <row r="4" spans="1:17" s="42" customFormat="1" ht="20.25" customHeight="1">
      <c r="D4" s="45"/>
      <c r="E4" s="4313">
        <v>2014</v>
      </c>
      <c r="F4" s="4314"/>
      <c r="G4" s="4314"/>
      <c r="H4" s="4322"/>
      <c r="I4" s="4313">
        <v>2013</v>
      </c>
      <c r="J4" s="4314"/>
      <c r="K4" s="4314"/>
      <c r="L4" s="4322"/>
      <c r="M4" s="4313">
        <v>2012</v>
      </c>
      <c r="N4" s="4314"/>
      <c r="O4" s="4314"/>
      <c r="P4" s="4322"/>
    </row>
    <row r="5" spans="1:17" ht="20.25" customHeight="1" thickBot="1">
      <c r="A5" s="14"/>
      <c r="B5" s="14"/>
      <c r="C5" s="14"/>
      <c r="D5" s="25"/>
      <c r="E5" s="733" t="s">
        <v>1</v>
      </c>
      <c r="F5" s="696" t="s">
        <v>2</v>
      </c>
      <c r="G5" s="696" t="s">
        <v>3</v>
      </c>
      <c r="H5" s="734" t="s">
        <v>4</v>
      </c>
      <c r="I5" s="733" t="s">
        <v>1</v>
      </c>
      <c r="J5" s="696" t="s">
        <v>2</v>
      </c>
      <c r="K5" s="696" t="s">
        <v>3</v>
      </c>
      <c r="L5" s="734" t="s">
        <v>4</v>
      </c>
      <c r="M5" s="730" t="s">
        <v>1</v>
      </c>
      <c r="N5" s="731" t="s">
        <v>2</v>
      </c>
      <c r="O5" s="731" t="s">
        <v>3</v>
      </c>
      <c r="P5" s="732" t="s">
        <v>4</v>
      </c>
    </row>
    <row r="6" spans="1:17" ht="24" customHeight="1" thickBot="1">
      <c r="A6" s="29" t="s">
        <v>249</v>
      </c>
      <c r="B6" s="14"/>
      <c r="C6" s="14"/>
      <c r="D6" s="697"/>
      <c r="E6" s="4332" t="s">
        <v>318</v>
      </c>
      <c r="F6" s="4333"/>
      <c r="G6" s="4333"/>
      <c r="H6" s="4333"/>
      <c r="I6" s="4332" t="s">
        <v>318</v>
      </c>
      <c r="J6" s="4333"/>
      <c r="K6" s="4333"/>
      <c r="L6" s="4333"/>
      <c r="M6" s="4329" t="s">
        <v>319</v>
      </c>
      <c r="N6" s="4330"/>
      <c r="O6" s="4330"/>
      <c r="P6" s="4331"/>
    </row>
    <row r="7" spans="1:17" ht="18" customHeight="1">
      <c r="A7" s="54" t="s">
        <v>289</v>
      </c>
      <c r="B7" s="12"/>
      <c r="C7" s="12"/>
      <c r="D7" s="62"/>
      <c r="E7" s="783"/>
      <c r="F7" s="784"/>
      <c r="G7" s="785"/>
      <c r="H7" s="786"/>
      <c r="I7" s="783"/>
      <c r="J7" s="784"/>
      <c r="K7" s="785"/>
      <c r="L7" s="786"/>
      <c r="M7" s="783"/>
      <c r="N7" s="784"/>
      <c r="O7" s="785"/>
      <c r="P7" s="786"/>
    </row>
    <row r="8" spans="1:17" ht="18" customHeight="1">
      <c r="A8" s="13" t="s">
        <v>86</v>
      </c>
      <c r="B8" s="5"/>
      <c r="C8" s="5"/>
      <c r="D8" s="8"/>
      <c r="E8" s="117"/>
      <c r="F8" s="137"/>
      <c r="G8" s="180">
        <v>570</v>
      </c>
      <c r="H8" s="500">
        <v>399</v>
      </c>
      <c r="I8" s="117">
        <v>389</v>
      </c>
      <c r="J8" s="137">
        <v>337</v>
      </c>
      <c r="K8" s="381">
        <v>348</v>
      </c>
      <c r="L8" s="500">
        <v>408</v>
      </c>
      <c r="M8" s="117">
        <v>422</v>
      </c>
      <c r="N8" s="137">
        <v>422</v>
      </c>
      <c r="O8" s="381">
        <v>607</v>
      </c>
      <c r="P8" s="500">
        <v>497</v>
      </c>
      <c r="Q8" s="21"/>
    </row>
    <row r="9" spans="1:17" ht="18" customHeight="1">
      <c r="A9" s="13" t="s">
        <v>87</v>
      </c>
      <c r="B9" s="5"/>
      <c r="C9" s="5"/>
      <c r="D9" s="8"/>
      <c r="E9" s="117"/>
      <c r="F9" s="137"/>
      <c r="G9" s="180">
        <v>1325</v>
      </c>
      <c r="H9" s="500">
        <v>1222</v>
      </c>
      <c r="I9" s="117">
        <v>1171</v>
      </c>
      <c r="J9" s="137">
        <v>1047</v>
      </c>
      <c r="K9" s="381">
        <v>1174</v>
      </c>
      <c r="L9" s="500">
        <v>1640</v>
      </c>
      <c r="M9" s="117">
        <v>1222</v>
      </c>
      <c r="N9" s="137">
        <v>1292</v>
      </c>
      <c r="O9" s="381">
        <v>1332</v>
      </c>
      <c r="P9" s="500">
        <v>1552</v>
      </c>
      <c r="Q9" s="21"/>
    </row>
    <row r="10" spans="1:17" ht="18" customHeight="1">
      <c r="A10" s="13" t="s">
        <v>88</v>
      </c>
      <c r="B10" s="5"/>
      <c r="C10" s="5"/>
      <c r="D10" s="8"/>
      <c r="E10" s="117"/>
      <c r="F10" s="137"/>
      <c r="G10" s="180">
        <v>1585</v>
      </c>
      <c r="H10" s="500">
        <v>1794</v>
      </c>
      <c r="I10" s="117">
        <v>1766</v>
      </c>
      <c r="J10" s="137">
        <v>1812</v>
      </c>
      <c r="K10" s="381">
        <v>1846</v>
      </c>
      <c r="L10" s="500">
        <v>1728</v>
      </c>
      <c r="M10" s="117">
        <v>766</v>
      </c>
      <c r="N10" s="137">
        <v>690</v>
      </c>
      <c r="O10" s="381">
        <v>691</v>
      </c>
      <c r="P10" s="500">
        <v>693</v>
      </c>
      <c r="Q10" s="21"/>
    </row>
    <row r="11" spans="1:17" ht="18" customHeight="1">
      <c r="A11" s="13" t="s">
        <v>89</v>
      </c>
      <c r="B11" s="5"/>
      <c r="C11" s="5"/>
      <c r="D11" s="8"/>
      <c r="E11" s="117"/>
      <c r="F11" s="137"/>
      <c r="G11" s="180">
        <v>4199</v>
      </c>
      <c r="H11" s="500">
        <v>4239</v>
      </c>
      <c r="I11" s="117">
        <v>4256</v>
      </c>
      <c r="J11" s="137">
        <v>3606</v>
      </c>
      <c r="K11" s="381">
        <v>3487</v>
      </c>
      <c r="L11" s="500">
        <v>3482</v>
      </c>
      <c r="M11" s="117">
        <v>3369</v>
      </c>
      <c r="N11" s="137">
        <v>3327</v>
      </c>
      <c r="O11" s="381">
        <v>3157</v>
      </c>
      <c r="P11" s="500">
        <v>3059</v>
      </c>
      <c r="Q11" s="21"/>
    </row>
    <row r="12" spans="1:17" ht="18" customHeight="1">
      <c r="A12" s="13" t="s">
        <v>90</v>
      </c>
      <c r="B12" s="5"/>
      <c r="C12" s="5"/>
      <c r="D12" s="8"/>
      <c r="E12" s="117"/>
      <c r="F12" s="137"/>
      <c r="G12" s="180">
        <v>22207</v>
      </c>
      <c r="H12" s="500">
        <v>21652</v>
      </c>
      <c r="I12" s="117">
        <v>18386</v>
      </c>
      <c r="J12" s="137">
        <v>18584</v>
      </c>
      <c r="K12" s="381">
        <v>17953</v>
      </c>
      <c r="L12" s="500">
        <v>18377</v>
      </c>
      <c r="M12" s="117">
        <v>18693</v>
      </c>
      <c r="N12" s="137">
        <v>18328</v>
      </c>
      <c r="O12" s="381">
        <v>17892</v>
      </c>
      <c r="P12" s="500">
        <v>17423</v>
      </c>
      <c r="Q12" s="21"/>
    </row>
    <row r="13" spans="1:17" ht="18" customHeight="1">
      <c r="A13" s="13" t="s">
        <v>91</v>
      </c>
      <c r="B13" s="5"/>
      <c r="C13" s="5"/>
      <c r="D13" s="8"/>
      <c r="E13" s="117"/>
      <c r="F13" s="137"/>
      <c r="G13" s="180">
        <v>6377</v>
      </c>
      <c r="H13" s="500">
        <v>6164</v>
      </c>
      <c r="I13" s="117">
        <v>7678</v>
      </c>
      <c r="J13" s="137">
        <v>8510</v>
      </c>
      <c r="K13" s="381">
        <v>8367</v>
      </c>
      <c r="L13" s="500">
        <v>8171</v>
      </c>
      <c r="M13" s="117">
        <v>7557</v>
      </c>
      <c r="N13" s="137">
        <v>6780</v>
      </c>
      <c r="O13" s="381">
        <v>6643</v>
      </c>
      <c r="P13" s="500">
        <v>6399</v>
      </c>
      <c r="Q13" s="21"/>
    </row>
    <row r="14" spans="1:17" ht="18" customHeight="1">
      <c r="A14" s="13" t="s">
        <v>92</v>
      </c>
      <c r="B14" s="5"/>
      <c r="C14" s="5"/>
      <c r="D14" s="63"/>
      <c r="E14" s="138"/>
      <c r="F14" s="139"/>
      <c r="G14" s="193">
        <v>2160</v>
      </c>
      <c r="H14" s="501">
        <v>2912</v>
      </c>
      <c r="I14" s="138">
        <v>2559</v>
      </c>
      <c r="J14" s="139">
        <v>2437</v>
      </c>
      <c r="K14" s="382">
        <v>2607</v>
      </c>
      <c r="L14" s="501">
        <v>1858</v>
      </c>
      <c r="M14" s="138">
        <v>1427</v>
      </c>
      <c r="N14" s="139">
        <v>1578</v>
      </c>
      <c r="O14" s="382">
        <v>1008</v>
      </c>
      <c r="P14" s="501">
        <v>1333</v>
      </c>
      <c r="Q14" s="21"/>
    </row>
    <row r="15" spans="1:17" ht="18" customHeight="1">
      <c r="A15" s="11" t="s">
        <v>93</v>
      </c>
      <c r="B15" s="1"/>
      <c r="C15" s="1"/>
      <c r="D15" s="57"/>
      <c r="E15" s="140">
        <f>SUM(E8:E14)</f>
        <v>0</v>
      </c>
      <c r="F15" s="141">
        <f>SUM(F8:F14)</f>
        <v>0</v>
      </c>
      <c r="G15" s="384">
        <f>SUM(G8:G14)</f>
        <v>38423</v>
      </c>
      <c r="H15" s="503">
        <f t="shared" ref="H15" si="0">SUM(H8:H14)</f>
        <v>38382</v>
      </c>
      <c r="I15" s="140">
        <f>SUM(I8:I14)</f>
        <v>36205</v>
      </c>
      <c r="J15" s="141">
        <f>SUM(J8:J14)</f>
        <v>36333</v>
      </c>
      <c r="K15" s="384">
        <f>SUM(K8:K14)</f>
        <v>35782</v>
      </c>
      <c r="L15" s="503">
        <f t="shared" ref="L15" si="1">SUM(L8:L14)</f>
        <v>35664</v>
      </c>
      <c r="M15" s="140">
        <f>SUM(M8:M14)</f>
        <v>33456</v>
      </c>
      <c r="N15" s="141">
        <f>SUM(N8:N14)</f>
        <v>32417</v>
      </c>
      <c r="O15" s="384">
        <f>SUM(O8:O14)</f>
        <v>31330</v>
      </c>
      <c r="P15" s="503">
        <f t="shared" ref="P15" si="2">SUM(P8:P14)</f>
        <v>30956</v>
      </c>
      <c r="Q15" s="21"/>
    </row>
    <row r="16" spans="1:17" ht="18" customHeight="1">
      <c r="A16" s="10" t="s">
        <v>94</v>
      </c>
      <c r="B16" s="5"/>
      <c r="C16" s="5"/>
      <c r="D16" s="8"/>
      <c r="E16" s="142"/>
      <c r="F16" s="143"/>
      <c r="G16" s="388"/>
      <c r="H16" s="419"/>
      <c r="I16" s="142"/>
      <c r="J16" s="143"/>
      <c r="K16" s="388"/>
      <c r="L16" s="419"/>
      <c r="M16" s="142"/>
      <c r="N16" s="143"/>
      <c r="O16" s="388"/>
      <c r="P16" s="419"/>
      <c r="Q16" s="21"/>
    </row>
    <row r="17" spans="1:17" ht="18" customHeight="1">
      <c r="A17" s="13" t="s">
        <v>95</v>
      </c>
      <c r="B17" s="5"/>
      <c r="C17" s="5"/>
      <c r="D17" s="8"/>
      <c r="E17" s="117"/>
      <c r="F17" s="137"/>
      <c r="G17" s="180">
        <v>1392</v>
      </c>
      <c r="H17" s="500">
        <v>1532</v>
      </c>
      <c r="I17" s="117">
        <v>1306</v>
      </c>
      <c r="J17" s="137">
        <v>1266</v>
      </c>
      <c r="K17" s="381">
        <v>1349</v>
      </c>
      <c r="L17" s="500">
        <v>1429</v>
      </c>
      <c r="M17" s="117">
        <v>1334</v>
      </c>
      <c r="N17" s="137">
        <v>1339</v>
      </c>
      <c r="O17" s="381">
        <v>1311</v>
      </c>
      <c r="P17" s="500">
        <v>1373</v>
      </c>
      <c r="Q17" s="21"/>
    </row>
    <row r="18" spans="1:17" ht="18" customHeight="1">
      <c r="A18" s="13" t="s">
        <v>96</v>
      </c>
      <c r="B18" s="5"/>
      <c r="C18" s="5"/>
      <c r="D18" s="8"/>
      <c r="E18" s="117"/>
      <c r="F18" s="137"/>
      <c r="G18" s="180">
        <v>6011</v>
      </c>
      <c r="H18" s="500">
        <v>6169</v>
      </c>
      <c r="I18" s="117">
        <v>6509</v>
      </c>
      <c r="J18" s="137">
        <v>6303</v>
      </c>
      <c r="K18" s="381">
        <v>5988</v>
      </c>
      <c r="L18" s="500">
        <v>5952</v>
      </c>
      <c r="M18" s="117">
        <v>5630</v>
      </c>
      <c r="N18" s="137">
        <v>5949</v>
      </c>
      <c r="O18" s="381">
        <v>5601</v>
      </c>
      <c r="P18" s="500">
        <v>5370</v>
      </c>
      <c r="Q18" s="21"/>
    </row>
    <row r="19" spans="1:17" ht="18" customHeight="1">
      <c r="A19" s="13" t="s">
        <v>88</v>
      </c>
      <c r="B19" s="5"/>
      <c r="C19" s="5"/>
      <c r="D19" s="8"/>
      <c r="E19" s="117"/>
      <c r="F19" s="137"/>
      <c r="G19" s="180">
        <v>483</v>
      </c>
      <c r="H19" s="500">
        <v>502</v>
      </c>
      <c r="I19" s="117">
        <v>503</v>
      </c>
      <c r="J19" s="137">
        <v>499</v>
      </c>
      <c r="K19" s="381">
        <v>505</v>
      </c>
      <c r="L19" s="500">
        <v>511</v>
      </c>
      <c r="M19" s="117">
        <v>735</v>
      </c>
      <c r="N19" s="137">
        <v>735</v>
      </c>
      <c r="O19" s="381">
        <v>727</v>
      </c>
      <c r="P19" s="500">
        <v>739</v>
      </c>
      <c r="Q19" s="21"/>
    </row>
    <row r="20" spans="1:17" ht="18" customHeight="1">
      <c r="A20" s="13" t="s">
        <v>97</v>
      </c>
      <c r="B20" s="5"/>
      <c r="C20" s="5"/>
      <c r="D20" s="8"/>
      <c r="E20" s="117"/>
      <c r="F20" s="137"/>
      <c r="G20" s="180">
        <v>920</v>
      </c>
      <c r="H20" s="500">
        <v>933</v>
      </c>
      <c r="I20" s="117">
        <v>923</v>
      </c>
      <c r="J20" s="137">
        <v>935</v>
      </c>
      <c r="K20" s="381">
        <v>1002</v>
      </c>
      <c r="L20" s="500">
        <v>973</v>
      </c>
      <c r="M20" s="117">
        <v>1098</v>
      </c>
      <c r="N20" s="137">
        <v>1093</v>
      </c>
      <c r="O20" s="381">
        <v>931</v>
      </c>
      <c r="P20" s="500">
        <v>1093</v>
      </c>
      <c r="Q20" s="21"/>
    </row>
    <row r="21" spans="1:17" ht="18" customHeight="1">
      <c r="A21" s="13" t="s">
        <v>98</v>
      </c>
      <c r="B21" s="5"/>
      <c r="C21" s="5"/>
      <c r="D21" s="8"/>
      <c r="E21" s="117"/>
      <c r="F21" s="137"/>
      <c r="G21" s="180">
        <v>915</v>
      </c>
      <c r="H21" s="500">
        <v>966</v>
      </c>
      <c r="I21" s="117">
        <v>604</v>
      </c>
      <c r="J21" s="137">
        <v>614</v>
      </c>
      <c r="K21" s="381">
        <v>556</v>
      </c>
      <c r="L21" s="500">
        <v>597</v>
      </c>
      <c r="M21" s="117">
        <v>522</v>
      </c>
      <c r="N21" s="137">
        <v>473</v>
      </c>
      <c r="O21" s="381">
        <v>371</v>
      </c>
      <c r="P21" s="500">
        <v>365</v>
      </c>
      <c r="Q21" s="21"/>
    </row>
    <row r="22" spans="1:17" ht="18" customHeight="1">
      <c r="A22" s="13" t="s">
        <v>99</v>
      </c>
      <c r="B22" s="5"/>
      <c r="C22" s="5"/>
      <c r="D22" s="8"/>
      <c r="E22" s="117"/>
      <c r="F22" s="137"/>
      <c r="G22" s="180">
        <v>1073</v>
      </c>
      <c r="H22" s="500">
        <v>893</v>
      </c>
      <c r="I22" s="117">
        <v>831</v>
      </c>
      <c r="J22" s="137">
        <v>948</v>
      </c>
      <c r="K22" s="381">
        <v>831</v>
      </c>
      <c r="L22" s="500">
        <v>728</v>
      </c>
      <c r="M22" s="117">
        <v>356</v>
      </c>
      <c r="N22" s="137">
        <v>323</v>
      </c>
      <c r="O22" s="381">
        <v>274</v>
      </c>
      <c r="P22" s="500">
        <v>355</v>
      </c>
      <c r="Q22" s="21"/>
    </row>
    <row r="23" spans="1:17" ht="18" customHeight="1">
      <c r="A23" s="13" t="s">
        <v>100</v>
      </c>
      <c r="B23" s="5"/>
      <c r="C23" s="5"/>
      <c r="D23" s="8"/>
      <c r="E23" s="138"/>
      <c r="F23" s="139"/>
      <c r="G23" s="180">
        <v>308</v>
      </c>
      <c r="H23" s="501">
        <v>336</v>
      </c>
      <c r="I23" s="138">
        <v>315</v>
      </c>
      <c r="J23" s="139">
        <v>213</v>
      </c>
      <c r="K23" s="382">
        <v>73</v>
      </c>
      <c r="L23" s="501">
        <v>91</v>
      </c>
      <c r="M23" s="138">
        <v>52</v>
      </c>
      <c r="N23" s="139">
        <v>64</v>
      </c>
      <c r="O23" s="382">
        <v>109</v>
      </c>
      <c r="P23" s="501">
        <v>110</v>
      </c>
      <c r="Q23" s="21"/>
    </row>
    <row r="24" spans="1:17" ht="18" customHeight="1">
      <c r="A24" s="11" t="s">
        <v>101</v>
      </c>
      <c r="B24" s="1"/>
      <c r="C24" s="1"/>
      <c r="D24" s="57"/>
      <c r="E24" s="140">
        <f t="shared" ref="E24:H24" si="3">SUM(E17:E23)</f>
        <v>0</v>
      </c>
      <c r="F24" s="141">
        <f t="shared" si="3"/>
        <v>0</v>
      </c>
      <c r="G24" s="384">
        <f t="shared" si="3"/>
        <v>11102</v>
      </c>
      <c r="H24" s="503">
        <f t="shared" si="3"/>
        <v>11331</v>
      </c>
      <c r="I24" s="140">
        <f t="shared" ref="I24:P24" si="4">SUM(I17:I23)</f>
        <v>10991</v>
      </c>
      <c r="J24" s="141">
        <f t="shared" si="4"/>
        <v>10778</v>
      </c>
      <c r="K24" s="384">
        <f t="shared" si="4"/>
        <v>10304</v>
      </c>
      <c r="L24" s="503">
        <f t="shared" si="4"/>
        <v>10281</v>
      </c>
      <c r="M24" s="140">
        <f t="shared" si="4"/>
        <v>9727</v>
      </c>
      <c r="N24" s="141">
        <f t="shared" si="4"/>
        <v>9976</v>
      </c>
      <c r="O24" s="384">
        <f t="shared" si="4"/>
        <v>9324</v>
      </c>
      <c r="P24" s="503">
        <f t="shared" si="4"/>
        <v>9405</v>
      </c>
      <c r="Q24" s="21"/>
    </row>
    <row r="25" spans="1:17" ht="33.75" customHeight="1">
      <c r="A25" s="4326" t="s">
        <v>647</v>
      </c>
      <c r="B25" s="4327"/>
      <c r="C25" s="4327"/>
      <c r="D25" s="4328"/>
      <c r="E25" s="144"/>
      <c r="F25" s="145"/>
      <c r="G25" s="389">
        <v>2319</v>
      </c>
      <c r="H25" s="507">
        <v>2317</v>
      </c>
      <c r="I25" s="144">
        <v>2255</v>
      </c>
      <c r="J25" s="145">
        <v>2147</v>
      </c>
      <c r="K25" s="389">
        <v>2094</v>
      </c>
      <c r="L25" s="507">
        <v>2110</v>
      </c>
      <c r="M25" s="144">
        <v>1998</v>
      </c>
      <c r="N25" s="145">
        <v>1987</v>
      </c>
      <c r="O25" s="389">
        <v>1890</v>
      </c>
      <c r="P25" s="507">
        <v>1890</v>
      </c>
      <c r="Q25" s="21"/>
    </row>
    <row r="26" spans="1:17" ht="18" customHeight="1">
      <c r="A26" s="11" t="s">
        <v>102</v>
      </c>
      <c r="B26" s="1"/>
      <c r="C26" s="1"/>
      <c r="D26" s="57"/>
      <c r="E26" s="141">
        <f t="shared" ref="E26:H26" si="5">E15+E24+E25</f>
        <v>0</v>
      </c>
      <c r="F26" s="141">
        <f t="shared" si="5"/>
        <v>0</v>
      </c>
      <c r="G26" s="384">
        <f t="shared" si="5"/>
        <v>51844</v>
      </c>
      <c r="H26" s="503">
        <f t="shared" si="5"/>
        <v>52030</v>
      </c>
      <c r="I26" s="141">
        <f t="shared" ref="I26:P26" si="6">I15+I24+I25</f>
        <v>49451</v>
      </c>
      <c r="J26" s="141">
        <f t="shared" si="6"/>
        <v>49258</v>
      </c>
      <c r="K26" s="384">
        <f t="shared" si="6"/>
        <v>48180</v>
      </c>
      <c r="L26" s="503">
        <f t="shared" si="6"/>
        <v>48055</v>
      </c>
      <c r="M26" s="141">
        <f t="shared" si="6"/>
        <v>45181</v>
      </c>
      <c r="N26" s="141">
        <f t="shared" si="6"/>
        <v>44380</v>
      </c>
      <c r="O26" s="384">
        <f t="shared" si="6"/>
        <v>42544</v>
      </c>
      <c r="P26" s="503">
        <f t="shared" si="6"/>
        <v>42251</v>
      </c>
      <c r="Q26" s="21"/>
    </row>
    <row r="27" spans="1:17" ht="18" customHeight="1">
      <c r="A27" s="55" t="s">
        <v>292</v>
      </c>
      <c r="B27" s="1"/>
      <c r="C27" s="1"/>
      <c r="D27" s="57"/>
      <c r="E27" s="144"/>
      <c r="F27" s="145"/>
      <c r="G27" s="1504">
        <v>8503</v>
      </c>
      <c r="H27" s="507">
        <v>8487</v>
      </c>
      <c r="I27" s="144">
        <v>8418</v>
      </c>
      <c r="J27" s="145">
        <v>8385</v>
      </c>
      <c r="K27" s="389">
        <v>8266</v>
      </c>
      <c r="L27" s="507">
        <v>8082</v>
      </c>
      <c r="M27" s="144">
        <v>8057</v>
      </c>
      <c r="N27" s="145">
        <v>7903</v>
      </c>
      <c r="O27" s="389">
        <v>7813</v>
      </c>
      <c r="P27" s="507">
        <v>7730</v>
      </c>
      <c r="Q27" s="21"/>
    </row>
    <row r="28" spans="1:17" ht="18" customHeight="1">
      <c r="A28" s="55" t="s">
        <v>103</v>
      </c>
      <c r="B28" s="146"/>
      <c r="C28" s="146"/>
      <c r="D28" s="46"/>
      <c r="E28" s="117"/>
      <c r="F28" s="137"/>
      <c r="G28" s="180">
        <v>3888</v>
      </c>
      <c r="H28" s="500">
        <v>4110</v>
      </c>
      <c r="I28" s="117">
        <v>3382</v>
      </c>
      <c r="J28" s="137">
        <v>3252</v>
      </c>
      <c r="K28" s="381">
        <v>3594</v>
      </c>
      <c r="L28" s="500">
        <v>3251</v>
      </c>
      <c r="M28" s="117">
        <v>2631</v>
      </c>
      <c r="N28" s="137">
        <v>3281</v>
      </c>
      <c r="O28" s="381">
        <v>3476</v>
      </c>
      <c r="P28" s="500">
        <v>3280</v>
      </c>
      <c r="Q28" s="21"/>
    </row>
    <row r="29" spans="1:17" ht="18" customHeight="1">
      <c r="A29" s="66" t="s">
        <v>104</v>
      </c>
      <c r="B29" s="67"/>
      <c r="C29" s="67"/>
      <c r="D29" s="68"/>
      <c r="E29" s="141">
        <f>E28+E27+E26</f>
        <v>0</v>
      </c>
      <c r="F29" s="141">
        <f>F28+F27+F26</f>
        <v>0</v>
      </c>
      <c r="G29" s="384">
        <f>G28+G27+G26</f>
        <v>64235</v>
      </c>
      <c r="H29" s="503">
        <f>H26+H27+H28</f>
        <v>64627</v>
      </c>
      <c r="I29" s="141">
        <f>I28+I27+I26</f>
        <v>61251</v>
      </c>
      <c r="J29" s="141">
        <f>J28+J27+J26</f>
        <v>60895</v>
      </c>
      <c r="K29" s="384">
        <f>K28+K27+K26</f>
        <v>60040</v>
      </c>
      <c r="L29" s="503">
        <f>L26+L27+L28</f>
        <v>59388</v>
      </c>
      <c r="M29" s="141">
        <f>M28+M27+M26</f>
        <v>55869</v>
      </c>
      <c r="N29" s="141">
        <f>N28+N27+N26</f>
        <v>55564</v>
      </c>
      <c r="O29" s="384">
        <f>O28+O27+O26</f>
        <v>53833</v>
      </c>
      <c r="P29" s="503">
        <f>P26+P27+P28</f>
        <v>53261</v>
      </c>
      <c r="Q29" s="21"/>
    </row>
    <row r="30" spans="1:17" ht="18" customHeight="1">
      <c r="A30" s="10" t="s">
        <v>330</v>
      </c>
      <c r="B30" s="5"/>
      <c r="C30" s="5"/>
      <c r="D30" s="8"/>
      <c r="E30" s="33"/>
      <c r="F30" s="147"/>
      <c r="G30" s="29"/>
      <c r="H30" s="508"/>
      <c r="I30" s="33"/>
      <c r="J30" s="147"/>
      <c r="K30" s="29"/>
      <c r="L30" s="508"/>
      <c r="M30" s="33"/>
      <c r="N30" s="147"/>
      <c r="O30" s="29"/>
      <c r="P30" s="508"/>
      <c r="Q30" s="21"/>
    </row>
    <row r="31" spans="1:17" ht="18" customHeight="1">
      <c r="A31" s="38" t="s">
        <v>326</v>
      </c>
      <c r="B31" s="5"/>
      <c r="C31" s="5"/>
      <c r="D31" s="8"/>
      <c r="E31" s="148"/>
      <c r="F31" s="149"/>
      <c r="G31" s="28">
        <v>8.6599999999999996E-2</v>
      </c>
      <c r="H31" s="509">
        <v>8.2600000000000007E-2</v>
      </c>
      <c r="I31" s="148">
        <v>8.7300000000000003E-2</v>
      </c>
      <c r="J31" s="149">
        <v>8.5999999999999993E-2</v>
      </c>
      <c r="K31" s="28">
        <v>8.2600000000000007E-2</v>
      </c>
      <c r="L31" s="509">
        <v>7.9000000000000001E-2</v>
      </c>
      <c r="M31" s="148">
        <v>7.2999999999999995E-2</v>
      </c>
      <c r="N31" s="149">
        <v>7.7499999999999999E-2</v>
      </c>
      <c r="O31" s="28">
        <v>0.08</v>
      </c>
      <c r="P31" s="509">
        <v>7.9299999999999995E-2</v>
      </c>
      <c r="Q31" s="21"/>
    </row>
    <row r="32" spans="1:17" ht="18" customHeight="1">
      <c r="A32" s="30" t="s">
        <v>327</v>
      </c>
      <c r="B32" s="5"/>
      <c r="C32" s="5"/>
      <c r="D32" s="8"/>
      <c r="E32" s="148"/>
      <c r="F32" s="149"/>
      <c r="G32" s="28">
        <v>0.11609999999999999</v>
      </c>
      <c r="H32" s="509">
        <v>0.1065</v>
      </c>
      <c r="I32" s="148">
        <v>0.1143</v>
      </c>
      <c r="J32" s="149">
        <v>0.11449999999999999</v>
      </c>
      <c r="K32" s="28">
        <v>0.1115</v>
      </c>
      <c r="L32" s="509">
        <v>0.108</v>
      </c>
      <c r="M32" s="737">
        <v>0.1013</v>
      </c>
      <c r="N32" s="738">
        <v>0.10580000000000001</v>
      </c>
      <c r="O32" s="739">
        <v>0.1094</v>
      </c>
      <c r="P32" s="740">
        <v>0.1096</v>
      </c>
      <c r="Q32" s="21"/>
    </row>
    <row r="33" spans="1:17" ht="18" customHeight="1">
      <c r="A33" s="30" t="s">
        <v>328</v>
      </c>
      <c r="B33" s="5"/>
      <c r="C33" s="5"/>
      <c r="D33" s="8"/>
      <c r="E33" s="148"/>
      <c r="F33" s="149"/>
      <c r="G33" s="28">
        <v>0.14580000000000001</v>
      </c>
      <c r="H33" s="509">
        <v>0.13600000000000001</v>
      </c>
      <c r="I33" s="148">
        <v>0.14990000000000001</v>
      </c>
      <c r="J33" s="149">
        <v>0.151</v>
      </c>
      <c r="K33" s="28">
        <v>0.14879999999999999</v>
      </c>
      <c r="L33" s="509">
        <v>0.14499999999999999</v>
      </c>
      <c r="M33" s="737">
        <v>0.14069999999999999</v>
      </c>
      <c r="N33" s="738">
        <v>0.1457</v>
      </c>
      <c r="O33" s="739">
        <v>0.15060000000000001</v>
      </c>
      <c r="P33" s="740">
        <v>0.13489999999999999</v>
      </c>
      <c r="Q33" s="21"/>
    </row>
    <row r="34" spans="1:17" ht="18" customHeight="1">
      <c r="A34" s="30" t="s">
        <v>329</v>
      </c>
      <c r="B34" s="5"/>
      <c r="C34" s="5"/>
      <c r="D34" s="8"/>
      <c r="E34" s="1125"/>
      <c r="F34" s="948"/>
      <c r="G34" s="947"/>
      <c r="H34" s="751"/>
      <c r="I34" s="1125"/>
      <c r="J34" s="948"/>
      <c r="K34" s="947"/>
      <c r="L34" s="751"/>
      <c r="M34" s="148">
        <v>0.12</v>
      </c>
      <c r="N34" s="149">
        <v>0.127</v>
      </c>
      <c r="O34" s="28">
        <v>0.13</v>
      </c>
      <c r="P34" s="509">
        <v>0.127</v>
      </c>
      <c r="Q34" s="21"/>
    </row>
    <row r="35" spans="1:17" ht="18" customHeight="1">
      <c r="A35" s="38" t="s">
        <v>331</v>
      </c>
      <c r="B35" s="5"/>
      <c r="C35" s="5"/>
      <c r="D35" s="8"/>
      <c r="E35" s="1125"/>
      <c r="F35" s="949"/>
      <c r="G35" s="809"/>
      <c r="H35" s="752"/>
      <c r="I35" s="1125"/>
      <c r="J35" s="949"/>
      <c r="K35" s="809"/>
      <c r="L35" s="752"/>
      <c r="M35" s="148">
        <v>0.159</v>
      </c>
      <c r="N35" s="582">
        <v>0.16700000000000001</v>
      </c>
      <c r="O35" s="361">
        <v>0.17</v>
      </c>
      <c r="P35" s="542">
        <v>0.152</v>
      </c>
      <c r="Q35" s="21"/>
    </row>
    <row r="36" spans="1:17" ht="18" customHeight="1" thickBot="1">
      <c r="A36" s="390" t="s">
        <v>639</v>
      </c>
      <c r="B36" s="19"/>
      <c r="C36" s="19"/>
      <c r="D36" s="150"/>
      <c r="E36" s="589"/>
      <c r="F36" s="589"/>
      <c r="G36" s="566">
        <v>18.8</v>
      </c>
      <c r="H36" s="567">
        <v>19.98</v>
      </c>
      <c r="I36" s="589">
        <v>18.36</v>
      </c>
      <c r="J36" s="589">
        <v>17.989999999999998</v>
      </c>
      <c r="K36" s="566">
        <v>18.29</v>
      </c>
      <c r="L36" s="567">
        <v>18.72</v>
      </c>
      <c r="M36" s="589">
        <v>18.260000000000002</v>
      </c>
      <c r="N36" s="589">
        <v>17.75</v>
      </c>
      <c r="O36" s="566">
        <v>17.45</v>
      </c>
      <c r="P36" s="567">
        <v>19.45</v>
      </c>
      <c r="Q36" s="21"/>
    </row>
    <row r="37" spans="1:17">
      <c r="A37" s="151"/>
      <c r="B37" s="152"/>
      <c r="C37" s="152"/>
      <c r="D37" s="152"/>
      <c r="E37" s="152"/>
      <c r="F37" s="152"/>
      <c r="G37" s="152"/>
      <c r="H37" s="152"/>
      <c r="I37" s="152"/>
      <c r="J37" s="152"/>
      <c r="K37" s="152"/>
      <c r="L37" s="152"/>
      <c r="M37" s="152"/>
      <c r="N37" s="152"/>
      <c r="O37" s="152"/>
      <c r="P37" s="152"/>
    </row>
    <row r="38" spans="1:17">
      <c r="A38" s="130" t="s">
        <v>360</v>
      </c>
      <c r="B38" s="152"/>
      <c r="C38" s="152"/>
      <c r="D38" s="152"/>
      <c r="E38" s="152"/>
      <c r="F38" s="152"/>
      <c r="G38" s="152"/>
      <c r="H38" s="152"/>
      <c r="I38" s="152"/>
      <c r="J38" s="152"/>
      <c r="K38" s="152"/>
      <c r="L38" s="152"/>
      <c r="M38" s="152"/>
      <c r="N38" s="152"/>
      <c r="O38" s="152"/>
      <c r="P38" s="152"/>
    </row>
    <row r="39" spans="1:17">
      <c r="A39" s="131" t="s">
        <v>339</v>
      </c>
      <c r="B39" s="21"/>
      <c r="C39" s="21"/>
      <c r="D39" s="21"/>
      <c r="E39" s="21"/>
      <c r="F39" s="21"/>
      <c r="G39" s="21"/>
      <c r="H39" s="21"/>
      <c r="I39" s="21"/>
      <c r="J39" s="21"/>
      <c r="K39" s="21"/>
      <c r="L39" s="21"/>
      <c r="M39" s="21"/>
      <c r="N39" s="21"/>
      <c r="O39" s="21"/>
      <c r="P39" s="21"/>
    </row>
    <row r="40" spans="1:17">
      <c r="A40" s="574"/>
    </row>
    <row r="41" spans="1:17" s="17" customFormat="1">
      <c r="D41" s="44"/>
      <c r="E41" s="44"/>
      <c r="F41" s="44"/>
      <c r="G41" s="44"/>
      <c r="H41" s="44"/>
      <c r="I41" s="44"/>
      <c r="J41" s="44"/>
      <c r="K41" s="44"/>
      <c r="L41" s="44"/>
      <c r="M41" s="44"/>
      <c r="N41" s="44"/>
      <c r="O41" s="44"/>
      <c r="P41" s="44"/>
    </row>
    <row r="42" spans="1:17" s="17" customFormat="1">
      <c r="D42" s="44"/>
      <c r="E42" s="44"/>
      <c r="F42" s="44"/>
      <c r="G42" s="44"/>
      <c r="H42" s="44"/>
      <c r="I42" s="44"/>
      <c r="J42" s="44"/>
      <c r="K42" s="44"/>
      <c r="L42" s="44"/>
      <c r="M42" s="44"/>
      <c r="N42" s="44"/>
      <c r="O42" s="44"/>
      <c r="P42" s="44"/>
    </row>
    <row r="43" spans="1:17" s="17" customFormat="1">
      <c r="D43" s="44"/>
      <c r="E43" s="44"/>
      <c r="F43" s="44"/>
      <c r="G43" s="44"/>
      <c r="H43" s="44"/>
      <c r="I43" s="44"/>
      <c r="J43" s="44"/>
      <c r="K43" s="44"/>
      <c r="L43" s="44"/>
      <c r="M43" s="44"/>
      <c r="N43" s="741"/>
      <c r="O43" s="741"/>
      <c r="P43" s="741"/>
    </row>
    <row r="44" spans="1:17" s="17" customFormat="1">
      <c r="D44" s="44"/>
      <c r="E44" s="44"/>
      <c r="F44" s="44"/>
      <c r="G44" s="44"/>
      <c r="H44" s="44"/>
      <c r="I44" s="44"/>
      <c r="J44" s="44"/>
      <c r="K44" s="44"/>
      <c r="L44" s="44"/>
      <c r="M44" s="44"/>
      <c r="N44" s="741"/>
      <c r="O44" s="741"/>
      <c r="P44" s="741"/>
    </row>
    <row r="45" spans="1:17" s="17" customFormat="1">
      <c r="D45" s="44"/>
      <c r="E45" s="44"/>
      <c r="F45" s="44"/>
      <c r="G45" s="44"/>
      <c r="H45" s="44"/>
      <c r="I45" s="44"/>
      <c r="J45" s="44"/>
      <c r="K45" s="44"/>
      <c r="L45" s="44"/>
      <c r="M45" s="44"/>
      <c r="N45" s="741"/>
      <c r="O45" s="741"/>
      <c r="P45" s="741"/>
    </row>
    <row r="59" spans="4:16" ht="34.5">
      <c r="D59" s="134"/>
      <c r="E59" s="134"/>
      <c r="F59" s="134"/>
      <c r="G59" s="134"/>
      <c r="H59" s="134"/>
      <c r="I59" s="134"/>
      <c r="J59" s="134"/>
      <c r="K59" s="134"/>
      <c r="L59" s="134"/>
      <c r="M59" s="134"/>
      <c r="N59" s="134"/>
      <c r="O59" s="134"/>
      <c r="P59" s="134"/>
    </row>
  </sheetData>
  <mergeCells count="8">
    <mergeCell ref="A25:D25"/>
    <mergeCell ref="A1:P1"/>
    <mergeCell ref="M6:P6"/>
    <mergeCell ref="M4:P4"/>
    <mergeCell ref="I4:L4"/>
    <mergeCell ref="I6:L6"/>
    <mergeCell ref="E4:H4"/>
    <mergeCell ref="E6:H6"/>
  </mergeCells>
  <conditionalFormatting sqref="N41:P42 D41:M45">
    <cfRule type="expression" dxfId="14" priority="1" stopIfTrue="1">
      <formula>ABS(D41)&gt;0</formula>
    </cfRule>
  </conditionalFormatting>
  <printOptions horizontalCentered="1"/>
  <pageMargins left="0.31496062992125984" right="0.31496062992125984" top="0.39370078740157483" bottom="0.39370078740157483" header="0.19685039370078741" footer="0.19685039370078741"/>
  <pageSetup scale="63" orientation="landscape" r:id="rId1"/>
  <headerFooter alignWithMargins="0">
    <oddFooter>&amp;L&amp;"Tahoma,Italique"National Bank of Canada - Supplementary Financial Information&amp;R&amp;"Tahoma,Italique"page 31</oddFooter>
  </headerFooter>
  <drawing r:id="rId2"/>
  <legacyDrawing r:id="rId3"/>
  <oleObjects>
    <mc:AlternateContent xmlns:mc="http://schemas.openxmlformats.org/markup-compatibility/2006">
      <mc:Choice Requires="x14">
        <oleObject progId="Word.Document.8" shapeId="129025"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2902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CCFFCC"/>
    <pageSetUpPr fitToPage="1"/>
  </sheetPr>
  <dimension ref="A1:T54"/>
  <sheetViews>
    <sheetView showGridLines="0" showZeros="0" view="pageBreakPreview" topLeftCell="A31" zoomScale="85" zoomScaleNormal="75" zoomScaleSheetLayoutView="85" workbookViewId="0">
      <selection activeCell="B4" sqref="B4"/>
    </sheetView>
  </sheetViews>
  <sheetFormatPr defaultColWidth="8.88671875" defaultRowHeight="15"/>
  <cols>
    <col min="1" max="1" width="16.88671875" style="1577" customWidth="1"/>
    <col min="2" max="2" width="7.77734375" style="1577" customWidth="1"/>
    <col min="3" max="3" width="8.88671875" style="1577" customWidth="1"/>
    <col min="4" max="4" width="28" style="1577" customWidth="1"/>
    <col min="5" max="5" width="8.77734375" style="1577" hidden="1" customWidth="1"/>
    <col min="6" max="6" width="8.77734375" style="1583" customWidth="1"/>
    <col min="7" max="9" width="8.77734375" style="1577" customWidth="1"/>
    <col min="10" max="10" width="8.77734375" style="1583" customWidth="1"/>
    <col min="11" max="13" width="8.77734375" style="1577" customWidth="1"/>
    <col min="14" max="14" width="8.77734375" style="1583" customWidth="1"/>
    <col min="15" max="20" width="8.77734375" style="1577" customWidth="1"/>
    <col min="21" max="21" width="1.77734375" style="1577" customWidth="1"/>
    <col min="22" max="16384" width="8.88671875" style="1577"/>
  </cols>
  <sheetData>
    <row r="1" spans="1:20" ht="32.25" customHeight="1">
      <c r="A1" s="4022" t="s">
        <v>788</v>
      </c>
      <c r="B1" s="4022"/>
      <c r="C1" s="4022"/>
      <c r="D1" s="4022"/>
      <c r="E1" s="4022"/>
      <c r="F1" s="4022"/>
      <c r="G1" s="4022"/>
      <c r="H1" s="4022"/>
      <c r="I1" s="4022"/>
      <c r="J1" s="4022"/>
      <c r="K1" s="4022"/>
      <c r="L1" s="4022"/>
      <c r="M1" s="4022"/>
      <c r="N1" s="4022"/>
      <c r="O1" s="4022"/>
      <c r="P1" s="4022"/>
      <c r="Q1" s="4022"/>
      <c r="R1" s="4022"/>
      <c r="S1" s="4022"/>
      <c r="T1" s="4022"/>
    </row>
    <row r="2" spans="1:20" ht="12" customHeight="1" thickBot="1">
      <c r="B2" s="1579"/>
      <c r="C2" s="1579"/>
      <c r="D2" s="1579"/>
      <c r="E2" s="1579"/>
      <c r="F2" s="1584"/>
      <c r="G2" s="1579"/>
      <c r="H2" s="1579"/>
      <c r="I2" s="1579"/>
      <c r="J2" s="1584"/>
      <c r="K2" s="1579"/>
      <c r="L2" s="1579"/>
      <c r="M2" s="1579"/>
      <c r="N2" s="1584"/>
      <c r="O2" s="1579"/>
      <c r="P2" s="1579"/>
      <c r="Q2" s="1579"/>
      <c r="R2" s="1579"/>
      <c r="S2" s="1963"/>
      <c r="T2" s="1584"/>
    </row>
    <row r="3" spans="1:20" s="1841" customFormat="1" ht="17.25" customHeight="1">
      <c r="A3" s="1841" t="s">
        <v>787</v>
      </c>
      <c r="C3" s="2015"/>
      <c r="D3" s="2232"/>
      <c r="E3" s="4023">
        <v>2017</v>
      </c>
      <c r="F3" s="4026"/>
      <c r="G3" s="4026"/>
      <c r="H3" s="4027"/>
      <c r="I3" s="4023">
        <v>2016</v>
      </c>
      <c r="J3" s="4026"/>
      <c r="K3" s="4026"/>
      <c r="L3" s="4027"/>
      <c r="M3" s="4023">
        <v>2015</v>
      </c>
      <c r="N3" s="4024"/>
      <c r="O3" s="4024"/>
      <c r="P3" s="4025"/>
      <c r="Q3" s="4028" t="s">
        <v>786</v>
      </c>
      <c r="R3" s="4029"/>
      <c r="S3" s="4028" t="s">
        <v>1344</v>
      </c>
      <c r="T3" s="4030"/>
    </row>
    <row r="4" spans="1:20" ht="17.25" customHeight="1" thickBot="1">
      <c r="A4" s="1577" t="s">
        <v>1272</v>
      </c>
      <c r="B4" s="2015"/>
      <c r="C4" s="1787"/>
      <c r="D4" s="2125"/>
      <c r="E4" s="2186" t="s">
        <v>785</v>
      </c>
      <c r="F4" s="2233" t="s">
        <v>782</v>
      </c>
      <c r="G4" s="2187" t="s">
        <v>783</v>
      </c>
      <c r="H4" s="2189" t="s">
        <v>784</v>
      </c>
      <c r="I4" s="2186" t="s">
        <v>785</v>
      </c>
      <c r="J4" s="2233" t="s">
        <v>782</v>
      </c>
      <c r="K4" s="2187" t="s">
        <v>783</v>
      </c>
      <c r="L4" s="2189" t="s">
        <v>784</v>
      </c>
      <c r="M4" s="2186" t="s">
        <v>785</v>
      </c>
      <c r="N4" s="2233" t="s">
        <v>782</v>
      </c>
      <c r="O4" s="2187" t="s">
        <v>783</v>
      </c>
      <c r="P4" s="2189" t="s">
        <v>784</v>
      </c>
      <c r="Q4" s="2513">
        <f>+E3</f>
        <v>2017</v>
      </c>
      <c r="R4" s="2187">
        <f>+I3</f>
        <v>2016</v>
      </c>
      <c r="S4" s="3364">
        <f>+R4</f>
        <v>2016</v>
      </c>
      <c r="T4" s="2428">
        <f>+M3</f>
        <v>2015</v>
      </c>
    </row>
    <row r="5" spans="1:20" s="1583" customFormat="1" ht="17.25" customHeight="1">
      <c r="A5" s="2234" t="s">
        <v>815</v>
      </c>
      <c r="B5" s="2190"/>
      <c r="C5" s="2190"/>
      <c r="D5" s="3945"/>
      <c r="E5" s="2765">
        <v>0</v>
      </c>
      <c r="F5" s="3950">
        <v>518</v>
      </c>
      <c r="G5" s="3947">
        <v>484</v>
      </c>
      <c r="H5" s="3103">
        <v>497</v>
      </c>
      <c r="I5" s="2611">
        <v>307</v>
      </c>
      <c r="J5" s="2595">
        <v>478</v>
      </c>
      <c r="K5" s="2595">
        <v>210</v>
      </c>
      <c r="L5" s="2612">
        <v>261</v>
      </c>
      <c r="M5" s="2611">
        <v>347</v>
      </c>
      <c r="N5" s="2595">
        <v>453</v>
      </c>
      <c r="O5" s="2595">
        <v>404</v>
      </c>
      <c r="P5" s="2612">
        <v>415</v>
      </c>
      <c r="Q5" s="2618">
        <v>1499</v>
      </c>
      <c r="R5" s="3368">
        <v>949</v>
      </c>
      <c r="S5" s="3384">
        <v>1256</v>
      </c>
      <c r="T5" s="2631">
        <v>1619</v>
      </c>
    </row>
    <row r="6" spans="1:20" s="1583" customFormat="1" ht="9" customHeight="1">
      <c r="A6" s="1624"/>
      <c r="B6" s="1787"/>
      <c r="C6" s="1787"/>
      <c r="D6" s="2042"/>
      <c r="E6" s="2241"/>
      <c r="F6" s="3951"/>
      <c r="G6" s="2236"/>
      <c r="H6" s="2241"/>
      <c r="I6" s="2235"/>
      <c r="J6" s="2238"/>
      <c r="K6" s="2236"/>
      <c r="L6" s="2237"/>
      <c r="M6" s="2235"/>
      <c r="N6" s="2238"/>
      <c r="O6" s="2236"/>
      <c r="P6" s="2237"/>
      <c r="Q6" s="2235"/>
      <c r="R6" s="3369"/>
      <c r="S6" s="3385"/>
      <c r="T6" s="3039"/>
    </row>
    <row r="7" spans="1:20" s="1583" customFormat="1" ht="17.25" customHeight="1">
      <c r="A7" s="1624" t="s">
        <v>772</v>
      </c>
      <c r="B7" s="1787"/>
      <c r="C7" s="2201" t="s">
        <v>780</v>
      </c>
      <c r="D7" s="2042"/>
      <c r="E7" s="3077">
        <v>0</v>
      </c>
      <c r="F7" s="3952">
        <v>1.39</v>
      </c>
      <c r="G7" s="3948">
        <v>1.3</v>
      </c>
      <c r="H7" s="3077">
        <v>1.35</v>
      </c>
      <c r="I7" s="2638">
        <v>0.79</v>
      </c>
      <c r="J7" s="2639">
        <v>1.32</v>
      </c>
      <c r="K7" s="2639">
        <v>0.52</v>
      </c>
      <c r="L7" s="2640">
        <v>0.68</v>
      </c>
      <c r="M7" s="2638">
        <v>0.96</v>
      </c>
      <c r="N7" s="2639">
        <v>1.29</v>
      </c>
      <c r="O7" s="2639">
        <v>1.1399999999999999</v>
      </c>
      <c r="P7" s="2640">
        <v>1.17</v>
      </c>
      <c r="Q7" s="2638">
        <v>4.04</v>
      </c>
      <c r="R7" s="3370">
        <v>2.5200000000000005</v>
      </c>
      <c r="S7" s="3386">
        <v>3.3100000000000005</v>
      </c>
      <c r="T7" s="3040">
        <v>4.5599999999999996</v>
      </c>
    </row>
    <row r="8" spans="1:20" s="1583" customFormat="1" ht="17.25" customHeight="1">
      <c r="A8" s="1965"/>
      <c r="B8" s="1787"/>
      <c r="C8" s="2201" t="s">
        <v>781</v>
      </c>
      <c r="D8" s="2042"/>
      <c r="E8" s="3077">
        <v>0</v>
      </c>
      <c r="F8" s="3952">
        <v>1.37</v>
      </c>
      <c r="G8" s="3948">
        <v>1.28</v>
      </c>
      <c r="H8" s="3077">
        <v>1.34</v>
      </c>
      <c r="I8" s="2638">
        <v>0.78</v>
      </c>
      <c r="J8" s="2639">
        <v>1.31</v>
      </c>
      <c r="K8" s="2639">
        <v>0.52</v>
      </c>
      <c r="L8" s="2640">
        <v>0.67</v>
      </c>
      <c r="M8" s="2638">
        <v>0.95</v>
      </c>
      <c r="N8" s="2639">
        <v>1.28</v>
      </c>
      <c r="O8" s="2639">
        <v>1.1299999999999999</v>
      </c>
      <c r="P8" s="2640">
        <v>1.1599999999999999</v>
      </c>
      <c r="Q8" s="2638">
        <v>3.99</v>
      </c>
      <c r="R8" s="3370">
        <v>2.5099999999999998</v>
      </c>
      <c r="S8" s="3386">
        <v>3.2899999999999996</v>
      </c>
      <c r="T8" s="3040">
        <v>4.51</v>
      </c>
    </row>
    <row r="9" spans="1:20" s="1583" customFormat="1" ht="9" customHeight="1">
      <c r="A9" s="1624"/>
      <c r="B9" s="1787"/>
      <c r="C9" s="1787"/>
      <c r="D9" s="2042"/>
      <c r="E9" s="1787"/>
      <c r="F9" s="3953">
        <v>0</v>
      </c>
      <c r="G9" s="2239"/>
      <c r="H9" s="1787"/>
      <c r="I9" s="1624"/>
      <c r="J9" s="2124"/>
      <c r="K9" s="2239"/>
      <c r="L9" s="2125"/>
      <c r="M9" s="1624"/>
      <c r="N9" s="2124"/>
      <c r="O9" s="2239"/>
      <c r="P9" s="2125"/>
      <c r="Q9" s="1624"/>
      <c r="R9" s="3371"/>
      <c r="S9" s="3387"/>
      <c r="T9" s="3041"/>
    </row>
    <row r="10" spans="1:20" s="1583" customFormat="1" ht="17.25" customHeight="1" thickBot="1">
      <c r="A10" s="1627" t="s">
        <v>1115</v>
      </c>
      <c r="B10" s="2114"/>
      <c r="C10" s="2114"/>
      <c r="D10" s="3946"/>
      <c r="E10" s="3944">
        <v>0</v>
      </c>
      <c r="F10" s="3954">
        <v>0.1817</v>
      </c>
      <c r="G10" s="3949">
        <v>0.1787</v>
      </c>
      <c r="H10" s="3101">
        <v>0.18379999999999999</v>
      </c>
      <c r="I10" s="3099">
        <v>0.10970000000000001</v>
      </c>
      <c r="J10" s="3100">
        <v>0.18709999999999999</v>
      </c>
      <c r="K10" s="3100">
        <v>7.6999999999999999E-2</v>
      </c>
      <c r="L10" s="3101">
        <v>9.4600000000000004E-2</v>
      </c>
      <c r="M10" s="3099">
        <v>0.1363</v>
      </c>
      <c r="N10" s="3100">
        <v>0.1875</v>
      </c>
      <c r="O10" s="3100">
        <v>0.1759</v>
      </c>
      <c r="P10" s="3101">
        <v>0.17760000000000001</v>
      </c>
      <c r="Q10" s="3099">
        <v>0.18242967032967033</v>
      </c>
      <c r="R10" s="3372">
        <v>0.11987737226277373</v>
      </c>
      <c r="S10" s="3388">
        <v>0.1173191256830601</v>
      </c>
      <c r="T10" s="3101">
        <v>0.16927095890410959</v>
      </c>
    </row>
    <row r="11" spans="1:20" s="1583" customFormat="1" ht="9" customHeight="1">
      <c r="A11" s="1787"/>
      <c r="B11" s="1787"/>
      <c r="C11" s="1787"/>
      <c r="D11" s="1787"/>
      <c r="E11" s="1787"/>
      <c r="F11" s="1787"/>
      <c r="G11" s="1787"/>
      <c r="H11" s="1787"/>
      <c r="I11" s="1787"/>
      <c r="J11" s="1787"/>
      <c r="K11" s="1787"/>
      <c r="L11" s="2240"/>
      <c r="M11" s="1787"/>
      <c r="N11" s="1787"/>
      <c r="O11" s="1787"/>
      <c r="P11" s="2240"/>
      <c r="Q11" s="2241"/>
      <c r="R11" s="2241"/>
      <c r="S11" s="2241"/>
      <c r="T11" s="2241"/>
    </row>
    <row r="12" spans="1:20" s="1583" customFormat="1" ht="17.25" customHeight="1" thickBot="1">
      <c r="A12" s="1966" t="s">
        <v>773</v>
      </c>
      <c r="B12" s="1787"/>
      <c r="C12" s="1787"/>
      <c r="D12" s="1787"/>
      <c r="E12" s="1787"/>
      <c r="F12" s="1787"/>
      <c r="G12" s="1787"/>
      <c r="H12" s="1787"/>
      <c r="I12" s="1787"/>
      <c r="J12" s="1787"/>
      <c r="K12" s="1787"/>
      <c r="L12" s="2240"/>
      <c r="M12" s="1787"/>
      <c r="N12" s="1787"/>
      <c r="O12" s="1787"/>
      <c r="P12" s="2240"/>
      <c r="Q12" s="2240"/>
      <c r="R12" s="2240"/>
      <c r="S12" s="2240"/>
      <c r="T12" s="2240"/>
    </row>
    <row r="13" spans="1:20" s="1583" customFormat="1" ht="17.25" customHeight="1">
      <c r="A13" s="2234" t="s">
        <v>815</v>
      </c>
      <c r="B13" s="2190"/>
      <c r="C13" s="2190"/>
      <c r="D13" s="3268"/>
      <c r="E13" s="2765">
        <v>0</v>
      </c>
      <c r="F13" s="3278">
        <v>524</v>
      </c>
      <c r="G13" s="2833">
        <v>492</v>
      </c>
      <c r="H13" s="2765">
        <v>502</v>
      </c>
      <c r="I13" s="2611">
        <v>463</v>
      </c>
      <c r="J13" s="2595">
        <v>486</v>
      </c>
      <c r="K13" s="2595">
        <v>237</v>
      </c>
      <c r="L13" s="2612">
        <v>427</v>
      </c>
      <c r="M13" s="2611">
        <v>417</v>
      </c>
      <c r="N13" s="2595">
        <v>444</v>
      </c>
      <c r="O13" s="2595">
        <v>411</v>
      </c>
      <c r="P13" s="2612">
        <v>410</v>
      </c>
      <c r="Q13" s="2611">
        <v>1518</v>
      </c>
      <c r="R13" s="3373">
        <v>1150</v>
      </c>
      <c r="S13" s="3384">
        <v>1613</v>
      </c>
      <c r="T13" s="2758">
        <v>1682</v>
      </c>
    </row>
    <row r="14" spans="1:20" s="1583" customFormat="1" ht="9" customHeight="1">
      <c r="A14" s="1624"/>
      <c r="B14" s="1787"/>
      <c r="C14" s="1787"/>
      <c r="D14" s="3041"/>
      <c r="E14" s="2241"/>
      <c r="F14" s="3279"/>
      <c r="G14" s="3276"/>
      <c r="H14" s="2241"/>
      <c r="I14" s="2235"/>
      <c r="J14" s="2238"/>
      <c r="K14" s="2236"/>
      <c r="L14" s="2237"/>
      <c r="M14" s="2235"/>
      <c r="N14" s="2238"/>
      <c r="O14" s="2236"/>
      <c r="P14" s="2237"/>
      <c r="Q14" s="2235"/>
      <c r="R14" s="3369"/>
      <c r="S14" s="3385"/>
      <c r="T14" s="3042"/>
    </row>
    <row r="15" spans="1:20" s="1583" customFormat="1" ht="17.25" customHeight="1">
      <c r="A15" s="1624" t="s">
        <v>772</v>
      </c>
      <c r="B15" s="1787"/>
      <c r="C15" s="2201" t="s">
        <v>780</v>
      </c>
      <c r="D15" s="3041"/>
      <c r="E15" s="3077">
        <v>0</v>
      </c>
      <c r="F15" s="3280">
        <v>1.41</v>
      </c>
      <c r="G15" s="3277">
        <v>1.32</v>
      </c>
      <c r="H15" s="3077">
        <v>1.37</v>
      </c>
      <c r="I15" s="2638">
        <v>1.25</v>
      </c>
      <c r="J15" s="2639">
        <v>1.35</v>
      </c>
      <c r="K15" s="2639">
        <v>0.61</v>
      </c>
      <c r="L15" s="2640">
        <v>1.18</v>
      </c>
      <c r="M15" s="2638">
        <v>1.17</v>
      </c>
      <c r="N15" s="2639">
        <v>1.27</v>
      </c>
      <c r="O15" s="2639">
        <v>1.1599999999999999</v>
      </c>
      <c r="P15" s="2640">
        <v>1.1499999999999999</v>
      </c>
      <c r="Q15" s="2638">
        <v>4.0900000000000007</v>
      </c>
      <c r="R15" s="3370">
        <v>3.1300000000000003</v>
      </c>
      <c r="S15" s="3386">
        <v>4.38</v>
      </c>
      <c r="T15" s="2762">
        <v>4.75</v>
      </c>
    </row>
    <row r="16" spans="1:20" s="1583" customFormat="1" ht="17.25" customHeight="1">
      <c r="A16" s="1965"/>
      <c r="B16" s="1787"/>
      <c r="C16" s="2201" t="s">
        <v>781</v>
      </c>
      <c r="D16" s="3041"/>
      <c r="E16" s="3077">
        <v>0</v>
      </c>
      <c r="F16" s="3280">
        <v>1.39</v>
      </c>
      <c r="G16" s="3277">
        <v>1.3</v>
      </c>
      <c r="H16" s="3077">
        <v>1.35</v>
      </c>
      <c r="I16" s="2638">
        <v>1.24</v>
      </c>
      <c r="J16" s="2639">
        <v>1.33</v>
      </c>
      <c r="K16" s="2639">
        <v>0.6</v>
      </c>
      <c r="L16" s="2640">
        <v>1.17</v>
      </c>
      <c r="M16" s="2638">
        <v>1.1599999999999999</v>
      </c>
      <c r="N16" s="2639">
        <v>1.25</v>
      </c>
      <c r="O16" s="2639">
        <v>1.1499999999999999</v>
      </c>
      <c r="P16" s="2640">
        <v>1.1399999999999999</v>
      </c>
      <c r="Q16" s="2638">
        <v>4.05</v>
      </c>
      <c r="R16" s="3370">
        <v>3.11</v>
      </c>
      <c r="S16" s="3386">
        <v>4.3499999999999996</v>
      </c>
      <c r="T16" s="2762">
        <v>4.7</v>
      </c>
    </row>
    <row r="17" spans="1:20" s="1583" customFormat="1" ht="9" customHeight="1">
      <c r="A17" s="1624"/>
      <c r="B17" s="1787"/>
      <c r="C17" s="1787"/>
      <c r="D17" s="3041"/>
      <c r="E17" s="1787"/>
      <c r="F17" s="3281"/>
      <c r="G17" s="1813"/>
      <c r="H17" s="1787"/>
      <c r="I17" s="1624"/>
      <c r="J17" s="2124"/>
      <c r="K17" s="2239"/>
      <c r="L17" s="2125"/>
      <c r="M17" s="1624"/>
      <c r="N17" s="2124"/>
      <c r="O17" s="2239"/>
      <c r="P17" s="2125"/>
      <c r="Q17" s="1624"/>
      <c r="R17" s="3371"/>
      <c r="S17" s="3387"/>
      <c r="T17" s="3043"/>
    </row>
    <row r="18" spans="1:20" s="1583" customFormat="1" ht="17.25" customHeight="1">
      <c r="A18" s="1624" t="s">
        <v>1115</v>
      </c>
      <c r="B18" s="1787"/>
      <c r="C18" s="1787"/>
      <c r="D18" s="3041"/>
      <c r="E18" s="2764">
        <v>0</v>
      </c>
      <c r="F18" s="3282">
        <v>0.18410000000000001</v>
      </c>
      <c r="G18" s="2657">
        <v>0.1817</v>
      </c>
      <c r="H18" s="3038">
        <v>0.18609999999999999</v>
      </c>
      <c r="I18" s="2654">
        <v>0.1736</v>
      </c>
      <c r="J18" s="2655">
        <v>0.1903</v>
      </c>
      <c r="K18" s="2655">
        <v>8.8900000000000007E-2</v>
      </c>
      <c r="L18" s="2658">
        <v>0.1656</v>
      </c>
      <c r="M18" s="2654">
        <v>0.16619999999999999</v>
      </c>
      <c r="N18" s="2655">
        <v>0.18390000000000001</v>
      </c>
      <c r="O18" s="2655">
        <v>0.17879999999999999</v>
      </c>
      <c r="P18" s="2658">
        <v>0.17469999999999999</v>
      </c>
      <c r="Q18" s="2654">
        <v>0.1839915750915751</v>
      </c>
      <c r="R18" s="3374">
        <v>0.1487</v>
      </c>
      <c r="S18" s="3389">
        <v>0.15495901639344262</v>
      </c>
      <c r="T18" s="2761">
        <v>0.17587616438356163</v>
      </c>
    </row>
    <row r="19" spans="1:20" s="1583" customFormat="1" ht="17.25" customHeight="1">
      <c r="A19" s="1624" t="s">
        <v>1284</v>
      </c>
      <c r="B19" s="1787"/>
      <c r="C19" s="1787"/>
      <c r="D19" s="3041"/>
      <c r="E19" s="2764" t="e">
        <v>#DIV/0!</v>
      </c>
      <c r="F19" s="3282">
        <v>0.55421686746987953</v>
      </c>
      <c r="G19" s="2657">
        <v>0.56590084643288996</v>
      </c>
      <c r="H19" s="2761">
        <v>0.56531927357937906</v>
      </c>
      <c r="I19" s="2654">
        <v>0.5845588235294118</v>
      </c>
      <c r="J19" s="2655">
        <v>0.57888198757763976</v>
      </c>
      <c r="K19" s="2655">
        <v>0.57796947577969471</v>
      </c>
      <c r="L19" s="2658">
        <v>0.58562091503267977</v>
      </c>
      <c r="M19" s="2654">
        <v>0.58995247793618466</v>
      </c>
      <c r="N19" s="2655">
        <v>0.57952350289761756</v>
      </c>
      <c r="O19" s="2655">
        <v>0.58717434869739482</v>
      </c>
      <c r="P19" s="2658">
        <v>0.5873886223440713</v>
      </c>
      <c r="Q19" s="2654">
        <v>0.5617163009404389</v>
      </c>
      <c r="R19" s="3374">
        <v>0.58080482031418124</v>
      </c>
      <c r="S19" s="3389">
        <v>0.58178053830227738</v>
      </c>
      <c r="T19" s="2761">
        <v>0.58592443998662658</v>
      </c>
    </row>
    <row r="20" spans="1:20" s="1583" customFormat="1" ht="17.25" customHeight="1" thickBot="1">
      <c r="A20" s="1627" t="s">
        <v>774</v>
      </c>
      <c r="B20" s="2114"/>
      <c r="C20" s="2114"/>
      <c r="D20" s="3269"/>
      <c r="E20" s="3267">
        <v>0</v>
      </c>
      <c r="F20" s="3283">
        <v>0.27121001390820582</v>
      </c>
      <c r="G20" s="3275">
        <v>0.25679758308157102</v>
      </c>
      <c r="H20" s="3101">
        <v>0.26392961876832843</v>
      </c>
      <c r="I20" s="3252">
        <v>0.25201938610662361</v>
      </c>
      <c r="J20" s="3253">
        <v>0.23222748815165878</v>
      </c>
      <c r="K20" s="3253">
        <v>0.25705329153605017</v>
      </c>
      <c r="L20" s="3254">
        <v>0.2521891418563923</v>
      </c>
      <c r="M20" s="3252">
        <v>0.23204419889502761</v>
      </c>
      <c r="N20" s="3253">
        <v>0.25628140703517588</v>
      </c>
      <c r="O20" s="3253">
        <v>0.26737967914438504</v>
      </c>
      <c r="P20" s="3254">
        <v>0.2518248175182482</v>
      </c>
      <c r="Q20" s="3252">
        <v>0.26417838099854579</v>
      </c>
      <c r="R20" s="3375">
        <v>0.2449113591595535</v>
      </c>
      <c r="S20" s="3390">
        <v>0.2469654528478058</v>
      </c>
      <c r="T20" s="3255">
        <v>0.25211204979991109</v>
      </c>
    </row>
    <row r="21" spans="1:20" s="1583" customFormat="1" ht="9.9499999999999993" customHeight="1" thickBot="1">
      <c r="A21" s="1787"/>
      <c r="B21" s="1787"/>
      <c r="C21" s="1787"/>
      <c r="D21" s="1787"/>
      <c r="E21" s="1787"/>
      <c r="F21" s="1787"/>
      <c r="G21" s="1787"/>
      <c r="H21" s="1787"/>
      <c r="I21" s="1787"/>
      <c r="J21" s="1787"/>
      <c r="K21" s="1787"/>
      <c r="L21" s="2240"/>
      <c r="M21" s="1787"/>
      <c r="N21" s="1787"/>
      <c r="O21" s="1787"/>
      <c r="P21" s="2240"/>
      <c r="Q21" s="2240"/>
      <c r="R21" s="2240"/>
      <c r="S21" s="2240"/>
      <c r="T21" s="2240"/>
    </row>
    <row r="22" spans="1:20" ht="17.25" customHeight="1">
      <c r="A22" s="2191" t="s">
        <v>1273</v>
      </c>
      <c r="B22" s="2192"/>
      <c r="C22" s="2192"/>
      <c r="D22" s="3273"/>
      <c r="E22" s="3270">
        <v>0</v>
      </c>
      <c r="F22" s="3106">
        <v>240072</v>
      </c>
      <c r="G22" s="3107">
        <v>239020</v>
      </c>
      <c r="H22" s="3105">
        <v>234119</v>
      </c>
      <c r="I22" s="3104">
        <v>232206</v>
      </c>
      <c r="J22" s="3106">
        <v>229896</v>
      </c>
      <c r="K22" s="3107">
        <v>220734</v>
      </c>
      <c r="L22" s="3108">
        <v>219301</v>
      </c>
      <c r="M22" s="3104">
        <v>216090</v>
      </c>
      <c r="N22" s="3109">
        <v>215560</v>
      </c>
      <c r="O22" s="3109">
        <v>207123</v>
      </c>
      <c r="P22" s="3108">
        <v>214474</v>
      </c>
      <c r="Q22" s="3110">
        <v>240072</v>
      </c>
      <c r="R22" s="3376">
        <v>229896</v>
      </c>
      <c r="S22" s="3391">
        <v>232206</v>
      </c>
      <c r="T22" s="3108">
        <v>216090</v>
      </c>
    </row>
    <row r="23" spans="1:20" s="1583" customFormat="1" ht="17.25" customHeight="1">
      <c r="A23" s="1624" t="s">
        <v>841</v>
      </c>
      <c r="B23" s="1787"/>
      <c r="C23" s="1787"/>
      <c r="D23" s="3041"/>
      <c r="E23" s="3271">
        <v>0</v>
      </c>
      <c r="F23" s="3142">
        <v>130287</v>
      </c>
      <c r="G23" s="3114">
        <v>127162</v>
      </c>
      <c r="H23" s="3112">
        <v>126191</v>
      </c>
      <c r="I23" s="3111">
        <v>125005</v>
      </c>
      <c r="J23" s="3113">
        <v>122267</v>
      </c>
      <c r="K23" s="3114">
        <v>119422</v>
      </c>
      <c r="L23" s="3115">
        <v>117325</v>
      </c>
      <c r="M23" s="3111">
        <v>113427</v>
      </c>
      <c r="N23" s="3116">
        <v>110062</v>
      </c>
      <c r="O23" s="3116">
        <v>106581</v>
      </c>
      <c r="P23" s="3115">
        <v>104820</v>
      </c>
      <c r="Q23" s="3117">
        <v>127887.89010989011</v>
      </c>
      <c r="R23" s="3377">
        <v>119673.15328467153</v>
      </c>
      <c r="S23" s="3392">
        <v>121013.39890710382</v>
      </c>
      <c r="T23" s="3115">
        <v>108740.10136986303</v>
      </c>
    </row>
    <row r="24" spans="1:20" s="1583" customFormat="1" ht="17.25" customHeight="1">
      <c r="A24" s="1624" t="s">
        <v>833</v>
      </c>
      <c r="B24" s="1787"/>
      <c r="C24" s="1787"/>
      <c r="D24" s="3041"/>
      <c r="E24" s="3271" t="s">
        <v>1443</v>
      </c>
      <c r="F24" s="3142">
        <v>245096</v>
      </c>
      <c r="G24" s="3114">
        <v>251033</v>
      </c>
      <c r="H24" s="3112">
        <v>246060</v>
      </c>
      <c r="I24" s="3111">
        <v>243284</v>
      </c>
      <c r="J24" s="3113">
        <v>237447</v>
      </c>
      <c r="K24" s="3114">
        <v>230593</v>
      </c>
      <c r="L24" s="3115">
        <v>232213</v>
      </c>
      <c r="M24" s="3111">
        <v>228613</v>
      </c>
      <c r="N24" s="3116">
        <v>221644</v>
      </c>
      <c r="O24" s="3116">
        <v>222931</v>
      </c>
      <c r="P24" s="3115">
        <v>218530</v>
      </c>
      <c r="Q24" s="3117">
        <v>247357.36996336997</v>
      </c>
      <c r="R24" s="3377">
        <v>233439.28467153281</v>
      </c>
      <c r="S24" s="3392">
        <v>235913.16393442624</v>
      </c>
      <c r="T24" s="3115">
        <v>222929.4876712329</v>
      </c>
    </row>
    <row r="25" spans="1:20" ht="17.25" customHeight="1">
      <c r="A25" s="2197" t="s">
        <v>1274</v>
      </c>
      <c r="B25" s="1580"/>
      <c r="C25" s="1580"/>
      <c r="D25" s="3274"/>
      <c r="E25" s="3271">
        <v>0</v>
      </c>
      <c r="F25" s="3142">
        <v>10377.066000000001</v>
      </c>
      <c r="G25" s="3114">
        <v>10154.995999999999</v>
      </c>
      <c r="H25" s="3112">
        <v>9885.6010000000006</v>
      </c>
      <c r="I25" s="3111">
        <v>9631.3250000000007</v>
      </c>
      <c r="J25" s="3113">
        <v>9484.4509999999991</v>
      </c>
      <c r="K25" s="3114">
        <v>9379.4879999999994</v>
      </c>
      <c r="L25" s="3115">
        <v>9532.8799999999992</v>
      </c>
      <c r="M25" s="3111">
        <v>9223.9969999999994</v>
      </c>
      <c r="N25" s="3116">
        <v>9000.5580000000009</v>
      </c>
      <c r="O25" s="3116">
        <v>8783.0560000000005</v>
      </c>
      <c r="P25" s="3115">
        <v>8587.4779999999992</v>
      </c>
      <c r="Q25" s="3117">
        <v>10138.047648351649</v>
      </c>
      <c r="R25" s="3377">
        <v>9485.2349343065671</v>
      </c>
      <c r="S25" s="3392">
        <v>9523.7329836065564</v>
      </c>
      <c r="T25" s="3115">
        <v>8897.7233424657534</v>
      </c>
    </row>
    <row r="26" spans="1:20" ht="9.9499999999999993" customHeight="1">
      <c r="A26" s="2242"/>
      <c r="B26" s="1580"/>
      <c r="C26" s="1580"/>
      <c r="D26" s="3274"/>
      <c r="E26" s="3271"/>
      <c r="F26" s="3142"/>
      <c r="G26" s="3114"/>
      <c r="H26" s="3118"/>
      <c r="I26" s="3111"/>
      <c r="J26" s="3113"/>
      <c r="K26" s="3114"/>
      <c r="L26" s="3115"/>
      <c r="M26" s="3111"/>
      <c r="N26" s="3116"/>
      <c r="O26" s="3116"/>
      <c r="P26" s="3115"/>
      <c r="Q26" s="3117"/>
      <c r="R26" s="3377"/>
      <c r="S26" s="3392"/>
      <c r="T26" s="3115"/>
    </row>
    <row r="27" spans="1:20" s="1583" customFormat="1" ht="17.25" customHeight="1">
      <c r="A27" s="1624" t="s">
        <v>775</v>
      </c>
      <c r="B27" s="1787"/>
      <c r="C27" s="1787"/>
      <c r="D27" s="3041"/>
      <c r="E27" s="3271">
        <v>0</v>
      </c>
      <c r="F27" s="3142">
        <v>341580</v>
      </c>
      <c r="G27" s="3114">
        <v>341524</v>
      </c>
      <c r="H27" s="3112">
        <v>340810</v>
      </c>
      <c r="I27" s="3111">
        <v>338053</v>
      </c>
      <c r="J27" s="3113">
        <v>336826</v>
      </c>
      <c r="K27" s="3114">
        <v>337418</v>
      </c>
      <c r="L27" s="3115">
        <v>337535</v>
      </c>
      <c r="M27" s="3111">
        <v>337236</v>
      </c>
      <c r="N27" s="3116">
        <v>330001</v>
      </c>
      <c r="O27" s="3116">
        <v>330141</v>
      </c>
      <c r="P27" s="3115">
        <v>329860.299</v>
      </c>
      <c r="Q27" s="3117">
        <v>341580</v>
      </c>
      <c r="R27" s="3377">
        <v>336826</v>
      </c>
      <c r="S27" s="3392">
        <v>338053</v>
      </c>
      <c r="T27" s="3115">
        <v>337236</v>
      </c>
    </row>
    <row r="28" spans="1:20" s="1583" customFormat="1" ht="17.25" customHeight="1">
      <c r="A28" s="1624" t="s">
        <v>776</v>
      </c>
      <c r="B28" s="1787"/>
      <c r="C28" s="1787"/>
      <c r="D28" s="3041"/>
      <c r="E28" s="3271">
        <v>0</v>
      </c>
      <c r="F28" s="3142">
        <v>341555</v>
      </c>
      <c r="G28" s="3114">
        <v>341107</v>
      </c>
      <c r="H28" s="3112">
        <v>339476</v>
      </c>
      <c r="I28" s="3111">
        <v>337882</v>
      </c>
      <c r="J28" s="3113">
        <v>337553</v>
      </c>
      <c r="K28" s="3114">
        <v>337329</v>
      </c>
      <c r="L28" s="3115">
        <v>337074</v>
      </c>
      <c r="M28" s="3111">
        <v>331459</v>
      </c>
      <c r="N28" s="3116">
        <v>329527</v>
      </c>
      <c r="O28" s="3116">
        <v>329275</v>
      </c>
      <c r="P28" s="3115">
        <v>328880</v>
      </c>
      <c r="Q28" s="3117">
        <v>340708.33333333337</v>
      </c>
      <c r="R28" s="3377">
        <v>337317.59124087589</v>
      </c>
      <c r="S28" s="3392">
        <v>337460.21311475412</v>
      </c>
      <c r="T28" s="3115">
        <v>329790.44383561646</v>
      </c>
    </row>
    <row r="29" spans="1:20" s="1583" customFormat="1" ht="17.25" customHeight="1">
      <c r="A29" s="1624" t="s">
        <v>777</v>
      </c>
      <c r="B29" s="1787"/>
      <c r="C29" s="1787"/>
      <c r="D29" s="3041"/>
      <c r="E29" s="3271">
        <v>0</v>
      </c>
      <c r="F29" s="3142">
        <v>345353</v>
      </c>
      <c r="G29" s="3114">
        <v>345416</v>
      </c>
      <c r="H29" s="3112">
        <v>343270</v>
      </c>
      <c r="I29" s="3111">
        <v>341018</v>
      </c>
      <c r="J29" s="3113">
        <v>340196</v>
      </c>
      <c r="K29" s="3114">
        <v>339530</v>
      </c>
      <c r="L29" s="3115">
        <v>339265</v>
      </c>
      <c r="M29" s="3111">
        <v>334138</v>
      </c>
      <c r="N29" s="3116">
        <v>333127</v>
      </c>
      <c r="O29" s="3116">
        <v>332849</v>
      </c>
      <c r="P29" s="3115">
        <v>332925</v>
      </c>
      <c r="Q29" s="3117">
        <v>344614.5750915751</v>
      </c>
      <c r="R29" s="3377">
        <v>339626.6423357664</v>
      </c>
      <c r="S29" s="3392">
        <v>339894.83060109289</v>
      </c>
      <c r="T29" s="3115">
        <v>333139.12602739729</v>
      </c>
    </row>
    <row r="30" spans="1:20" s="1583" customFormat="1" ht="9.9499999999999993" customHeight="1">
      <c r="A30" s="1624"/>
      <c r="B30" s="1787"/>
      <c r="C30" s="1787"/>
      <c r="D30" s="3041"/>
      <c r="E30" s="1787"/>
      <c r="F30" s="3284"/>
      <c r="G30" s="2239"/>
      <c r="H30" s="3119"/>
      <c r="I30" s="1624"/>
      <c r="J30" s="2124"/>
      <c r="K30" s="2239"/>
      <c r="L30" s="3041"/>
      <c r="M30" s="1624"/>
      <c r="N30" s="2124"/>
      <c r="O30" s="2239"/>
      <c r="P30" s="3041"/>
      <c r="Q30" s="1624"/>
      <c r="R30" s="3371"/>
      <c r="S30" s="3387"/>
      <c r="T30" s="3041"/>
    </row>
    <row r="31" spans="1:20" s="1583" customFormat="1" ht="17.25" customHeight="1">
      <c r="A31" s="1624" t="s">
        <v>1004</v>
      </c>
      <c r="B31" s="1787"/>
      <c r="C31" s="1787"/>
      <c r="D31" s="3041"/>
      <c r="E31" s="3271">
        <v>0</v>
      </c>
      <c r="F31" s="3142">
        <v>460</v>
      </c>
      <c r="G31" s="3114">
        <v>422</v>
      </c>
      <c r="H31" s="3112">
        <v>442</v>
      </c>
      <c r="I31" s="3111">
        <v>492</v>
      </c>
      <c r="J31" s="3113">
        <v>452</v>
      </c>
      <c r="K31" s="3114">
        <v>521</v>
      </c>
      <c r="L31" s="3115">
        <v>434</v>
      </c>
      <c r="M31" s="3111">
        <v>457</v>
      </c>
      <c r="N31" s="3116">
        <v>449</v>
      </c>
      <c r="O31" s="3116">
        <v>446</v>
      </c>
      <c r="P31" s="3115">
        <v>389</v>
      </c>
      <c r="Q31" s="3117">
        <v>460</v>
      </c>
      <c r="R31" s="3377">
        <v>452</v>
      </c>
      <c r="S31" s="3392">
        <v>492</v>
      </c>
      <c r="T31" s="3115">
        <v>457</v>
      </c>
    </row>
    <row r="32" spans="1:20" s="1583" customFormat="1" ht="17.25" customHeight="1">
      <c r="A32" s="1624" t="s">
        <v>1137</v>
      </c>
      <c r="B32" s="1787"/>
      <c r="C32" s="1787"/>
      <c r="D32" s="3041"/>
      <c r="E32" s="3272" t="e">
        <v>#REF!</v>
      </c>
      <c r="F32" s="3285">
        <v>5.2843193566915567E-2</v>
      </c>
      <c r="G32" s="3123">
        <v>5.0310598957713643E-2</v>
      </c>
      <c r="H32" s="3121">
        <v>5.3365529731361307E-2</v>
      </c>
      <c r="I32" s="3120">
        <v>6.2508734706323288E-2</v>
      </c>
      <c r="J32" s="3122">
        <v>5.7972992281126949E-2</v>
      </c>
      <c r="K32" s="3123">
        <v>6.6695802875369997E-2</v>
      </c>
      <c r="L32" s="3124">
        <v>5.7270896619433569E-2</v>
      </c>
      <c r="M32" s="3120">
        <v>5.8761714898067474E-2</v>
      </c>
      <c r="N32" s="3125">
        <v>6.1085235671328779E-2</v>
      </c>
      <c r="O32" s="3125">
        <v>6.2086605524816964E-2</v>
      </c>
      <c r="P32" s="3124">
        <v>5.5988140301386026E-2</v>
      </c>
      <c r="Q32" s="3120">
        <v>5.2843193566915567E-2</v>
      </c>
      <c r="R32" s="3378">
        <v>5.7972992281126949E-2</v>
      </c>
      <c r="S32" s="3393">
        <v>6.2508734706323288E-2</v>
      </c>
      <c r="T32" s="3124">
        <v>5.8761714898067474E-2</v>
      </c>
    </row>
    <row r="33" spans="1:20" s="1583" customFormat="1" ht="17.25" customHeight="1">
      <c r="A33" s="1624" t="s">
        <v>1275</v>
      </c>
      <c r="B33" s="1787"/>
      <c r="C33" s="1787"/>
      <c r="D33" s="3041"/>
      <c r="E33" s="3114">
        <v>0</v>
      </c>
      <c r="F33" s="3142">
        <v>-307</v>
      </c>
      <c r="G33" s="3114">
        <v>-340</v>
      </c>
      <c r="H33" s="3112">
        <v>-344</v>
      </c>
      <c r="I33" s="3111">
        <v>-289</v>
      </c>
      <c r="J33" s="3113">
        <v>-328</v>
      </c>
      <c r="K33" s="3114">
        <v>-316</v>
      </c>
      <c r="L33" s="3115">
        <v>-132</v>
      </c>
      <c r="M33" s="3111">
        <v>-112</v>
      </c>
      <c r="N33" s="3116">
        <v>-112</v>
      </c>
      <c r="O33" s="3116">
        <v>-117</v>
      </c>
      <c r="P33" s="3115">
        <v>-172</v>
      </c>
      <c r="Q33" s="3117">
        <v>-307</v>
      </c>
      <c r="R33" s="3377">
        <v>-328</v>
      </c>
      <c r="S33" s="3392">
        <v>-289</v>
      </c>
      <c r="T33" s="3115">
        <v>-112</v>
      </c>
    </row>
    <row r="34" spans="1:20" s="1583" customFormat="1" ht="17.25" customHeight="1">
      <c r="A34" s="1624" t="s">
        <v>778</v>
      </c>
      <c r="B34" s="1787"/>
      <c r="C34" s="1787"/>
      <c r="D34" s="3041"/>
      <c r="E34" s="3129" t="s">
        <v>1443</v>
      </c>
      <c r="F34" s="3286">
        <v>-2.2921737572237071E-3</v>
      </c>
      <c r="G34" s="3129">
        <v>-2.6048250553525323E-3</v>
      </c>
      <c r="H34" s="3126">
        <v>-2.694509936005389E-3</v>
      </c>
      <c r="I34" s="3127">
        <v>-2.2763254278940445E-3</v>
      </c>
      <c r="J34" s="3128">
        <v>-2.6121096767514275E-3</v>
      </c>
      <c r="K34" s="3129">
        <v>-2.5911621690323321E-3</v>
      </c>
      <c r="L34" s="3130">
        <v>-1.1085357250831401E-3</v>
      </c>
      <c r="M34" s="3127">
        <v>-9.6712633951315556E-4</v>
      </c>
      <c r="N34" s="3131">
        <v>-9.880812696844315E-4</v>
      </c>
      <c r="O34" s="3131">
        <v>-1.0696164922064269E-3</v>
      </c>
      <c r="P34" s="3130">
        <v>-1.5943049942530867E-3</v>
      </c>
      <c r="Q34" s="3132">
        <v>-2.2921737572237071E-3</v>
      </c>
      <c r="R34" s="3379">
        <v>-2.6121096767514275E-3</v>
      </c>
      <c r="S34" s="3394">
        <v>-2.2763254278940445E-3</v>
      </c>
      <c r="T34" s="3130">
        <v>-9.6712633951315556E-4</v>
      </c>
    </row>
    <row r="35" spans="1:20" s="1583" customFormat="1" ht="9.9499999999999993" customHeight="1">
      <c r="A35" s="1624"/>
      <c r="B35" s="1787"/>
      <c r="C35" s="1787"/>
      <c r="D35" s="3041"/>
      <c r="E35" s="2239"/>
      <c r="F35" s="3284"/>
      <c r="G35" s="2239"/>
      <c r="H35" s="3119"/>
      <c r="I35" s="1624"/>
      <c r="J35" s="2124"/>
      <c r="K35" s="2239"/>
      <c r="L35" s="3041"/>
      <c r="M35" s="1624"/>
      <c r="N35" s="2124"/>
      <c r="O35" s="2239"/>
      <c r="P35" s="3041"/>
      <c r="Q35" s="1624"/>
      <c r="R35" s="3371"/>
      <c r="S35" s="3387"/>
      <c r="T35" s="3041"/>
    </row>
    <row r="36" spans="1:20" s="1583" customFormat="1" ht="17.25" customHeight="1">
      <c r="A36" s="1624" t="s">
        <v>1438</v>
      </c>
      <c r="B36" s="1787"/>
      <c r="C36" s="1787"/>
      <c r="D36" s="3041"/>
      <c r="E36" s="2239">
        <v>0</v>
      </c>
      <c r="F36" s="3284">
        <v>0.57999999999999996</v>
      </c>
      <c r="G36" s="3136">
        <v>0.56000000000000005</v>
      </c>
      <c r="H36" s="3133">
        <v>0.56000000000000005</v>
      </c>
      <c r="I36" s="3134">
        <v>0.55000000000000004</v>
      </c>
      <c r="J36" s="3135">
        <v>0.55000000000000004</v>
      </c>
      <c r="K36" s="3136">
        <v>0.54</v>
      </c>
      <c r="L36" s="3137">
        <v>0.54</v>
      </c>
      <c r="M36" s="3134">
        <v>0.52</v>
      </c>
      <c r="N36" s="3138">
        <v>0.52</v>
      </c>
      <c r="O36" s="3138">
        <v>0.5</v>
      </c>
      <c r="P36" s="3137">
        <v>0.5</v>
      </c>
      <c r="Q36" s="3134">
        <v>1.7000000000000002</v>
      </c>
      <c r="R36" s="3380">
        <v>1.6300000000000001</v>
      </c>
      <c r="S36" s="3395">
        <v>2.1800000000000002</v>
      </c>
      <c r="T36" s="3137">
        <v>2.04</v>
      </c>
    </row>
    <row r="37" spans="1:20" s="1583" customFormat="1" ht="17.25" customHeight="1">
      <c r="A37" s="1624" t="s">
        <v>797</v>
      </c>
      <c r="B37" s="1787"/>
      <c r="C37" s="1787"/>
      <c r="D37" s="3041"/>
      <c r="E37" s="3161">
        <v>0.41463414634146351</v>
      </c>
      <c r="F37" s="3287">
        <v>0.42056074766355145</v>
      </c>
      <c r="G37" s="3161">
        <v>0.4196597353497164</v>
      </c>
      <c r="H37" s="2215">
        <v>0.48034934497816595</v>
      </c>
      <c r="I37" s="2216">
        <v>0.49658314350797272</v>
      </c>
      <c r="J37" s="2214">
        <v>0.49883990719257554</v>
      </c>
      <c r="K37" s="2214">
        <v>0.50118203309692666</v>
      </c>
      <c r="L37" s="2215">
        <v>0.43514644351464443</v>
      </c>
      <c r="M37" s="2216">
        <v>0.42947368421052634</v>
      </c>
      <c r="N37" s="2214">
        <v>0.41913439635535299</v>
      </c>
      <c r="O37" s="2214">
        <v>0.42452830188679247</v>
      </c>
      <c r="P37" s="2215">
        <v>0.4176610978520286</v>
      </c>
      <c r="Q37" s="2214">
        <v>0.42056074766355145</v>
      </c>
      <c r="R37" s="3381">
        <v>0.49883990719257554</v>
      </c>
      <c r="S37" s="3396">
        <v>0.49658314350797272</v>
      </c>
      <c r="T37" s="2215">
        <v>0.42947368421052634</v>
      </c>
    </row>
    <row r="38" spans="1:20" s="1583" customFormat="1" ht="17.25" customHeight="1">
      <c r="A38" s="1624" t="s">
        <v>779</v>
      </c>
      <c r="B38" s="1787"/>
      <c r="C38" s="1787"/>
      <c r="D38" s="3041"/>
      <c r="E38" s="3136" t="e">
        <v>#DIV/0!</v>
      </c>
      <c r="F38" s="3141">
        <v>30.844897242227297</v>
      </c>
      <c r="G38" s="3136">
        <v>29.968611283540834</v>
      </c>
      <c r="H38" s="3133">
        <v>29.512044834365188</v>
      </c>
      <c r="I38" s="3134">
        <v>28.522154810044579</v>
      </c>
      <c r="J38" s="3135">
        <v>28.391513719249701</v>
      </c>
      <c r="K38" s="3136">
        <v>27.751927875809827</v>
      </c>
      <c r="L38" s="3137">
        <v>27.774897418045533</v>
      </c>
      <c r="M38" s="3134">
        <v>28.262107248336477</v>
      </c>
      <c r="N38" s="3138">
        <v>27.602946657737402</v>
      </c>
      <c r="O38" s="3138">
        <v>27.009671625154098</v>
      </c>
      <c r="P38" s="3137">
        <v>26.326296393734854</v>
      </c>
      <c r="Q38" s="3139">
        <v>30.844897242227297</v>
      </c>
      <c r="R38" s="3382">
        <v>28.391513719249701</v>
      </c>
      <c r="S38" s="3139">
        <v>28.522154810044579</v>
      </c>
      <c r="T38" s="3133">
        <v>28.262107248336477</v>
      </c>
    </row>
    <row r="39" spans="1:20" s="1583" customFormat="1" ht="17.25" customHeight="1">
      <c r="A39" s="1624" t="s">
        <v>1408</v>
      </c>
      <c r="B39" s="1787"/>
      <c r="C39" s="1787"/>
      <c r="D39" s="3041"/>
      <c r="E39" s="3136">
        <v>0</v>
      </c>
      <c r="F39" s="3141">
        <v>56.44</v>
      </c>
      <c r="G39" s="3136">
        <v>58.75</v>
      </c>
      <c r="H39" s="3133">
        <v>56.6</v>
      </c>
      <c r="I39" s="3140">
        <v>47.88</v>
      </c>
      <c r="J39" s="3141">
        <v>46.65</v>
      </c>
      <c r="K39" s="3136">
        <v>45.56</v>
      </c>
      <c r="L39" s="3137">
        <v>44.11</v>
      </c>
      <c r="M39" s="3140">
        <v>46.33</v>
      </c>
      <c r="N39" s="3141">
        <v>50.01</v>
      </c>
      <c r="O39" s="3141">
        <v>49.15</v>
      </c>
      <c r="P39" s="3137">
        <v>55.06</v>
      </c>
      <c r="Q39" s="3139">
        <v>58.75</v>
      </c>
      <c r="R39" s="3382">
        <v>46.65</v>
      </c>
      <c r="S39" s="3139">
        <v>47.88</v>
      </c>
      <c r="T39" s="3133">
        <v>55.06</v>
      </c>
    </row>
    <row r="40" spans="1:20" s="1583" customFormat="1" ht="17.25" customHeight="1">
      <c r="A40" s="1624" t="s">
        <v>1409</v>
      </c>
      <c r="B40" s="1787"/>
      <c r="C40" s="1787"/>
      <c r="D40" s="3041"/>
      <c r="E40" s="3136">
        <v>0</v>
      </c>
      <c r="F40" s="3141">
        <v>51.77</v>
      </c>
      <c r="G40" s="3136">
        <v>52.94</v>
      </c>
      <c r="H40" s="3133">
        <v>46.83</v>
      </c>
      <c r="I40" s="3140">
        <v>44.14</v>
      </c>
      <c r="J40" s="3141">
        <v>40.98</v>
      </c>
      <c r="K40" s="3136">
        <v>35.950000000000003</v>
      </c>
      <c r="L40" s="3137">
        <v>35.83</v>
      </c>
      <c r="M40" s="3140">
        <v>40.75</v>
      </c>
      <c r="N40" s="3141">
        <v>43.78</v>
      </c>
      <c r="O40" s="3141">
        <v>45.02</v>
      </c>
      <c r="P40" s="3137">
        <v>44.21</v>
      </c>
      <c r="Q40" s="3139">
        <v>46.83</v>
      </c>
      <c r="R40" s="3382">
        <v>35.83</v>
      </c>
      <c r="S40" s="3139">
        <v>35.83</v>
      </c>
      <c r="T40" s="3133">
        <v>40.75</v>
      </c>
    </row>
    <row r="41" spans="1:20" s="1583" customFormat="1" ht="17.25" customHeight="1">
      <c r="A41" s="1624" t="s">
        <v>1410</v>
      </c>
      <c r="B41" s="1787"/>
      <c r="C41" s="1787"/>
      <c r="D41" s="3041"/>
      <c r="E41" s="3136">
        <v>0</v>
      </c>
      <c r="F41" s="3141">
        <v>56.15</v>
      </c>
      <c r="G41" s="3136">
        <v>53.05</v>
      </c>
      <c r="H41" s="3133">
        <v>56.17</v>
      </c>
      <c r="I41" s="3140">
        <v>47.88</v>
      </c>
      <c r="J41" s="3141">
        <v>44.71</v>
      </c>
      <c r="K41" s="3136">
        <v>44.84</v>
      </c>
      <c r="L41" s="3137">
        <v>39.97</v>
      </c>
      <c r="M41" s="3140">
        <v>43.31</v>
      </c>
      <c r="N41" s="3141">
        <v>45.74</v>
      </c>
      <c r="O41" s="3141">
        <v>48.75</v>
      </c>
      <c r="P41" s="3137">
        <v>44.21</v>
      </c>
      <c r="Q41" s="3139">
        <v>56.15</v>
      </c>
      <c r="R41" s="3382">
        <v>44.71</v>
      </c>
      <c r="S41" s="3139">
        <v>47.88</v>
      </c>
      <c r="T41" s="3133">
        <v>43.31</v>
      </c>
    </row>
    <row r="42" spans="1:20" s="1583" customFormat="1" ht="17.25" customHeight="1">
      <c r="A42" s="1624" t="s">
        <v>793</v>
      </c>
      <c r="B42" s="1787"/>
      <c r="C42" s="1787"/>
      <c r="D42" s="3041"/>
      <c r="E42" s="3114">
        <v>0</v>
      </c>
      <c r="F42" s="3142">
        <v>21608</v>
      </c>
      <c r="G42" s="3114">
        <v>21683</v>
      </c>
      <c r="H42" s="3112">
        <v>21776</v>
      </c>
      <c r="I42" s="3111">
        <v>21966</v>
      </c>
      <c r="J42" s="3142">
        <v>22019</v>
      </c>
      <c r="K42" s="3114">
        <v>22110</v>
      </c>
      <c r="L42" s="3115">
        <v>22120</v>
      </c>
      <c r="M42" s="3111">
        <v>22152</v>
      </c>
      <c r="N42" s="3116">
        <v>22221</v>
      </c>
      <c r="O42" s="3116">
        <v>22318</v>
      </c>
      <c r="P42" s="3115">
        <v>22370</v>
      </c>
      <c r="Q42" s="3117">
        <v>21608</v>
      </c>
      <c r="R42" s="3377">
        <v>22019</v>
      </c>
      <c r="S42" s="3117">
        <v>21966</v>
      </c>
      <c r="T42" s="3112">
        <v>22152</v>
      </c>
    </row>
    <row r="43" spans="1:20" s="1583" customFormat="1" ht="9.9499999999999993" customHeight="1">
      <c r="A43" s="1624"/>
      <c r="B43" s="1787"/>
      <c r="C43" s="1787"/>
      <c r="D43" s="3041"/>
      <c r="E43" s="2239">
        <v>0</v>
      </c>
      <c r="F43" s="3284">
        <v>0</v>
      </c>
      <c r="G43" s="2239">
        <v>0</v>
      </c>
      <c r="H43" s="3119">
        <v>0</v>
      </c>
      <c r="I43" s="1624">
        <v>0</v>
      </c>
      <c r="J43" s="2124">
        <v>0</v>
      </c>
      <c r="K43" s="2239">
        <v>0</v>
      </c>
      <c r="L43" s="3041">
        <v>0</v>
      </c>
      <c r="M43" s="1624">
        <v>0</v>
      </c>
      <c r="N43" s="2124">
        <v>0</v>
      </c>
      <c r="O43" s="2239">
        <v>0</v>
      </c>
      <c r="P43" s="3041">
        <v>0</v>
      </c>
      <c r="Q43" s="1624">
        <v>0</v>
      </c>
      <c r="R43" s="3371">
        <v>0</v>
      </c>
      <c r="S43" s="1624">
        <v>0</v>
      </c>
      <c r="T43" s="3119">
        <v>0</v>
      </c>
    </row>
    <row r="44" spans="1:20" s="1583" customFormat="1" ht="17.25" customHeight="1">
      <c r="A44" s="1624" t="s">
        <v>1378</v>
      </c>
      <c r="B44" s="1787"/>
      <c r="C44" s="1787"/>
      <c r="D44" s="3041"/>
      <c r="E44" s="1787">
        <v>0</v>
      </c>
      <c r="F44" s="3284">
        <v>0</v>
      </c>
      <c r="G44" s="2239">
        <v>0</v>
      </c>
      <c r="H44" s="3119">
        <v>0</v>
      </c>
      <c r="I44" s="1624">
        <v>0</v>
      </c>
      <c r="J44" s="2124">
        <v>0</v>
      </c>
      <c r="K44" s="2239">
        <v>0</v>
      </c>
      <c r="L44" s="3041">
        <v>0</v>
      </c>
      <c r="M44" s="1624">
        <v>0</v>
      </c>
      <c r="N44" s="2124">
        <v>0</v>
      </c>
      <c r="O44" s="2239">
        <v>0</v>
      </c>
      <c r="P44" s="3041">
        <v>0</v>
      </c>
      <c r="Q44" s="1624">
        <v>0</v>
      </c>
      <c r="R44" s="3371">
        <v>0</v>
      </c>
      <c r="S44" s="3387">
        <v>0</v>
      </c>
      <c r="T44" s="3041">
        <v>0</v>
      </c>
    </row>
    <row r="45" spans="1:20" s="1583" customFormat="1" ht="17.25" customHeight="1">
      <c r="A45" s="1624" t="s">
        <v>1379</v>
      </c>
      <c r="B45" s="1787"/>
      <c r="C45" s="1787"/>
      <c r="D45" s="3041"/>
      <c r="E45" s="2780">
        <v>0.1118</v>
      </c>
      <c r="F45" s="3286">
        <v>0.1118</v>
      </c>
      <c r="G45" s="3129">
        <v>0.1077</v>
      </c>
      <c r="H45" s="3126">
        <v>0.106</v>
      </c>
      <c r="I45" s="3131">
        <v>0.10059999999999999</v>
      </c>
      <c r="J45" s="3131">
        <v>9.8599999999999993E-2</v>
      </c>
      <c r="K45" s="3131">
        <v>9.7500000000000003E-2</v>
      </c>
      <c r="L45" s="3130">
        <v>9.6699999999999994E-2</v>
      </c>
      <c r="M45" s="3131">
        <v>9.9000000000000005E-2</v>
      </c>
      <c r="N45" s="3131">
        <v>9.5000000000000001E-2</v>
      </c>
      <c r="O45" s="3131">
        <v>9.5000000000000001E-2</v>
      </c>
      <c r="P45" s="3130">
        <v>9.2999999999999999E-2</v>
      </c>
      <c r="Q45" s="3132">
        <v>0.1118</v>
      </c>
      <c r="R45" s="3379">
        <v>9.8599999999999993E-2</v>
      </c>
      <c r="S45" s="3394">
        <v>0.10059999999999999</v>
      </c>
      <c r="T45" s="3130">
        <v>9.9000000000000005E-2</v>
      </c>
    </row>
    <row r="46" spans="1:20" s="1583" customFormat="1" ht="20.100000000000001" customHeight="1">
      <c r="A46" s="1624" t="s">
        <v>1380</v>
      </c>
      <c r="B46" s="1787"/>
      <c r="C46" s="1787"/>
      <c r="D46" s="3041"/>
      <c r="E46" s="2780">
        <v>0.152</v>
      </c>
      <c r="F46" s="3286">
        <v>0.152</v>
      </c>
      <c r="G46" s="3129">
        <v>0.14199999999999999</v>
      </c>
      <c r="H46" s="3126">
        <v>0.14069999999999999</v>
      </c>
      <c r="I46" s="3131">
        <v>0.13539999999999999</v>
      </c>
      <c r="J46" s="3131">
        <v>0.13320000000000001</v>
      </c>
      <c r="K46" s="3131">
        <v>0.12939999999999999</v>
      </c>
      <c r="L46" s="3130">
        <v>0.12790000000000001</v>
      </c>
      <c r="M46" s="3131">
        <v>0.125</v>
      </c>
      <c r="N46" s="3131">
        <v>0.123</v>
      </c>
      <c r="O46" s="3131">
        <v>0.124</v>
      </c>
      <c r="P46" s="3130">
        <v>0.123</v>
      </c>
      <c r="Q46" s="3132">
        <v>0.152</v>
      </c>
      <c r="R46" s="3379">
        <v>0.13320000000000001</v>
      </c>
      <c r="S46" s="3394">
        <v>0.13539999999999999</v>
      </c>
      <c r="T46" s="3130">
        <v>0.125</v>
      </c>
    </row>
    <row r="47" spans="1:20" s="1583" customFormat="1" ht="20.100000000000001" customHeight="1">
      <c r="A47" s="1624" t="s">
        <v>1381</v>
      </c>
      <c r="B47" s="1787"/>
      <c r="C47" s="1787"/>
      <c r="D47" s="3041"/>
      <c r="E47" s="2780">
        <v>0.155</v>
      </c>
      <c r="F47" s="3286">
        <v>0.155</v>
      </c>
      <c r="G47" s="3129">
        <v>0.14480000000000001</v>
      </c>
      <c r="H47" s="3126">
        <v>0.15859999999999999</v>
      </c>
      <c r="I47" s="3131">
        <v>0.15310000000000001</v>
      </c>
      <c r="J47" s="3131">
        <v>0.15090000000000001</v>
      </c>
      <c r="K47" s="3131">
        <v>0.1477</v>
      </c>
      <c r="L47" s="3130">
        <v>0.14230000000000001</v>
      </c>
      <c r="M47" s="3131">
        <v>0.14000000000000001</v>
      </c>
      <c r="N47" s="3131">
        <v>0.14499999999999999</v>
      </c>
      <c r="O47" s="3131">
        <v>0.14599999999999999</v>
      </c>
      <c r="P47" s="3130">
        <v>0.14599999999999999</v>
      </c>
      <c r="Q47" s="3132">
        <v>0.155</v>
      </c>
      <c r="R47" s="3379">
        <v>0.15090000000000001</v>
      </c>
      <c r="S47" s="3394">
        <v>0.15310000000000001</v>
      </c>
      <c r="T47" s="3130">
        <v>0.14000000000000001</v>
      </c>
    </row>
    <row r="48" spans="1:20" s="1583" customFormat="1" ht="20.100000000000001" customHeight="1">
      <c r="A48" s="1624" t="s">
        <v>1329</v>
      </c>
      <c r="B48" s="1787"/>
      <c r="C48" s="1787"/>
      <c r="D48" s="3041"/>
      <c r="E48" s="2780">
        <v>0.04</v>
      </c>
      <c r="F48" s="3286">
        <v>0.04</v>
      </c>
      <c r="G48" s="3129">
        <v>3.7600000000000001E-2</v>
      </c>
      <c r="H48" s="3126">
        <v>3.7699999999999997E-2</v>
      </c>
      <c r="I48" s="3127">
        <v>3.6999999999999998E-2</v>
      </c>
      <c r="J48" s="3128">
        <v>3.6900000000000002E-2</v>
      </c>
      <c r="K48" s="3129">
        <v>3.7100000000000001E-2</v>
      </c>
      <c r="L48" s="3130">
        <v>3.78E-2</v>
      </c>
      <c r="M48" s="3131">
        <v>3.6999999999999998E-2</v>
      </c>
      <c r="N48" s="3131">
        <v>3.5999999999999997E-2</v>
      </c>
      <c r="O48" s="3131">
        <v>3.6999999999999998E-2</v>
      </c>
      <c r="P48" s="3130">
        <v>3.5999999999999997E-2</v>
      </c>
      <c r="Q48" s="3132">
        <v>0.04</v>
      </c>
      <c r="R48" s="3379">
        <v>3.6900000000000002E-2</v>
      </c>
      <c r="S48" s="3394">
        <v>3.6999999999999998E-2</v>
      </c>
      <c r="T48" s="3130">
        <v>3.6999999999999998E-2</v>
      </c>
    </row>
    <row r="49" spans="1:20" s="1583" customFormat="1" ht="20.100000000000001" customHeight="1" thickBot="1">
      <c r="A49" s="1627" t="s">
        <v>1343</v>
      </c>
      <c r="B49" s="2114"/>
      <c r="C49" s="2114"/>
      <c r="D49" s="3269"/>
      <c r="E49" s="3146">
        <v>0</v>
      </c>
      <c r="F49" s="3145">
        <v>1.34</v>
      </c>
      <c r="G49" s="3146">
        <v>1.39</v>
      </c>
      <c r="H49" s="3144">
        <v>1.39</v>
      </c>
      <c r="I49" s="3143">
        <v>1.34</v>
      </c>
      <c r="J49" s="3145">
        <v>1.37</v>
      </c>
      <c r="K49" s="3146">
        <v>1.35</v>
      </c>
      <c r="L49" s="3366">
        <v>1.35</v>
      </c>
      <c r="M49" s="3143">
        <v>1.31</v>
      </c>
      <c r="N49" s="3146">
        <v>1.28</v>
      </c>
      <c r="O49" s="3146">
        <v>1.22</v>
      </c>
      <c r="P49" s="3365"/>
      <c r="Q49" s="3143">
        <v>1.34</v>
      </c>
      <c r="R49" s="3383">
        <v>1.37</v>
      </c>
      <c r="S49" s="3397">
        <v>1.34</v>
      </c>
      <c r="T49" s="3367">
        <v>1.31</v>
      </c>
    </row>
    <row r="50" spans="1:20" s="1583" customFormat="1" ht="18" customHeight="1">
      <c r="A50" s="3358" t="s">
        <v>1330</v>
      </c>
      <c r="B50" s="1787"/>
      <c r="C50" s="1787"/>
      <c r="D50" s="1787"/>
      <c r="E50" s="3356"/>
      <c r="F50" s="3356"/>
      <c r="G50" s="3356"/>
      <c r="H50" s="3356"/>
      <c r="I50" s="3356"/>
      <c r="J50" s="3356"/>
      <c r="K50" s="3356"/>
      <c r="L50" s="2780"/>
      <c r="M50" s="3357"/>
      <c r="N50" s="3357"/>
      <c r="O50" s="3357"/>
      <c r="P50" s="3357"/>
      <c r="Q50" s="3356"/>
      <c r="R50" s="3356"/>
      <c r="S50" s="3356"/>
      <c r="T50" s="3357"/>
    </row>
    <row r="51" spans="1:20" s="1583" customFormat="1" ht="17.25" customHeight="1">
      <c r="A51" s="3358" t="s">
        <v>1237</v>
      </c>
      <c r="B51" s="1787"/>
      <c r="C51" s="1787"/>
      <c r="D51" s="1787"/>
      <c r="E51" s="2137"/>
      <c r="F51" s="2137"/>
      <c r="G51" s="2137"/>
      <c r="H51" s="2137"/>
      <c r="I51" s="2137"/>
      <c r="J51" s="2137"/>
      <c r="K51" s="2137"/>
      <c r="L51" s="2137"/>
      <c r="M51" s="2137"/>
      <c r="N51" s="2137"/>
      <c r="O51" s="2137"/>
      <c r="P51" s="2137"/>
      <c r="Q51" s="2243"/>
      <c r="R51" s="2137"/>
      <c r="S51" s="2137"/>
      <c r="T51" s="2137"/>
    </row>
    <row r="52" spans="1:20" ht="17.25" customHeight="1">
      <c r="A52" s="3358" t="s">
        <v>1328</v>
      </c>
      <c r="B52" s="1583"/>
      <c r="C52" s="1583"/>
      <c r="D52" s="1583"/>
      <c r="E52" s="1583"/>
      <c r="G52" s="1583"/>
      <c r="H52" s="1583"/>
      <c r="L52" s="1583"/>
      <c r="P52" s="1583"/>
      <c r="Q52" s="1583"/>
      <c r="R52" s="1583"/>
      <c r="S52" s="1583"/>
      <c r="T52" s="1583"/>
    </row>
    <row r="53" spans="1:20" ht="17.25" customHeight="1">
      <c r="A53" s="3358" t="s">
        <v>1411</v>
      </c>
      <c r="B53" s="1583"/>
      <c r="C53" s="1583"/>
      <c r="D53" s="1583"/>
      <c r="E53" s="1583"/>
      <c r="G53" s="1583"/>
      <c r="H53" s="1583"/>
      <c r="I53" s="1583"/>
      <c r="K53" s="1583"/>
      <c r="L53" s="1583"/>
      <c r="M53" s="1583"/>
      <c r="O53" s="1583"/>
      <c r="P53" s="1583"/>
      <c r="Q53" s="1583"/>
      <c r="R53" s="1583"/>
      <c r="S53" s="1583"/>
      <c r="T53" s="1583"/>
    </row>
    <row r="54" spans="1:20">
      <c r="A54" s="2112"/>
      <c r="H54" s="1583"/>
      <c r="L54" s="1583"/>
      <c r="P54" s="1583"/>
      <c r="Q54" s="1583"/>
      <c r="R54" s="1583"/>
      <c r="S54" s="1583"/>
      <c r="T54" s="1583"/>
    </row>
  </sheetData>
  <customSheetViews>
    <customSheetView guid="{6E56944C-2EC7-4E86-A58B-8D822666CEE1}" scale="75" showPageBreaks="1" showGridLines="0" fitToPage="1" printArea="1" hiddenColumns="1" showRuler="0">
      <pane xSplit="4" ySplit="6" topLeftCell="E22" activePane="bottomRight" state="frozen"/>
      <selection pane="bottomRight" activeCell="G28" sqref="G28"/>
      <pageMargins left="0.5" right="0.5" top="0.43307086614173201" bottom="0.511811023622047" header="0.511811023622047" footer="0.27559055118110198"/>
      <pageSetup scale="56" orientation="landscape" r:id="rId1"/>
      <headerFooter alignWithMargins="0">
        <oddFooter>&amp;L&amp;"Tahoma,Italic"National Bank of Canada Supplementary Financial Information&amp;R&amp;"Tahoma,Italic"&amp;A</oddFooter>
      </headerFooter>
    </customSheetView>
  </customSheetViews>
  <mergeCells count="6">
    <mergeCell ref="A1:T1"/>
    <mergeCell ref="M3:P3"/>
    <mergeCell ref="I3:L3"/>
    <mergeCell ref="E3:H3"/>
    <mergeCell ref="Q3:R3"/>
    <mergeCell ref="S3:T3"/>
  </mergeCells>
  <phoneticPr fontId="21" type="noConversion"/>
  <printOptions horizontalCentered="1"/>
  <pageMargins left="0.27559055118110237" right="0.27559055118110237" top="0.39370078740157483" bottom="0.39370078740157483" header="0.19685039370078741" footer="0.19685039370078741"/>
  <pageSetup scale="57"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4097" r:id="rId5">
          <objectPr defaultSize="0" autoPict="0" r:id="rId6">
            <anchor moveWithCells="1">
              <from>
                <xdr:col>0</xdr:col>
                <xdr:colOff>57150</xdr:colOff>
                <xdr:row>0</xdr:row>
                <xdr:rowOff>85725</xdr:rowOff>
              </from>
              <to>
                <xdr:col>0</xdr:col>
                <xdr:colOff>361950</xdr:colOff>
                <xdr:row>0</xdr:row>
                <xdr:rowOff>390525</xdr:rowOff>
              </to>
            </anchor>
          </objectPr>
        </oleObject>
      </mc:Choice>
      <mc:Fallback>
        <oleObject progId="Word.Document.8" shapeId="4097" r:id="rId5"/>
      </mc:Fallback>
    </mc:AlternateContent>
  </oleObject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5">
    <tabColor rgb="FF0070C0"/>
    <pageSetUpPr fitToPage="1"/>
  </sheetPr>
  <dimension ref="A1:L87"/>
  <sheetViews>
    <sheetView showGridLines="0" showZeros="0" defaultGridColor="0" view="pageBreakPreview" colorId="22" zoomScale="75" zoomScaleNormal="75" zoomScaleSheetLayoutView="75" workbookViewId="0">
      <selection activeCell="C14" sqref="C14"/>
    </sheetView>
  </sheetViews>
  <sheetFormatPr defaultColWidth="10.77734375" defaultRowHeight="15"/>
  <cols>
    <col min="1" max="1" width="43.21875" style="855" customWidth="1"/>
    <col min="2" max="2" width="15.21875" style="1057" customWidth="1"/>
    <col min="3" max="9" width="15.21875" style="855" customWidth="1"/>
    <col min="10" max="10" width="8.88671875" style="855" customWidth="1"/>
    <col min="11" max="11" width="14.21875" style="855" customWidth="1"/>
    <col min="12" max="247" width="8.88671875" style="855" customWidth="1"/>
    <col min="248" max="248" width="26.21875" style="855" customWidth="1"/>
    <col min="249" max="252" width="12.109375" style="855" customWidth="1"/>
    <col min="253" max="16384" width="10.77734375" style="855"/>
  </cols>
  <sheetData>
    <row r="1" spans="1:11" ht="23.1" customHeight="1">
      <c r="A1" s="4334" t="s">
        <v>742</v>
      </c>
      <c r="B1" s="4334"/>
      <c r="C1" s="4334"/>
      <c r="D1" s="4334"/>
      <c r="E1" s="4334"/>
      <c r="F1" s="4334"/>
      <c r="G1" s="4334"/>
      <c r="H1" s="4334"/>
      <c r="I1" s="4334"/>
    </row>
    <row r="2" spans="1:11" s="856" customFormat="1" ht="9.75" customHeight="1" thickBot="1">
      <c r="B2" s="1237"/>
    </row>
    <row r="3" spans="1:11" ht="21" customHeight="1">
      <c r="B3" s="4335" t="s">
        <v>681</v>
      </c>
      <c r="C3" s="4336"/>
      <c r="D3" s="4336"/>
      <c r="E3" s="4336"/>
      <c r="F3" s="4336"/>
      <c r="G3" s="4336"/>
      <c r="H3" s="4336"/>
      <c r="I3" s="4337"/>
    </row>
    <row r="4" spans="1:11" ht="21" customHeight="1">
      <c r="B4" s="4338" t="s">
        <v>725</v>
      </c>
      <c r="C4" s="4339"/>
      <c r="D4" s="4339"/>
      <c r="E4" s="4339"/>
      <c r="F4" s="4340"/>
      <c r="G4" s="4341" t="s">
        <v>726</v>
      </c>
      <c r="H4" s="4340"/>
      <c r="I4" s="4342" t="s">
        <v>5</v>
      </c>
    </row>
    <row r="5" spans="1:11" ht="21" customHeight="1">
      <c r="B5" s="4338" t="s">
        <v>727</v>
      </c>
      <c r="C5" s="4340"/>
      <c r="D5" s="4341" t="s">
        <v>726</v>
      </c>
      <c r="E5" s="4339"/>
      <c r="F5" s="4340"/>
      <c r="G5" s="4345" t="s">
        <v>728</v>
      </c>
      <c r="H5" s="4347" t="s">
        <v>746</v>
      </c>
      <c r="I5" s="4343"/>
    </row>
    <row r="6" spans="1:11" ht="37.5" customHeight="1" thickBot="1">
      <c r="A6" s="863" t="s">
        <v>249</v>
      </c>
      <c r="B6" s="1505" t="s">
        <v>115</v>
      </c>
      <c r="C6" s="1506" t="s">
        <v>9</v>
      </c>
      <c r="D6" s="1506" t="s">
        <v>20</v>
      </c>
      <c r="E6" s="1506" t="s">
        <v>729</v>
      </c>
      <c r="F6" s="1506" t="s">
        <v>730</v>
      </c>
      <c r="G6" s="4346"/>
      <c r="H6" s="4348"/>
      <c r="I6" s="4344"/>
    </row>
    <row r="7" spans="1:11" ht="15" customHeight="1">
      <c r="A7" s="950"/>
      <c r="B7" s="1507"/>
      <c r="C7" s="1508"/>
      <c r="D7" s="1508"/>
      <c r="E7" s="1509"/>
      <c r="F7" s="1510"/>
      <c r="G7" s="1511"/>
      <c r="H7" s="1511"/>
      <c r="I7" s="1512"/>
    </row>
    <row r="8" spans="1:11" ht="15" customHeight="1">
      <c r="A8" s="962" t="s">
        <v>10</v>
      </c>
      <c r="B8" s="962"/>
      <c r="C8" s="1511"/>
      <c r="D8" s="1508"/>
      <c r="E8" s="1509"/>
      <c r="F8" s="1510"/>
      <c r="G8" s="1511"/>
      <c r="H8" s="1511"/>
      <c r="I8" s="1512"/>
    </row>
    <row r="9" spans="1:11" ht="18.75">
      <c r="A9" s="1513" t="s">
        <v>747</v>
      </c>
      <c r="B9" s="1514">
        <v>5036</v>
      </c>
      <c r="C9" s="1515">
        <v>0</v>
      </c>
      <c r="D9" s="1515">
        <v>0</v>
      </c>
      <c r="E9" s="1516">
        <v>0</v>
      </c>
      <c r="F9" s="1517">
        <v>0</v>
      </c>
      <c r="G9" s="1515"/>
      <c r="H9" s="1515">
        <v>549</v>
      </c>
      <c r="I9" s="1518">
        <v>5585</v>
      </c>
      <c r="K9" s="1559">
        <f>SUM(B9:H9)-I9</f>
        <v>0</v>
      </c>
    </row>
    <row r="10" spans="1:11" ht="15" customHeight="1">
      <c r="A10" s="951"/>
      <c r="B10" s="1519"/>
      <c r="C10" s="1144"/>
      <c r="D10" s="1144"/>
      <c r="E10" s="1520"/>
      <c r="F10" s="1521"/>
      <c r="G10" s="1144"/>
      <c r="H10" s="1144"/>
      <c r="I10" s="1522"/>
    </row>
    <row r="11" spans="1:11" ht="15" customHeight="1">
      <c r="A11" s="1560" t="s">
        <v>6</v>
      </c>
      <c r="B11" s="1563"/>
      <c r="C11" s="1144"/>
      <c r="D11" s="1144"/>
      <c r="E11" s="1520"/>
      <c r="F11" s="1521"/>
      <c r="G11" s="1144"/>
      <c r="H11" s="1144"/>
      <c r="I11" s="1522"/>
    </row>
    <row r="12" spans="1:11" ht="15" customHeight="1">
      <c r="A12" s="1523" t="s">
        <v>731</v>
      </c>
      <c r="B12" s="1566">
        <v>2253</v>
      </c>
      <c r="C12" s="1144">
        <v>0</v>
      </c>
      <c r="D12" s="1144">
        <v>1217</v>
      </c>
      <c r="E12" s="1144">
        <v>0</v>
      </c>
      <c r="F12" s="1144">
        <v>0</v>
      </c>
      <c r="G12" s="1144">
        <v>41779</v>
      </c>
      <c r="H12" s="1144">
        <v>0</v>
      </c>
      <c r="I12" s="1522">
        <v>45250</v>
      </c>
      <c r="K12" s="1559">
        <f t="shared" ref="K12:K14" si="0">SUM(B12:H12)-I12</f>
        <v>-1</v>
      </c>
    </row>
    <row r="13" spans="1:11" ht="15" customHeight="1">
      <c r="A13" s="953" t="s">
        <v>732</v>
      </c>
      <c r="B13" s="1566">
        <v>9197</v>
      </c>
      <c r="C13" s="1144">
        <v>0</v>
      </c>
      <c r="D13" s="1144">
        <v>71</v>
      </c>
      <c r="E13" s="1144">
        <v>0</v>
      </c>
      <c r="F13" s="1144">
        <v>0</v>
      </c>
      <c r="G13" s="1144">
        <v>0</v>
      </c>
      <c r="H13" s="1144">
        <v>129</v>
      </c>
      <c r="I13" s="1522">
        <v>9397</v>
      </c>
      <c r="K13" s="1559">
        <f t="shared" si="0"/>
        <v>0</v>
      </c>
    </row>
    <row r="14" spans="1:11" ht="15" customHeight="1">
      <c r="A14" s="1524"/>
      <c r="B14" s="1565">
        <f>SUM(B12:B13)</f>
        <v>11450</v>
      </c>
      <c r="C14" s="1526">
        <f>SUM(C12:C13)</f>
        <v>0</v>
      </c>
      <c r="D14" s="1526">
        <f t="shared" ref="D14:H14" si="1">SUM(D12:D13)</f>
        <v>1288</v>
      </c>
      <c r="E14" s="1526">
        <f t="shared" si="1"/>
        <v>0</v>
      </c>
      <c r="F14" s="1526">
        <f t="shared" si="1"/>
        <v>0</v>
      </c>
      <c r="G14" s="1526">
        <f t="shared" si="1"/>
        <v>41779</v>
      </c>
      <c r="H14" s="1526">
        <f t="shared" si="1"/>
        <v>129</v>
      </c>
      <c r="I14" s="1525">
        <f>SUM(I12:I13)</f>
        <v>54647</v>
      </c>
      <c r="K14" s="1559">
        <f t="shared" si="0"/>
        <v>-1</v>
      </c>
    </row>
    <row r="15" spans="1:11" ht="15" customHeight="1">
      <c r="A15" s="953"/>
      <c r="B15" s="1564"/>
      <c r="C15" s="1144"/>
      <c r="D15" s="1144"/>
      <c r="E15" s="1520"/>
      <c r="F15" s="1521"/>
      <c r="G15" s="1144"/>
      <c r="H15" s="1144"/>
      <c r="I15" s="1522"/>
    </row>
    <row r="16" spans="1:11" ht="37.5" customHeight="1">
      <c r="A16" s="1541" t="s">
        <v>733</v>
      </c>
      <c r="B16" s="1567">
        <v>0</v>
      </c>
      <c r="C16" s="1515">
        <v>0</v>
      </c>
      <c r="D16" s="1515">
        <v>0</v>
      </c>
      <c r="E16" s="1516">
        <v>19079</v>
      </c>
      <c r="F16" s="1517">
        <v>0</v>
      </c>
      <c r="G16" s="1515">
        <v>0</v>
      </c>
      <c r="H16" s="1515">
        <v>0</v>
      </c>
      <c r="I16" s="1518">
        <v>19079</v>
      </c>
      <c r="K16" s="1559">
        <f>SUM(B16:H16)-I16</f>
        <v>0</v>
      </c>
    </row>
    <row r="17" spans="1:11" ht="15" customHeight="1">
      <c r="A17" s="951"/>
      <c r="B17" s="1564"/>
      <c r="C17" s="1144"/>
      <c r="D17" s="1144"/>
      <c r="E17" s="1520"/>
      <c r="F17" s="1521"/>
      <c r="G17" s="1144"/>
      <c r="H17" s="1144"/>
      <c r="I17" s="1522"/>
    </row>
    <row r="18" spans="1:11" ht="15" customHeight="1">
      <c r="A18" s="951" t="s">
        <v>11</v>
      </c>
      <c r="B18" s="1564"/>
      <c r="C18" s="1144"/>
      <c r="D18" s="1144"/>
      <c r="E18" s="1520"/>
      <c r="F18" s="1521"/>
      <c r="G18" s="1144"/>
      <c r="H18" s="1144"/>
      <c r="I18" s="1522"/>
    </row>
    <row r="19" spans="1:11" ht="18.75">
      <c r="A19" s="953" t="s">
        <v>748</v>
      </c>
      <c r="B19" s="1566">
        <v>19284</v>
      </c>
      <c r="C19" s="1144">
        <v>18380</v>
      </c>
      <c r="D19" s="1144">
        <v>0</v>
      </c>
      <c r="E19" s="1520">
        <v>0</v>
      </c>
      <c r="F19" s="1521">
        <v>0</v>
      </c>
      <c r="G19" s="1144">
        <v>0</v>
      </c>
      <c r="H19" s="1144">
        <v>0</v>
      </c>
      <c r="I19" s="1522">
        <v>37664</v>
      </c>
      <c r="K19" s="1559">
        <f t="shared" ref="K19:K25" si="2">SUM(B19:H19)-I19</f>
        <v>0</v>
      </c>
    </row>
    <row r="20" spans="1:11" ht="15" customHeight="1">
      <c r="A20" s="953" t="s">
        <v>538</v>
      </c>
      <c r="B20" s="1566">
        <v>0</v>
      </c>
      <c r="C20" s="1144">
        <v>27701</v>
      </c>
      <c r="D20" s="1144">
        <v>1365</v>
      </c>
      <c r="E20" s="1520">
        <v>0</v>
      </c>
      <c r="F20" s="1521">
        <v>0</v>
      </c>
      <c r="G20" s="1144">
        <v>0</v>
      </c>
      <c r="H20" s="1144">
        <v>0</v>
      </c>
      <c r="I20" s="1522">
        <v>29066</v>
      </c>
      <c r="K20" s="1559">
        <f t="shared" si="2"/>
        <v>0</v>
      </c>
    </row>
    <row r="21" spans="1:11" s="919" customFormat="1" ht="15" customHeight="1">
      <c r="A21" s="1561" t="s">
        <v>734</v>
      </c>
      <c r="B21" s="1567">
        <v>24560</v>
      </c>
      <c r="C21" s="1515">
        <v>1764</v>
      </c>
      <c r="D21" s="1515">
        <v>0</v>
      </c>
      <c r="E21" s="1517">
        <v>0</v>
      </c>
      <c r="F21" s="1517">
        <v>0</v>
      </c>
      <c r="G21" s="1515">
        <v>0</v>
      </c>
      <c r="H21" s="1515">
        <v>0</v>
      </c>
      <c r="I21" s="1518">
        <v>26324</v>
      </c>
      <c r="K21" s="1559">
        <f t="shared" si="2"/>
        <v>0</v>
      </c>
    </row>
    <row r="22" spans="1:11" ht="15" customHeight="1">
      <c r="A22" s="953"/>
      <c r="B22" s="1566">
        <f>SUM(B19:B21)</f>
        <v>43844</v>
      </c>
      <c r="C22" s="1144">
        <f t="shared" ref="C22:H22" si="3">SUM(C19:C21)</f>
        <v>47845</v>
      </c>
      <c r="D22" s="1144">
        <f t="shared" si="3"/>
        <v>1365</v>
      </c>
      <c r="E22" s="1520">
        <f t="shared" si="3"/>
        <v>0</v>
      </c>
      <c r="F22" s="1521">
        <f t="shared" si="3"/>
        <v>0</v>
      </c>
      <c r="G22" s="1144">
        <f t="shared" si="3"/>
        <v>0</v>
      </c>
      <c r="H22" s="1144">
        <f t="shared" si="3"/>
        <v>0</v>
      </c>
      <c r="I22" s="1522">
        <f>SUM(I19:I21)</f>
        <v>93054</v>
      </c>
      <c r="K22" s="1559">
        <f t="shared" si="2"/>
        <v>0</v>
      </c>
    </row>
    <row r="23" spans="1:11" ht="15" customHeight="1">
      <c r="A23" s="953" t="s">
        <v>540</v>
      </c>
      <c r="B23" s="1566">
        <v>9093</v>
      </c>
      <c r="C23" s="1144">
        <v>0</v>
      </c>
      <c r="D23" s="1144">
        <v>0</v>
      </c>
      <c r="E23" s="1520">
        <v>0</v>
      </c>
      <c r="F23" s="1521">
        <v>0</v>
      </c>
      <c r="G23" s="1144">
        <v>0</v>
      </c>
      <c r="H23" s="1144">
        <v>0</v>
      </c>
      <c r="I23" s="1522">
        <v>9093</v>
      </c>
      <c r="K23" s="1559">
        <f t="shared" si="2"/>
        <v>0</v>
      </c>
    </row>
    <row r="24" spans="1:11" ht="15" customHeight="1">
      <c r="A24" s="953" t="s">
        <v>536</v>
      </c>
      <c r="B24" s="1567">
        <v>-181</v>
      </c>
      <c r="C24" s="1144">
        <v>-22</v>
      </c>
      <c r="D24" s="1144">
        <v>0</v>
      </c>
      <c r="E24" s="1520">
        <v>0</v>
      </c>
      <c r="F24" s="1521">
        <v>0</v>
      </c>
      <c r="G24" s="1144">
        <v>0</v>
      </c>
      <c r="H24" s="1144">
        <f>-366+-23</f>
        <v>-389</v>
      </c>
      <c r="I24" s="1522">
        <v>-592</v>
      </c>
      <c r="K24" s="1559">
        <f t="shared" si="2"/>
        <v>0</v>
      </c>
    </row>
    <row r="25" spans="1:11" ht="15" customHeight="1">
      <c r="A25" s="1524"/>
      <c r="B25" s="1567">
        <f>SUM(B22:B24)</f>
        <v>52756</v>
      </c>
      <c r="C25" s="1526">
        <f t="shared" ref="C25:H25" si="4">SUM(C22:C24)</f>
        <v>47823</v>
      </c>
      <c r="D25" s="1526">
        <f t="shared" si="4"/>
        <v>1365</v>
      </c>
      <c r="E25" s="1527">
        <f t="shared" si="4"/>
        <v>0</v>
      </c>
      <c r="F25" s="1528">
        <f t="shared" si="4"/>
        <v>0</v>
      </c>
      <c r="G25" s="1526">
        <f t="shared" si="4"/>
        <v>0</v>
      </c>
      <c r="H25" s="1526">
        <f t="shared" si="4"/>
        <v>-389</v>
      </c>
      <c r="I25" s="1525">
        <f>SUM(I22:I24)</f>
        <v>101555</v>
      </c>
      <c r="K25" s="1559">
        <f t="shared" si="2"/>
        <v>0</v>
      </c>
    </row>
    <row r="26" spans="1:11" ht="15" customHeight="1">
      <c r="A26" s="955"/>
      <c r="B26" s="1566"/>
      <c r="C26" s="1144"/>
      <c r="D26" s="1144"/>
      <c r="E26" s="1520"/>
      <c r="F26" s="1521"/>
      <c r="G26" s="1144"/>
      <c r="H26" s="1144"/>
      <c r="I26" s="1522"/>
    </row>
    <row r="27" spans="1:11" ht="15" customHeight="1">
      <c r="A27" s="1058" t="s">
        <v>8</v>
      </c>
      <c r="B27" s="1566"/>
      <c r="C27" s="1144"/>
      <c r="D27" s="1144"/>
      <c r="E27" s="1520"/>
      <c r="F27" s="1521"/>
      <c r="G27" s="1144"/>
      <c r="H27" s="1144"/>
      <c r="I27" s="1522"/>
    </row>
    <row r="28" spans="1:11" ht="18.75">
      <c r="A28" s="956" t="s">
        <v>749</v>
      </c>
      <c r="B28" s="1566">
        <v>0</v>
      </c>
      <c r="C28" s="1144">
        <v>0</v>
      </c>
      <c r="D28" s="1144">
        <v>0</v>
      </c>
      <c r="E28" s="1520">
        <v>0</v>
      </c>
      <c r="F28" s="1521">
        <v>6324</v>
      </c>
      <c r="G28" s="1144">
        <v>0</v>
      </c>
      <c r="H28" s="1144">
        <v>0</v>
      </c>
      <c r="I28" s="1522">
        <v>6324</v>
      </c>
      <c r="K28" s="1559">
        <f t="shared" ref="K28:K36" si="5">SUM(B28:H28)-I28</f>
        <v>0</v>
      </c>
    </row>
    <row r="29" spans="1:11" ht="15" customHeight="1">
      <c r="A29" s="956" t="s">
        <v>735</v>
      </c>
      <c r="B29" s="1566">
        <v>0</v>
      </c>
      <c r="C29" s="1144">
        <v>0</v>
      </c>
      <c r="D29" s="1144">
        <v>0</v>
      </c>
      <c r="E29" s="1520">
        <v>0</v>
      </c>
      <c r="F29" s="1521">
        <v>0</v>
      </c>
      <c r="G29" s="1144">
        <v>0</v>
      </c>
      <c r="H29" s="1144">
        <f>I29</f>
        <v>1120</v>
      </c>
      <c r="I29" s="1522">
        <v>1120</v>
      </c>
      <c r="K29" s="1559">
        <f t="shared" si="5"/>
        <v>0</v>
      </c>
    </row>
    <row r="30" spans="1:11" ht="15" customHeight="1">
      <c r="A30" s="956" t="s">
        <v>736</v>
      </c>
      <c r="B30" s="1566">
        <v>0</v>
      </c>
      <c r="C30" s="1144">
        <v>0</v>
      </c>
      <c r="D30" s="1144">
        <v>0</v>
      </c>
      <c r="E30" s="1520">
        <v>0</v>
      </c>
      <c r="F30" s="1521">
        <v>0</v>
      </c>
      <c r="G30" s="1144">
        <v>0</v>
      </c>
      <c r="H30" s="1144">
        <f t="shared" ref="H30:H34" si="6">I30</f>
        <v>674</v>
      </c>
      <c r="I30" s="1522">
        <v>674</v>
      </c>
      <c r="K30" s="1559">
        <f t="shared" si="5"/>
        <v>0</v>
      </c>
    </row>
    <row r="31" spans="1:11" ht="15" customHeight="1">
      <c r="A31" s="956" t="s">
        <v>737</v>
      </c>
      <c r="B31" s="1566">
        <v>0</v>
      </c>
      <c r="C31" s="1144">
        <v>0</v>
      </c>
      <c r="D31" s="1144">
        <v>0</v>
      </c>
      <c r="E31" s="1520">
        <v>0</v>
      </c>
      <c r="F31" s="1521">
        <v>0</v>
      </c>
      <c r="G31" s="1144">
        <v>0</v>
      </c>
      <c r="H31" s="1144">
        <f t="shared" si="6"/>
        <v>387</v>
      </c>
      <c r="I31" s="1522">
        <v>387</v>
      </c>
      <c r="K31" s="1559">
        <f t="shared" si="5"/>
        <v>0</v>
      </c>
    </row>
    <row r="32" spans="1:11" ht="15" customHeight="1">
      <c r="A32" s="956" t="s">
        <v>464</v>
      </c>
      <c r="B32" s="1566">
        <v>0</v>
      </c>
      <c r="C32" s="1144">
        <v>0</v>
      </c>
      <c r="D32" s="1144">
        <v>0</v>
      </c>
      <c r="E32" s="1520">
        <v>0</v>
      </c>
      <c r="F32" s="1521">
        <v>0</v>
      </c>
      <c r="G32" s="1144">
        <v>0</v>
      </c>
      <c r="H32" s="1144">
        <f t="shared" si="6"/>
        <v>1272</v>
      </c>
      <c r="I32" s="1522">
        <v>1272</v>
      </c>
      <c r="K32" s="1559">
        <f t="shared" si="5"/>
        <v>0</v>
      </c>
    </row>
    <row r="33" spans="1:12" ht="15" customHeight="1">
      <c r="A33" s="956" t="s">
        <v>738</v>
      </c>
      <c r="B33" s="1566">
        <v>0</v>
      </c>
      <c r="C33" s="1144">
        <v>0</v>
      </c>
      <c r="D33" s="1144">
        <v>0</v>
      </c>
      <c r="E33" s="1520">
        <v>0</v>
      </c>
      <c r="F33" s="1521">
        <v>0</v>
      </c>
      <c r="G33" s="1144">
        <v>0</v>
      </c>
      <c r="H33" s="1144">
        <f t="shared" si="6"/>
        <v>1016</v>
      </c>
      <c r="I33" s="1522">
        <v>1016</v>
      </c>
      <c r="K33" s="1559">
        <f t="shared" si="5"/>
        <v>0</v>
      </c>
    </row>
    <row r="34" spans="1:12" ht="15" customHeight="1">
      <c r="A34" s="956" t="s">
        <v>12</v>
      </c>
      <c r="B34" s="1567">
        <v>0</v>
      </c>
      <c r="C34" s="1144">
        <v>0</v>
      </c>
      <c r="D34" s="1144">
        <v>0</v>
      </c>
      <c r="E34" s="1520">
        <v>0</v>
      </c>
      <c r="F34" s="1521">
        <v>0</v>
      </c>
      <c r="G34" s="1144">
        <v>0</v>
      </c>
      <c r="H34" s="1144">
        <f t="shared" si="6"/>
        <v>2630</v>
      </c>
      <c r="I34" s="1522">
        <v>2630</v>
      </c>
      <c r="K34" s="1559">
        <f t="shared" si="5"/>
        <v>0</v>
      </c>
    </row>
    <row r="35" spans="1:12" ht="15.75">
      <c r="A35" s="961"/>
      <c r="B35" s="1565">
        <f t="shared" ref="B35:G35" si="7">SUM(B27:B34)</f>
        <v>0</v>
      </c>
      <c r="C35" s="1526">
        <f t="shared" si="7"/>
        <v>0</v>
      </c>
      <c r="D35" s="1526">
        <f t="shared" si="7"/>
        <v>0</v>
      </c>
      <c r="E35" s="1526">
        <f t="shared" si="7"/>
        <v>0</v>
      </c>
      <c r="F35" s="1526">
        <f t="shared" si="7"/>
        <v>6324</v>
      </c>
      <c r="G35" s="1526">
        <f t="shared" si="7"/>
        <v>0</v>
      </c>
      <c r="H35" s="1526">
        <f>SUM(H27:H34)</f>
        <v>7099</v>
      </c>
      <c r="I35" s="1525">
        <f>SUM(I28:I34)</f>
        <v>13423</v>
      </c>
      <c r="K35" s="1559">
        <f t="shared" si="5"/>
        <v>0</v>
      </c>
    </row>
    <row r="36" spans="1:12" ht="16.5" thickBot="1">
      <c r="A36" s="971"/>
      <c r="B36" s="1568">
        <f>SUM(B9,B14,B16,B25,B35)</f>
        <v>69242</v>
      </c>
      <c r="C36" s="1153">
        <f t="shared" ref="C36:H36" si="8">SUM(C9,C14,C16,C25,C35)</f>
        <v>47823</v>
      </c>
      <c r="D36" s="1153">
        <f t="shared" si="8"/>
        <v>2653</v>
      </c>
      <c r="E36" s="1529">
        <f t="shared" si="8"/>
        <v>19079</v>
      </c>
      <c r="F36" s="1530">
        <f t="shared" si="8"/>
        <v>6324</v>
      </c>
      <c r="G36" s="1153">
        <f t="shared" si="8"/>
        <v>41779</v>
      </c>
      <c r="H36" s="1153">
        <f t="shared" si="8"/>
        <v>7388</v>
      </c>
      <c r="I36" s="1531">
        <f>SUM(I35,I25,I16,I14,I9)</f>
        <v>194289</v>
      </c>
      <c r="K36" s="1559">
        <f t="shared" si="5"/>
        <v>-1</v>
      </c>
    </row>
    <row r="37" spans="1:12" ht="15.75">
      <c r="A37" s="1059"/>
      <c r="B37" s="1569"/>
      <c r="C37" s="1532"/>
      <c r="D37" s="1532"/>
      <c r="E37" s="1532"/>
      <c r="F37" s="1532"/>
      <c r="G37" s="1532"/>
      <c r="H37" s="1532"/>
      <c r="I37" s="1532"/>
    </row>
    <row r="38" spans="1:12" s="1057" customFormat="1" ht="15.75">
      <c r="A38" s="1570" t="s">
        <v>757</v>
      </c>
      <c r="I38" s="1055"/>
    </row>
    <row r="39" spans="1:12">
      <c r="A39" s="1570" t="s">
        <v>751</v>
      </c>
      <c r="B39" s="1061"/>
      <c r="C39" s="1061"/>
      <c r="D39" s="1061"/>
      <c r="E39" s="1061"/>
      <c r="F39" s="1061"/>
      <c r="G39" s="1061"/>
      <c r="H39" s="1061"/>
      <c r="I39" s="1533"/>
      <c r="J39" s="901"/>
      <c r="K39" s="901"/>
      <c r="L39" s="901"/>
    </row>
    <row r="40" spans="1:12">
      <c r="A40" s="1570" t="s">
        <v>750</v>
      </c>
      <c r="B40" s="1063"/>
      <c r="C40" s="901"/>
      <c r="D40" s="901"/>
      <c r="E40" s="901"/>
      <c r="F40" s="901"/>
      <c r="G40" s="901"/>
      <c r="H40" s="901"/>
      <c r="I40" s="1064"/>
      <c r="J40" s="901"/>
      <c r="K40" s="901"/>
      <c r="L40" s="901"/>
    </row>
    <row r="41" spans="1:12">
      <c r="A41" s="1065"/>
      <c r="B41" s="1066"/>
      <c r="C41" s="901"/>
      <c r="D41" s="901"/>
      <c r="E41" s="901"/>
      <c r="F41" s="901"/>
      <c r="G41" s="901"/>
      <c r="H41" s="901"/>
      <c r="I41" s="985"/>
      <c r="J41" s="901"/>
      <c r="K41" s="901"/>
      <c r="L41" s="901"/>
    </row>
    <row r="42" spans="1:12">
      <c r="A42" s="1065"/>
      <c r="B42" s="1066"/>
      <c r="C42" s="901"/>
      <c r="D42" s="901"/>
      <c r="E42" s="901"/>
      <c r="F42" s="901"/>
      <c r="G42" s="901"/>
      <c r="H42" s="901"/>
      <c r="I42" s="985"/>
      <c r="J42" s="901"/>
      <c r="K42" s="901"/>
      <c r="L42" s="901"/>
    </row>
    <row r="43" spans="1:12">
      <c r="A43" s="4303"/>
      <c r="B43" s="4303"/>
      <c r="C43" s="4303"/>
      <c r="D43" s="4303"/>
      <c r="E43" s="4303"/>
      <c r="F43" s="4303"/>
      <c r="G43" s="4303"/>
      <c r="H43" s="4303"/>
      <c r="I43" s="4303"/>
      <c r="J43" s="901"/>
      <c r="K43" s="901"/>
      <c r="L43" s="901"/>
    </row>
    <row r="46" spans="1:12" ht="16.5" thickBot="1">
      <c r="A46" s="972" t="s">
        <v>535</v>
      </c>
      <c r="B46" s="1534"/>
      <c r="C46" s="940"/>
      <c r="D46" s="940"/>
      <c r="E46" s="940"/>
      <c r="F46" s="940"/>
      <c r="G46" s="940"/>
      <c r="H46" s="940"/>
      <c r="I46" s="940"/>
    </row>
    <row r="47" spans="1:12">
      <c r="A47" s="973"/>
      <c r="B47" s="1535"/>
      <c r="I47" s="974"/>
    </row>
    <row r="48" spans="1:12">
      <c r="A48" s="973"/>
      <c r="B48" s="1535"/>
      <c r="I48" s="974"/>
    </row>
    <row r="49" spans="1:9">
      <c r="A49" s="975"/>
      <c r="B49" s="1536"/>
      <c r="I49" s="974"/>
    </row>
    <row r="50" spans="1:9">
      <c r="A50" s="976"/>
      <c r="B50" s="976"/>
      <c r="I50" s="974"/>
    </row>
    <row r="51" spans="1:9">
      <c r="A51" s="977"/>
      <c r="B51" s="978"/>
      <c r="I51" s="974"/>
    </row>
    <row r="52" spans="1:9">
      <c r="A52" s="978"/>
      <c r="B52" s="978"/>
      <c r="I52" s="974"/>
    </row>
    <row r="53" spans="1:9">
      <c r="A53" s="973"/>
      <c r="B53" s="1535"/>
      <c r="I53" s="974"/>
    </row>
    <row r="54" spans="1:9">
      <c r="A54" s="975"/>
      <c r="B54" s="1536"/>
      <c r="I54" s="974"/>
    </row>
    <row r="55" spans="1:9">
      <c r="A55" s="977"/>
      <c r="B55" s="978"/>
      <c r="I55" s="974"/>
    </row>
    <row r="56" spans="1:9">
      <c r="A56" s="979"/>
      <c r="B56" s="1537"/>
      <c r="I56" s="974"/>
    </row>
    <row r="57" spans="1:9">
      <c r="A57" s="973"/>
      <c r="B57" s="1535"/>
      <c r="I57" s="974"/>
    </row>
    <row r="58" spans="1:9">
      <c r="A58" s="980"/>
      <c r="B58" s="1538"/>
      <c r="I58" s="974"/>
    </row>
    <row r="59" spans="1:9" ht="15.75" thickBot="1">
      <c r="A59" s="981"/>
      <c r="B59" s="1539"/>
      <c r="C59" s="940"/>
      <c r="D59" s="940"/>
      <c r="E59" s="940"/>
      <c r="F59" s="940"/>
      <c r="G59" s="940"/>
      <c r="H59" s="940"/>
      <c r="I59" s="982"/>
    </row>
    <row r="60" spans="1:9">
      <c r="A60" s="983"/>
      <c r="B60" s="1540"/>
      <c r="I60" s="984"/>
    </row>
    <row r="61" spans="1:9">
      <c r="A61" s="983"/>
      <c r="B61" s="1540"/>
      <c r="I61" s="984"/>
    </row>
    <row r="62" spans="1:9">
      <c r="A62" s="983"/>
      <c r="B62" s="1540"/>
      <c r="I62" s="984"/>
    </row>
    <row r="63" spans="1:9">
      <c r="A63" s="983"/>
      <c r="B63" s="1540"/>
      <c r="I63" s="984"/>
    </row>
    <row r="64" spans="1:9" s="919" customFormat="1">
      <c r="A64" s="983"/>
      <c r="B64" s="1540"/>
      <c r="C64" s="855"/>
      <c r="D64" s="855"/>
      <c r="E64" s="855"/>
      <c r="F64" s="855"/>
      <c r="G64" s="855"/>
      <c r="H64" s="855"/>
      <c r="I64" s="984"/>
    </row>
    <row r="65" spans="1:9" s="919" customFormat="1">
      <c r="A65" s="983"/>
      <c r="B65" s="1540"/>
      <c r="C65" s="855"/>
      <c r="D65" s="855"/>
      <c r="E65" s="855"/>
      <c r="F65" s="855"/>
      <c r="G65" s="855"/>
      <c r="H65" s="855"/>
      <c r="I65" s="984"/>
    </row>
    <row r="66" spans="1:9" s="919" customFormat="1">
      <c r="A66" s="983"/>
      <c r="B66" s="1540"/>
      <c r="C66" s="855"/>
      <c r="D66" s="855"/>
      <c r="E66" s="855"/>
      <c r="F66" s="855"/>
      <c r="G66" s="855"/>
      <c r="H66" s="855"/>
      <c r="I66" s="984"/>
    </row>
    <row r="67" spans="1:9" s="919" customFormat="1">
      <c r="A67" s="855"/>
      <c r="B67" s="1057"/>
      <c r="C67" s="855"/>
      <c r="D67" s="855"/>
      <c r="E67" s="855"/>
      <c r="F67" s="855"/>
      <c r="G67" s="855"/>
      <c r="H67" s="855"/>
      <c r="I67" s="984"/>
    </row>
    <row r="68" spans="1:9" s="919" customFormat="1">
      <c r="A68" s="855"/>
      <c r="B68" s="1057"/>
      <c r="C68" s="855"/>
      <c r="D68" s="855"/>
      <c r="E68" s="855"/>
      <c r="F68" s="855"/>
      <c r="G68" s="855"/>
      <c r="H68" s="855"/>
      <c r="I68" s="984"/>
    </row>
    <row r="69" spans="1:9" s="919" customFormat="1">
      <c r="A69" s="855"/>
      <c r="B69" s="1057"/>
      <c r="C69" s="855"/>
      <c r="D69" s="855"/>
      <c r="E69" s="855"/>
      <c r="F69" s="855"/>
      <c r="G69" s="855"/>
      <c r="H69" s="855"/>
      <c r="I69" s="984"/>
    </row>
    <row r="70" spans="1:9" s="919" customFormat="1">
      <c r="A70" s="855"/>
      <c r="B70" s="1057"/>
      <c r="C70" s="855"/>
      <c r="D70" s="855"/>
      <c r="E70" s="855"/>
      <c r="F70" s="855"/>
      <c r="G70" s="855"/>
      <c r="H70" s="855"/>
      <c r="I70" s="984"/>
    </row>
    <row r="71" spans="1:9" s="919" customFormat="1">
      <c r="A71" s="855"/>
      <c r="B71" s="1057"/>
      <c r="C71" s="855"/>
      <c r="D71" s="855"/>
      <c r="E71" s="855"/>
      <c r="F71" s="855"/>
      <c r="G71" s="855"/>
      <c r="H71" s="855"/>
      <c r="I71" s="984"/>
    </row>
    <row r="72" spans="1:9" s="919" customFormat="1">
      <c r="A72" s="855"/>
      <c r="B72" s="1057"/>
      <c r="C72" s="855"/>
      <c r="D72" s="855"/>
      <c r="E72" s="855"/>
      <c r="F72" s="855"/>
      <c r="G72" s="855"/>
      <c r="H72" s="855"/>
      <c r="I72" s="984"/>
    </row>
    <row r="73" spans="1:9" s="919" customFormat="1">
      <c r="A73" s="855"/>
      <c r="B73" s="1057"/>
      <c r="C73" s="855"/>
      <c r="D73" s="855"/>
      <c r="E73" s="855"/>
      <c r="F73" s="855"/>
      <c r="G73" s="855"/>
      <c r="H73" s="855"/>
      <c r="I73" s="984"/>
    </row>
    <row r="74" spans="1:9" s="919" customFormat="1">
      <c r="A74" s="855"/>
      <c r="B74" s="1057"/>
      <c r="C74" s="855"/>
      <c r="D74" s="855"/>
      <c r="E74" s="855"/>
      <c r="F74" s="855"/>
      <c r="G74" s="855"/>
      <c r="H74" s="855"/>
      <c r="I74" s="984"/>
    </row>
    <row r="75" spans="1:9" s="919" customFormat="1">
      <c r="A75" s="855"/>
      <c r="B75" s="1057"/>
      <c r="C75" s="855"/>
      <c r="D75" s="855"/>
      <c r="E75" s="855"/>
      <c r="F75" s="855"/>
      <c r="G75" s="855"/>
      <c r="H75" s="855"/>
      <c r="I75" s="984"/>
    </row>
    <row r="76" spans="1:9" s="919" customFormat="1">
      <c r="A76" s="855"/>
      <c r="B76" s="1057"/>
      <c r="C76" s="855"/>
      <c r="D76" s="855"/>
      <c r="E76" s="855"/>
      <c r="F76" s="855"/>
      <c r="G76" s="855"/>
      <c r="H76" s="855"/>
      <c r="I76" s="984"/>
    </row>
    <row r="77" spans="1:9" s="919" customFormat="1">
      <c r="A77" s="855"/>
      <c r="B77" s="1057"/>
      <c r="C77" s="855"/>
      <c r="D77" s="855"/>
      <c r="E77" s="855"/>
      <c r="F77" s="855"/>
      <c r="G77" s="855"/>
      <c r="H77" s="855"/>
      <c r="I77" s="984"/>
    </row>
    <row r="78" spans="1:9" s="919" customFormat="1">
      <c r="A78" s="855"/>
      <c r="B78" s="1057"/>
      <c r="C78" s="855"/>
      <c r="D78" s="855"/>
      <c r="E78" s="855"/>
      <c r="F78" s="855"/>
      <c r="G78" s="855"/>
      <c r="H78" s="855"/>
      <c r="I78" s="984"/>
    </row>
    <row r="79" spans="1:9" s="919" customFormat="1">
      <c r="A79" s="855"/>
      <c r="B79" s="1057"/>
      <c r="C79" s="855"/>
      <c r="D79" s="855"/>
      <c r="E79" s="855"/>
      <c r="F79" s="855"/>
      <c r="G79" s="855"/>
      <c r="H79" s="855"/>
      <c r="I79" s="984"/>
    </row>
    <row r="80" spans="1:9" s="919" customFormat="1">
      <c r="A80" s="855"/>
      <c r="B80" s="1057"/>
      <c r="C80" s="855"/>
      <c r="D80" s="855"/>
      <c r="E80" s="855"/>
      <c r="F80" s="855"/>
      <c r="G80" s="855"/>
      <c r="H80" s="855"/>
      <c r="I80" s="984"/>
    </row>
    <row r="81" spans="1:9" s="919" customFormat="1">
      <c r="A81" s="855"/>
      <c r="B81" s="1057"/>
      <c r="C81" s="855"/>
      <c r="D81" s="855"/>
      <c r="E81" s="855"/>
      <c r="F81" s="855"/>
      <c r="G81" s="855"/>
      <c r="H81" s="855"/>
      <c r="I81" s="984"/>
    </row>
    <row r="82" spans="1:9" s="919" customFormat="1">
      <c r="A82" s="855"/>
      <c r="B82" s="1057"/>
      <c r="C82" s="855"/>
      <c r="D82" s="855"/>
      <c r="E82" s="855"/>
      <c r="F82" s="855"/>
      <c r="G82" s="855"/>
      <c r="H82" s="855"/>
      <c r="I82" s="984"/>
    </row>
    <row r="83" spans="1:9" s="919" customFormat="1">
      <c r="A83" s="855"/>
      <c r="B83" s="1057"/>
      <c r="C83" s="855"/>
      <c r="D83" s="855"/>
      <c r="E83" s="855"/>
      <c r="F83" s="855"/>
      <c r="G83" s="855"/>
      <c r="H83" s="855"/>
      <c r="I83" s="984"/>
    </row>
    <row r="84" spans="1:9" s="919" customFormat="1">
      <c r="A84" s="855"/>
      <c r="B84" s="1057"/>
      <c r="C84" s="855"/>
      <c r="D84" s="855"/>
      <c r="E84" s="855"/>
      <c r="F84" s="855"/>
      <c r="G84" s="855"/>
      <c r="H84" s="855"/>
      <c r="I84" s="984"/>
    </row>
    <row r="85" spans="1:9" s="919" customFormat="1">
      <c r="A85" s="855"/>
      <c r="B85" s="1057"/>
      <c r="C85" s="855"/>
      <c r="D85" s="855"/>
      <c r="E85" s="855"/>
      <c r="F85" s="855"/>
      <c r="G85" s="855"/>
      <c r="H85" s="855"/>
      <c r="I85" s="984"/>
    </row>
    <row r="86" spans="1:9" s="919" customFormat="1">
      <c r="A86" s="855"/>
      <c r="B86" s="1057"/>
      <c r="C86" s="855"/>
      <c r="D86" s="855"/>
      <c r="E86" s="855"/>
      <c r="F86" s="855"/>
      <c r="G86" s="855"/>
      <c r="H86" s="855"/>
      <c r="I86" s="984"/>
    </row>
    <row r="87" spans="1:9" s="919" customFormat="1">
      <c r="A87" s="855"/>
      <c r="B87" s="1057"/>
      <c r="C87" s="855"/>
      <c r="D87" s="855"/>
      <c r="E87" s="855"/>
      <c r="F87" s="855"/>
      <c r="G87" s="855"/>
      <c r="H87" s="855"/>
      <c r="I87" s="984"/>
    </row>
  </sheetData>
  <mergeCells count="10">
    <mergeCell ref="A43:I43"/>
    <mergeCell ref="A1:I1"/>
    <mergeCell ref="B3:I3"/>
    <mergeCell ref="B4:F4"/>
    <mergeCell ref="G4:H4"/>
    <mergeCell ref="I4:I6"/>
    <mergeCell ref="B5:C5"/>
    <mergeCell ref="D5:F5"/>
    <mergeCell ref="G5:G6"/>
    <mergeCell ref="H5:H6"/>
  </mergeCells>
  <printOptions horizontalCentered="1"/>
  <pageMargins left="0.31496062992125984" right="0.31496062992125984" top="0.27559055118110237" bottom="0.35" header="0.19685039370078741" footer="0.19685039370078741"/>
  <pageSetup scale="67" orientation="landscape" r:id="rId1"/>
  <headerFooter alignWithMargins="0">
    <oddFooter>&amp;L&amp;"Tahoma,Italique"National Bank of Canada - Supplementary Financial Information&amp;R&amp;"Tahoma,Italique"page 32</oddFooter>
  </headerFooter>
  <drawing r:id="rId2"/>
  <legacyDrawing r:id="rId3"/>
  <oleObjects>
    <mc:AlternateContent xmlns:mc="http://schemas.openxmlformats.org/markup-compatibility/2006">
      <mc:Choice Requires="x14">
        <oleObject progId="Word.Document.8" shapeId="47513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475137"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0">
    <tabColor rgb="FF0070C0"/>
    <pageSetUpPr fitToPage="1"/>
  </sheetPr>
  <dimension ref="A1:Q53"/>
  <sheetViews>
    <sheetView showZeros="0" view="pageBreakPreview" zoomScale="70" zoomScaleSheetLayoutView="70" workbookViewId="0">
      <selection activeCell="C14" sqref="C14"/>
    </sheetView>
  </sheetViews>
  <sheetFormatPr defaultColWidth="8.88671875" defaultRowHeight="15"/>
  <cols>
    <col min="1" max="1" width="56.21875" customWidth="1"/>
    <col min="2" max="3" width="16.33203125" hidden="1" customWidth="1"/>
    <col min="4" max="7" width="16.21875" hidden="1" customWidth="1"/>
    <col min="8" max="13" width="22" customWidth="1"/>
    <col min="14" max="16" width="12.21875" hidden="1" customWidth="1"/>
    <col min="18" max="18" width="9.21875" customWidth="1"/>
    <col min="257" max="259" width="8.88671875" customWidth="1"/>
    <col min="260" max="260" width="14.21875" customWidth="1"/>
    <col min="261" max="263" width="12.77734375" customWidth="1"/>
    <col min="264" max="264" width="13.109375" customWidth="1"/>
    <col min="265" max="272" width="10.77734375" customWidth="1"/>
    <col min="513" max="515" width="8.88671875" customWidth="1"/>
    <col min="516" max="516" width="14.21875" customWidth="1"/>
    <col min="517" max="519" width="12.77734375" customWidth="1"/>
    <col min="520" max="520" width="13.109375" customWidth="1"/>
    <col min="521" max="528" width="10.77734375" customWidth="1"/>
    <col min="769" max="771" width="8.88671875" customWidth="1"/>
    <col min="772" max="772" width="14.21875" customWidth="1"/>
    <col min="773" max="775" width="12.77734375" customWidth="1"/>
    <col min="776" max="776" width="13.109375" customWidth="1"/>
    <col min="777" max="784" width="10.77734375" customWidth="1"/>
    <col min="1025" max="1027" width="8.88671875" customWidth="1"/>
    <col min="1028" max="1028" width="14.21875" customWidth="1"/>
    <col min="1029" max="1031" width="12.77734375" customWidth="1"/>
    <col min="1032" max="1032" width="13.109375" customWidth="1"/>
    <col min="1033" max="1040" width="10.77734375" customWidth="1"/>
    <col min="1281" max="1283" width="8.88671875" customWidth="1"/>
    <col min="1284" max="1284" width="14.21875" customWidth="1"/>
    <col min="1285" max="1287" width="12.77734375" customWidth="1"/>
    <col min="1288" max="1288" width="13.109375" customWidth="1"/>
    <col min="1289" max="1296" width="10.77734375" customWidth="1"/>
    <col min="1537" max="1539" width="8.88671875" customWidth="1"/>
    <col min="1540" max="1540" width="14.21875" customWidth="1"/>
    <col min="1541" max="1543" width="12.77734375" customWidth="1"/>
    <col min="1544" max="1544" width="13.109375" customWidth="1"/>
    <col min="1545" max="1552" width="10.77734375" customWidth="1"/>
    <col min="1793" max="1795" width="8.88671875" customWidth="1"/>
    <col min="1796" max="1796" width="14.21875" customWidth="1"/>
    <col min="1797" max="1799" width="12.77734375" customWidth="1"/>
    <col min="1800" max="1800" width="13.109375" customWidth="1"/>
    <col min="1801" max="1808" width="10.77734375" customWidth="1"/>
    <col min="2049" max="2051" width="8.88671875" customWidth="1"/>
    <col min="2052" max="2052" width="14.21875" customWidth="1"/>
    <col min="2053" max="2055" width="12.77734375" customWidth="1"/>
    <col min="2056" max="2056" width="13.109375" customWidth="1"/>
    <col min="2057" max="2064" width="10.77734375" customWidth="1"/>
    <col min="2305" max="2307" width="8.88671875" customWidth="1"/>
    <col min="2308" max="2308" width="14.21875" customWidth="1"/>
    <col min="2309" max="2311" width="12.77734375" customWidth="1"/>
    <col min="2312" max="2312" width="13.109375" customWidth="1"/>
    <col min="2313" max="2320" width="10.77734375" customWidth="1"/>
    <col min="2561" max="2563" width="8.88671875" customWidth="1"/>
    <col min="2564" max="2564" width="14.21875" customWidth="1"/>
    <col min="2565" max="2567" width="12.77734375" customWidth="1"/>
    <col min="2568" max="2568" width="13.109375" customWidth="1"/>
    <col min="2569" max="2576" width="10.77734375" customWidth="1"/>
    <col min="2817" max="2819" width="8.88671875" customWidth="1"/>
    <col min="2820" max="2820" width="14.21875" customWidth="1"/>
    <col min="2821" max="2823" width="12.77734375" customWidth="1"/>
    <col min="2824" max="2824" width="13.109375" customWidth="1"/>
    <col min="2825" max="2832" width="10.77734375" customWidth="1"/>
    <col min="3073" max="3075" width="8.88671875" customWidth="1"/>
    <col min="3076" max="3076" width="14.21875" customWidth="1"/>
    <col min="3077" max="3079" width="12.77734375" customWidth="1"/>
    <col min="3080" max="3080" width="13.109375" customWidth="1"/>
    <col min="3081" max="3088" width="10.77734375" customWidth="1"/>
    <col min="3329" max="3331" width="8.88671875" customWidth="1"/>
    <col min="3332" max="3332" width="14.21875" customWidth="1"/>
    <col min="3333" max="3335" width="12.77734375" customWidth="1"/>
    <col min="3336" max="3336" width="13.109375" customWidth="1"/>
    <col min="3337" max="3344" width="10.77734375" customWidth="1"/>
    <col min="3585" max="3587" width="8.88671875" customWidth="1"/>
    <col min="3588" max="3588" width="14.21875" customWidth="1"/>
    <col min="3589" max="3591" width="12.77734375" customWidth="1"/>
    <col min="3592" max="3592" width="13.109375" customWidth="1"/>
    <col min="3593" max="3600" width="10.77734375" customWidth="1"/>
    <col min="3841" max="3843" width="8.88671875" customWidth="1"/>
    <col min="3844" max="3844" width="14.21875" customWidth="1"/>
    <col min="3845" max="3847" width="12.77734375" customWidth="1"/>
    <col min="3848" max="3848" width="13.109375" customWidth="1"/>
    <col min="3849" max="3856" width="10.77734375" customWidth="1"/>
    <col min="4097" max="4099" width="8.88671875" customWidth="1"/>
    <col min="4100" max="4100" width="14.21875" customWidth="1"/>
    <col min="4101" max="4103" width="12.77734375" customWidth="1"/>
    <col min="4104" max="4104" width="13.109375" customWidth="1"/>
    <col min="4105" max="4112" width="10.77734375" customWidth="1"/>
    <col min="4353" max="4355" width="8.88671875" customWidth="1"/>
    <col min="4356" max="4356" width="14.21875" customWidth="1"/>
    <col min="4357" max="4359" width="12.77734375" customWidth="1"/>
    <col min="4360" max="4360" width="13.109375" customWidth="1"/>
    <col min="4361" max="4368" width="10.77734375" customWidth="1"/>
    <col min="4609" max="4611" width="8.88671875" customWidth="1"/>
    <col min="4612" max="4612" width="14.21875" customWidth="1"/>
    <col min="4613" max="4615" width="12.77734375" customWidth="1"/>
    <col min="4616" max="4616" width="13.109375" customWidth="1"/>
    <col min="4617" max="4624" width="10.77734375" customWidth="1"/>
    <col min="4865" max="4867" width="8.88671875" customWidth="1"/>
    <col min="4868" max="4868" width="14.21875" customWidth="1"/>
    <col min="4869" max="4871" width="12.77734375" customWidth="1"/>
    <col min="4872" max="4872" width="13.109375" customWidth="1"/>
    <col min="4873" max="4880" width="10.77734375" customWidth="1"/>
    <col min="5121" max="5123" width="8.88671875" customWidth="1"/>
    <col min="5124" max="5124" width="14.21875" customWidth="1"/>
    <col min="5125" max="5127" width="12.77734375" customWidth="1"/>
    <col min="5128" max="5128" width="13.109375" customWidth="1"/>
    <col min="5129" max="5136" width="10.77734375" customWidth="1"/>
    <col min="5377" max="5379" width="8.88671875" customWidth="1"/>
    <col min="5380" max="5380" width="14.21875" customWidth="1"/>
    <col min="5381" max="5383" width="12.77734375" customWidth="1"/>
    <col min="5384" max="5384" width="13.109375" customWidth="1"/>
    <col min="5385" max="5392" width="10.77734375" customWidth="1"/>
    <col min="5633" max="5635" width="8.88671875" customWidth="1"/>
    <col min="5636" max="5636" width="14.21875" customWidth="1"/>
    <col min="5637" max="5639" width="12.77734375" customWidth="1"/>
    <col min="5640" max="5640" width="13.109375" customWidth="1"/>
    <col min="5641" max="5648" width="10.77734375" customWidth="1"/>
    <col min="5889" max="5891" width="8.88671875" customWidth="1"/>
    <col min="5892" max="5892" width="14.21875" customWidth="1"/>
    <col min="5893" max="5895" width="12.77734375" customWidth="1"/>
    <col min="5896" max="5896" width="13.109375" customWidth="1"/>
    <col min="5897" max="5904" width="10.77734375" customWidth="1"/>
    <col min="6145" max="6147" width="8.88671875" customWidth="1"/>
    <col min="6148" max="6148" width="14.21875" customWidth="1"/>
    <col min="6149" max="6151" width="12.77734375" customWidth="1"/>
    <col min="6152" max="6152" width="13.109375" customWidth="1"/>
    <col min="6153" max="6160" width="10.77734375" customWidth="1"/>
    <col min="6401" max="6403" width="8.88671875" customWidth="1"/>
    <col min="6404" max="6404" width="14.21875" customWidth="1"/>
    <col min="6405" max="6407" width="12.77734375" customWidth="1"/>
    <col min="6408" max="6408" width="13.109375" customWidth="1"/>
    <col min="6409" max="6416" width="10.77734375" customWidth="1"/>
    <col min="6657" max="6659" width="8.88671875" customWidth="1"/>
    <col min="6660" max="6660" width="14.21875" customWidth="1"/>
    <col min="6661" max="6663" width="12.77734375" customWidth="1"/>
    <col min="6664" max="6664" width="13.109375" customWidth="1"/>
    <col min="6665" max="6672" width="10.77734375" customWidth="1"/>
    <col min="6913" max="6915" width="8.88671875" customWidth="1"/>
    <col min="6916" max="6916" width="14.21875" customWidth="1"/>
    <col min="6917" max="6919" width="12.77734375" customWidth="1"/>
    <col min="6920" max="6920" width="13.109375" customWidth="1"/>
    <col min="6921" max="6928" width="10.77734375" customWidth="1"/>
    <col min="7169" max="7171" width="8.88671875" customWidth="1"/>
    <col min="7172" max="7172" width="14.21875" customWidth="1"/>
    <col min="7173" max="7175" width="12.77734375" customWidth="1"/>
    <col min="7176" max="7176" width="13.109375" customWidth="1"/>
    <col min="7177" max="7184" width="10.77734375" customWidth="1"/>
    <col min="7425" max="7427" width="8.88671875" customWidth="1"/>
    <col min="7428" max="7428" width="14.21875" customWidth="1"/>
    <col min="7429" max="7431" width="12.77734375" customWidth="1"/>
    <col min="7432" max="7432" width="13.109375" customWidth="1"/>
    <col min="7433" max="7440" width="10.77734375" customWidth="1"/>
    <col min="7681" max="7683" width="8.88671875" customWidth="1"/>
    <col min="7684" max="7684" width="14.21875" customWidth="1"/>
    <col min="7685" max="7687" width="12.77734375" customWidth="1"/>
    <col min="7688" max="7688" width="13.109375" customWidth="1"/>
    <col min="7689" max="7696" width="10.77734375" customWidth="1"/>
    <col min="7937" max="7939" width="8.88671875" customWidth="1"/>
    <col min="7940" max="7940" width="14.21875" customWidth="1"/>
    <col min="7941" max="7943" width="12.77734375" customWidth="1"/>
    <col min="7944" max="7944" width="13.109375" customWidth="1"/>
    <col min="7945" max="7952" width="10.77734375" customWidth="1"/>
    <col min="8193" max="8195" width="8.88671875" customWidth="1"/>
    <col min="8196" max="8196" width="14.21875" customWidth="1"/>
    <col min="8197" max="8199" width="12.77734375" customWidth="1"/>
    <col min="8200" max="8200" width="13.109375" customWidth="1"/>
    <col min="8201" max="8208" width="10.77734375" customWidth="1"/>
    <col min="8449" max="8451" width="8.88671875" customWidth="1"/>
    <col min="8452" max="8452" width="14.21875" customWidth="1"/>
    <col min="8453" max="8455" width="12.77734375" customWidth="1"/>
    <col min="8456" max="8456" width="13.109375" customWidth="1"/>
    <col min="8457" max="8464" width="10.77734375" customWidth="1"/>
    <col min="8705" max="8707" width="8.88671875" customWidth="1"/>
    <col min="8708" max="8708" width="14.21875" customWidth="1"/>
    <col min="8709" max="8711" width="12.77734375" customWidth="1"/>
    <col min="8712" max="8712" width="13.109375" customWidth="1"/>
    <col min="8713" max="8720" width="10.77734375" customWidth="1"/>
    <col min="8961" max="8963" width="8.88671875" customWidth="1"/>
    <col min="8964" max="8964" width="14.21875" customWidth="1"/>
    <col min="8965" max="8967" width="12.77734375" customWidth="1"/>
    <col min="8968" max="8968" width="13.109375" customWidth="1"/>
    <col min="8969" max="8976" width="10.77734375" customWidth="1"/>
    <col min="9217" max="9219" width="8.88671875" customWidth="1"/>
    <col min="9220" max="9220" width="14.21875" customWidth="1"/>
    <col min="9221" max="9223" width="12.77734375" customWidth="1"/>
    <col min="9224" max="9224" width="13.109375" customWidth="1"/>
    <col min="9225" max="9232" width="10.77734375" customWidth="1"/>
    <col min="9473" max="9475" width="8.88671875" customWidth="1"/>
    <col min="9476" max="9476" width="14.21875" customWidth="1"/>
    <col min="9477" max="9479" width="12.77734375" customWidth="1"/>
    <col min="9480" max="9480" width="13.109375" customWidth="1"/>
    <col min="9481" max="9488" width="10.77734375" customWidth="1"/>
    <col min="9729" max="9731" width="8.88671875" customWidth="1"/>
    <col min="9732" max="9732" width="14.21875" customWidth="1"/>
    <col min="9733" max="9735" width="12.77734375" customWidth="1"/>
    <col min="9736" max="9736" width="13.109375" customWidth="1"/>
    <col min="9737" max="9744" width="10.77734375" customWidth="1"/>
    <col min="9985" max="9987" width="8.88671875" customWidth="1"/>
    <col min="9988" max="9988" width="14.21875" customWidth="1"/>
    <col min="9989" max="9991" width="12.77734375" customWidth="1"/>
    <col min="9992" max="9992" width="13.109375" customWidth="1"/>
    <col min="9993" max="10000" width="10.77734375" customWidth="1"/>
    <col min="10241" max="10243" width="8.88671875" customWidth="1"/>
    <col min="10244" max="10244" width="14.21875" customWidth="1"/>
    <col min="10245" max="10247" width="12.77734375" customWidth="1"/>
    <col min="10248" max="10248" width="13.109375" customWidth="1"/>
    <col min="10249" max="10256" width="10.77734375" customWidth="1"/>
    <col min="10497" max="10499" width="8.88671875" customWidth="1"/>
    <col min="10500" max="10500" width="14.21875" customWidth="1"/>
    <col min="10501" max="10503" width="12.77734375" customWidth="1"/>
    <col min="10504" max="10504" width="13.109375" customWidth="1"/>
    <col min="10505" max="10512" width="10.77734375" customWidth="1"/>
    <col min="10753" max="10755" width="8.88671875" customWidth="1"/>
    <col min="10756" max="10756" width="14.21875" customWidth="1"/>
    <col min="10757" max="10759" width="12.77734375" customWidth="1"/>
    <col min="10760" max="10760" width="13.109375" customWidth="1"/>
    <col min="10761" max="10768" width="10.77734375" customWidth="1"/>
    <col min="11009" max="11011" width="8.88671875" customWidth="1"/>
    <col min="11012" max="11012" width="14.21875" customWidth="1"/>
    <col min="11013" max="11015" width="12.77734375" customWidth="1"/>
    <col min="11016" max="11016" width="13.109375" customWidth="1"/>
    <col min="11017" max="11024" width="10.77734375" customWidth="1"/>
    <col min="11265" max="11267" width="8.88671875" customWidth="1"/>
    <col min="11268" max="11268" width="14.21875" customWidth="1"/>
    <col min="11269" max="11271" width="12.77734375" customWidth="1"/>
    <col min="11272" max="11272" width="13.109375" customWidth="1"/>
    <col min="11273" max="11280" width="10.77734375" customWidth="1"/>
    <col min="11521" max="11523" width="8.88671875" customWidth="1"/>
    <col min="11524" max="11524" width="14.21875" customWidth="1"/>
    <col min="11525" max="11527" width="12.77734375" customWidth="1"/>
    <col min="11528" max="11528" width="13.109375" customWidth="1"/>
    <col min="11529" max="11536" width="10.77734375" customWidth="1"/>
    <col min="11777" max="11779" width="8.88671875" customWidth="1"/>
    <col min="11780" max="11780" width="14.21875" customWidth="1"/>
    <col min="11781" max="11783" width="12.77734375" customWidth="1"/>
    <col min="11784" max="11784" width="13.109375" customWidth="1"/>
    <col min="11785" max="11792" width="10.77734375" customWidth="1"/>
    <col min="12033" max="12035" width="8.88671875" customWidth="1"/>
    <col min="12036" max="12036" width="14.21875" customWidth="1"/>
    <col min="12037" max="12039" width="12.77734375" customWidth="1"/>
    <col min="12040" max="12040" width="13.109375" customWidth="1"/>
    <col min="12041" max="12048" width="10.77734375" customWidth="1"/>
    <col min="12289" max="12291" width="8.88671875" customWidth="1"/>
    <col min="12292" max="12292" width="14.21875" customWidth="1"/>
    <col min="12293" max="12295" width="12.77734375" customWidth="1"/>
    <col min="12296" max="12296" width="13.109375" customWidth="1"/>
    <col min="12297" max="12304" width="10.77734375" customWidth="1"/>
    <col min="12545" max="12547" width="8.88671875" customWidth="1"/>
    <col min="12548" max="12548" width="14.21875" customWidth="1"/>
    <col min="12549" max="12551" width="12.77734375" customWidth="1"/>
    <col min="12552" max="12552" width="13.109375" customWidth="1"/>
    <col min="12553" max="12560" width="10.77734375" customWidth="1"/>
    <col min="12801" max="12803" width="8.88671875" customWidth="1"/>
    <col min="12804" max="12804" width="14.21875" customWidth="1"/>
    <col min="12805" max="12807" width="12.77734375" customWidth="1"/>
    <col min="12808" max="12808" width="13.109375" customWidth="1"/>
    <col min="12809" max="12816" width="10.77734375" customWidth="1"/>
    <col min="13057" max="13059" width="8.88671875" customWidth="1"/>
    <col min="13060" max="13060" width="14.21875" customWidth="1"/>
    <col min="13061" max="13063" width="12.77734375" customWidth="1"/>
    <col min="13064" max="13064" width="13.109375" customWidth="1"/>
    <col min="13065" max="13072" width="10.77734375" customWidth="1"/>
    <col min="13313" max="13315" width="8.88671875" customWidth="1"/>
    <col min="13316" max="13316" width="14.21875" customWidth="1"/>
    <col min="13317" max="13319" width="12.77734375" customWidth="1"/>
    <col min="13320" max="13320" width="13.109375" customWidth="1"/>
    <col min="13321" max="13328" width="10.77734375" customWidth="1"/>
    <col min="13569" max="13571" width="8.88671875" customWidth="1"/>
    <col min="13572" max="13572" width="14.21875" customWidth="1"/>
    <col min="13573" max="13575" width="12.77734375" customWidth="1"/>
    <col min="13576" max="13576" width="13.109375" customWidth="1"/>
    <col min="13577" max="13584" width="10.77734375" customWidth="1"/>
    <col min="13825" max="13827" width="8.88671875" customWidth="1"/>
    <col min="13828" max="13828" width="14.21875" customWidth="1"/>
    <col min="13829" max="13831" width="12.77734375" customWidth="1"/>
    <col min="13832" max="13832" width="13.109375" customWidth="1"/>
    <col min="13833" max="13840" width="10.77734375" customWidth="1"/>
    <col min="14081" max="14083" width="8.88671875" customWidth="1"/>
    <col min="14084" max="14084" width="14.21875" customWidth="1"/>
    <col min="14085" max="14087" width="12.77734375" customWidth="1"/>
    <col min="14088" max="14088" width="13.109375" customWidth="1"/>
    <col min="14089" max="14096" width="10.77734375" customWidth="1"/>
    <col min="14337" max="14339" width="8.88671875" customWidth="1"/>
    <col min="14340" max="14340" width="14.21875" customWidth="1"/>
    <col min="14341" max="14343" width="12.77734375" customWidth="1"/>
    <col min="14344" max="14344" width="13.109375" customWidth="1"/>
    <col min="14345" max="14352" width="10.77734375" customWidth="1"/>
    <col min="14593" max="14595" width="8.88671875" customWidth="1"/>
    <col min="14596" max="14596" width="14.21875" customWidth="1"/>
    <col min="14597" max="14599" width="12.77734375" customWidth="1"/>
    <col min="14600" max="14600" width="13.109375" customWidth="1"/>
    <col min="14601" max="14608" width="10.77734375" customWidth="1"/>
    <col min="14849" max="14851" width="8.88671875" customWidth="1"/>
    <col min="14852" max="14852" width="14.21875" customWidth="1"/>
    <col min="14853" max="14855" width="12.77734375" customWidth="1"/>
    <col min="14856" max="14856" width="13.109375" customWidth="1"/>
    <col min="14857" max="14864" width="10.77734375" customWidth="1"/>
    <col min="15105" max="15107" width="8.88671875" customWidth="1"/>
    <col min="15108" max="15108" width="14.21875" customWidth="1"/>
    <col min="15109" max="15111" width="12.77734375" customWidth="1"/>
    <col min="15112" max="15112" width="13.109375" customWidth="1"/>
    <col min="15113" max="15120" width="10.77734375" customWidth="1"/>
    <col min="15361" max="15363" width="8.88671875" customWidth="1"/>
    <col min="15364" max="15364" width="14.21875" customWidth="1"/>
    <col min="15365" max="15367" width="12.77734375" customWidth="1"/>
    <col min="15368" max="15368" width="13.109375" customWidth="1"/>
    <col min="15369" max="15376" width="10.77734375" customWidth="1"/>
    <col min="15617" max="15619" width="8.88671875" customWidth="1"/>
    <col min="15620" max="15620" width="14.21875" customWidth="1"/>
    <col min="15621" max="15623" width="12.77734375" customWidth="1"/>
    <col min="15624" max="15624" width="13.109375" customWidth="1"/>
    <col min="15625" max="15632" width="10.77734375" customWidth="1"/>
    <col min="15873" max="15875" width="8.88671875" customWidth="1"/>
    <col min="15876" max="15876" width="14.21875" customWidth="1"/>
    <col min="15877" max="15879" width="12.77734375" customWidth="1"/>
    <col min="15880" max="15880" width="13.109375" customWidth="1"/>
    <col min="15881" max="15888" width="10.77734375" customWidth="1"/>
    <col min="16129" max="16131" width="8.88671875" customWidth="1"/>
    <col min="16132" max="16132" width="14.21875" customWidth="1"/>
    <col min="16133" max="16135" width="12.77734375" customWidth="1"/>
    <col min="16136" max="16136" width="13.109375" customWidth="1"/>
    <col min="16137" max="16144" width="10.77734375" customWidth="1"/>
  </cols>
  <sheetData>
    <row r="1" spans="1:17" ht="23.1" customHeight="1">
      <c r="A1" s="4265" t="s">
        <v>213</v>
      </c>
      <c r="B1" s="4265"/>
      <c r="C1" s="4265"/>
      <c r="D1" s="4265"/>
      <c r="E1" s="4265"/>
      <c r="F1" s="4265"/>
      <c r="G1" s="4265"/>
      <c r="H1" s="4265"/>
      <c r="I1" s="4265"/>
      <c r="J1" s="4265"/>
      <c r="K1" s="4265"/>
      <c r="L1" s="4265"/>
      <c r="M1" s="4265"/>
      <c r="N1" s="4265"/>
      <c r="O1" s="4265"/>
      <c r="P1" s="4265"/>
    </row>
    <row r="2" spans="1:17" s="50" customFormat="1" ht="16.5" customHeight="1"/>
    <row r="3" spans="1:17" ht="15.75" thickBot="1"/>
    <row r="4" spans="1:17" s="42" customFormat="1" ht="21" customHeight="1">
      <c r="A4" s="735"/>
      <c r="B4" s="4364">
        <v>2014</v>
      </c>
      <c r="C4" s="4365"/>
      <c r="D4" s="4365"/>
      <c r="E4" s="4365"/>
      <c r="F4" s="4365"/>
      <c r="G4" s="4365"/>
      <c r="H4" s="4365"/>
      <c r="I4" s="4365"/>
      <c r="J4" s="4365"/>
      <c r="K4" s="4365"/>
      <c r="L4" s="4365"/>
      <c r="M4" s="4366"/>
      <c r="N4" s="4352">
        <v>2011</v>
      </c>
      <c r="O4" s="4352"/>
      <c r="P4" s="4353"/>
    </row>
    <row r="5" spans="1:17" ht="21" customHeight="1">
      <c r="A5" s="14"/>
      <c r="B5" s="4359" t="s">
        <v>1</v>
      </c>
      <c r="C5" s="4355"/>
      <c r="D5" s="4356"/>
      <c r="E5" s="4359" t="s">
        <v>2</v>
      </c>
      <c r="F5" s="4355"/>
      <c r="G5" s="4356"/>
      <c r="H5" s="4359" t="s">
        <v>3</v>
      </c>
      <c r="I5" s="4355"/>
      <c r="J5" s="4356"/>
      <c r="K5" s="4354" t="s">
        <v>4</v>
      </c>
      <c r="L5" s="4355"/>
      <c r="M5" s="4356"/>
      <c r="N5" s="4357" t="s">
        <v>1</v>
      </c>
      <c r="O5" s="4357"/>
      <c r="P5" s="4358"/>
    </row>
    <row r="6" spans="1:17" ht="30" customHeight="1" thickBot="1">
      <c r="A6" s="135" t="s">
        <v>249</v>
      </c>
      <c r="B6" s="4362" t="s">
        <v>212</v>
      </c>
      <c r="C6" s="4363"/>
      <c r="D6" s="463" t="s">
        <v>116</v>
      </c>
      <c r="E6" s="4360" t="s">
        <v>212</v>
      </c>
      <c r="F6" s="4361"/>
      <c r="G6" s="463" t="s">
        <v>116</v>
      </c>
      <c r="H6" s="4362" t="s">
        <v>212</v>
      </c>
      <c r="I6" s="4363"/>
      <c r="J6" s="463" t="s">
        <v>116</v>
      </c>
      <c r="K6" s="4362" t="s">
        <v>212</v>
      </c>
      <c r="L6" s="4363"/>
      <c r="M6" s="463" t="s">
        <v>116</v>
      </c>
      <c r="N6" s="4350" t="s">
        <v>212</v>
      </c>
      <c r="O6" s="4351"/>
      <c r="P6" s="364" t="s">
        <v>116</v>
      </c>
    </row>
    <row r="7" spans="1:17" ht="36" customHeight="1">
      <c r="A7" s="471" t="s">
        <v>193</v>
      </c>
      <c r="B7" s="464" t="s">
        <v>194</v>
      </c>
      <c r="C7" s="365" t="s">
        <v>195</v>
      </c>
      <c r="D7" s="465" t="s">
        <v>194</v>
      </c>
      <c r="E7" s="464" t="s">
        <v>194</v>
      </c>
      <c r="F7" s="365" t="s">
        <v>195</v>
      </c>
      <c r="G7" s="465" t="s">
        <v>194</v>
      </c>
      <c r="H7" s="464" t="s">
        <v>194</v>
      </c>
      <c r="I7" s="365" t="s">
        <v>195</v>
      </c>
      <c r="J7" s="465" t="s">
        <v>194</v>
      </c>
      <c r="K7" s="1359" t="s">
        <v>194</v>
      </c>
      <c r="L7" s="1360" t="s">
        <v>195</v>
      </c>
      <c r="M7" s="1361" t="s">
        <v>194</v>
      </c>
      <c r="N7" s="460" t="s">
        <v>194</v>
      </c>
      <c r="O7" s="365" t="s">
        <v>195</v>
      </c>
      <c r="P7" s="366" t="s">
        <v>194</v>
      </c>
    </row>
    <row r="8" spans="1:17" ht="18" customHeight="1">
      <c r="A8" s="472" t="s">
        <v>196</v>
      </c>
      <c r="B8" s="410"/>
      <c r="C8" s="408"/>
      <c r="D8" s="409"/>
      <c r="E8" s="410"/>
      <c r="F8" s="408"/>
      <c r="G8" s="409"/>
      <c r="H8" s="410"/>
      <c r="I8" s="408"/>
      <c r="J8" s="409"/>
      <c r="K8" s="410"/>
      <c r="L8" s="408"/>
      <c r="M8" s="409"/>
      <c r="N8" s="416"/>
      <c r="O8" s="408"/>
      <c r="P8" s="407"/>
      <c r="Q8" s="21"/>
    </row>
    <row r="9" spans="1:17" ht="18" customHeight="1">
      <c r="A9" s="473" t="s">
        <v>197</v>
      </c>
      <c r="B9" s="404"/>
      <c r="C9" s="27"/>
      <c r="D9" s="418"/>
      <c r="E9" s="404"/>
      <c r="F9" s="27"/>
      <c r="G9" s="418"/>
      <c r="H9" s="404"/>
      <c r="I9" s="27"/>
      <c r="J9" s="418"/>
      <c r="K9" s="404"/>
      <c r="L9" s="27"/>
      <c r="M9" s="418"/>
      <c r="N9" s="40"/>
      <c r="O9" s="27"/>
      <c r="P9" s="401"/>
      <c r="Q9" s="21"/>
    </row>
    <row r="10" spans="1:17" ht="18" customHeight="1">
      <c r="A10" s="474" t="s">
        <v>220</v>
      </c>
      <c r="B10" s="404"/>
      <c r="C10" s="27"/>
      <c r="D10" s="418"/>
      <c r="E10" s="404"/>
      <c r="F10" s="27"/>
      <c r="G10" s="418"/>
      <c r="H10" s="404">
        <v>2236</v>
      </c>
      <c r="I10" s="27">
        <v>0</v>
      </c>
      <c r="J10" s="418">
        <v>0</v>
      </c>
      <c r="K10" s="404">
        <v>1772</v>
      </c>
      <c r="L10" s="27">
        <v>0</v>
      </c>
      <c r="M10" s="418">
        <v>0</v>
      </c>
      <c r="N10" s="40"/>
      <c r="O10" s="27"/>
      <c r="P10" s="401"/>
      <c r="Q10" s="21"/>
    </row>
    <row r="11" spans="1:17" ht="18" customHeight="1">
      <c r="A11" s="473" t="s">
        <v>198</v>
      </c>
      <c r="B11" s="404"/>
      <c r="C11" s="27"/>
      <c r="D11" s="418"/>
      <c r="E11" s="404"/>
      <c r="F11" s="27"/>
      <c r="G11" s="418"/>
      <c r="H11" s="404"/>
      <c r="I11" s="27"/>
      <c r="J11" s="418"/>
      <c r="K11" s="404"/>
      <c r="L11" s="27"/>
      <c r="M11" s="418"/>
      <c r="N11" s="40"/>
      <c r="O11" s="27"/>
      <c r="P11" s="401"/>
      <c r="Q11" s="21"/>
    </row>
    <row r="12" spans="1:17" ht="18" customHeight="1">
      <c r="A12" s="474" t="s">
        <v>220</v>
      </c>
      <c r="B12" s="404"/>
      <c r="C12" s="27"/>
      <c r="D12" s="418"/>
      <c r="E12" s="404"/>
      <c r="F12" s="27"/>
      <c r="G12" s="418"/>
      <c r="H12" s="404"/>
      <c r="I12" s="27"/>
      <c r="J12" s="418"/>
      <c r="K12" s="404"/>
      <c r="L12" s="27"/>
      <c r="M12" s="418"/>
      <c r="N12" s="40"/>
      <c r="O12" s="27"/>
      <c r="P12" s="401"/>
      <c r="Q12" s="21"/>
    </row>
    <row r="13" spans="1:17" ht="18" customHeight="1">
      <c r="A13" s="475" t="s">
        <v>199</v>
      </c>
      <c r="B13" s="404"/>
      <c r="C13" s="27"/>
      <c r="D13" s="418"/>
      <c r="E13" s="404"/>
      <c r="F13" s="27"/>
      <c r="G13" s="418"/>
      <c r="H13" s="404">
        <v>190</v>
      </c>
      <c r="I13" s="27">
        <v>353</v>
      </c>
      <c r="J13" s="418">
        <v>0</v>
      </c>
      <c r="K13" s="404">
        <v>165</v>
      </c>
      <c r="L13" s="27">
        <v>312</v>
      </c>
      <c r="M13" s="418">
        <v>0</v>
      </c>
      <c r="N13" s="40"/>
      <c r="O13" s="27"/>
      <c r="P13" s="401"/>
      <c r="Q13" s="21"/>
    </row>
    <row r="14" spans="1:17" ht="18" customHeight="1">
      <c r="A14" s="474" t="s">
        <v>221</v>
      </c>
      <c r="B14" s="404"/>
      <c r="C14" s="27"/>
      <c r="D14" s="418"/>
      <c r="E14" s="404"/>
      <c r="F14" s="27"/>
      <c r="G14" s="418"/>
      <c r="H14" s="404">
        <v>85</v>
      </c>
      <c r="I14" s="27">
        <v>0</v>
      </c>
      <c r="J14" s="418">
        <v>0</v>
      </c>
      <c r="K14" s="404">
        <v>85</v>
      </c>
      <c r="L14" s="27">
        <v>0</v>
      </c>
      <c r="M14" s="418">
        <v>0</v>
      </c>
      <c r="N14" s="40"/>
      <c r="O14" s="27"/>
      <c r="P14" s="401"/>
      <c r="Q14" s="21"/>
    </row>
    <row r="15" spans="1:17" ht="21" customHeight="1">
      <c r="A15" s="763" t="s">
        <v>200</v>
      </c>
      <c r="B15" s="761">
        <f t="shared" ref="B15:J15" si="0">SUM(B10:B14)</f>
        <v>0</v>
      </c>
      <c r="C15" s="488">
        <f t="shared" si="0"/>
        <v>0</v>
      </c>
      <c r="D15" s="762">
        <f t="shared" si="0"/>
        <v>0</v>
      </c>
      <c r="E15" s="761">
        <f t="shared" si="0"/>
        <v>0</v>
      </c>
      <c r="F15" s="488">
        <f t="shared" si="0"/>
        <v>0</v>
      </c>
      <c r="G15" s="762">
        <f t="shared" si="0"/>
        <v>0</v>
      </c>
      <c r="H15" s="761">
        <f t="shared" si="0"/>
        <v>2511</v>
      </c>
      <c r="I15" s="488">
        <f t="shared" si="0"/>
        <v>353</v>
      </c>
      <c r="J15" s="762">
        <f t="shared" si="0"/>
        <v>0</v>
      </c>
      <c r="K15" s="761">
        <f>SUM(K10:K14)</f>
        <v>2022</v>
      </c>
      <c r="L15" s="488">
        <f t="shared" ref="L15:M15" si="1">SUM(L10:L14)</f>
        <v>312</v>
      </c>
      <c r="M15" s="762">
        <f t="shared" si="1"/>
        <v>0</v>
      </c>
      <c r="N15" s="461">
        <f t="shared" ref="N15:P15" si="2">SUM(N8:N14)</f>
        <v>0</v>
      </c>
      <c r="O15" s="423">
        <f t="shared" si="2"/>
        <v>0</v>
      </c>
      <c r="P15" s="423">
        <f t="shared" si="2"/>
        <v>0</v>
      </c>
      <c r="Q15" s="21"/>
    </row>
    <row r="16" spans="1:17" ht="27" customHeight="1">
      <c r="A16" s="810" t="s">
        <v>105</v>
      </c>
      <c r="B16" s="404"/>
      <c r="C16" s="27"/>
      <c r="D16" s="418"/>
      <c r="E16" s="404"/>
      <c r="F16" s="27"/>
      <c r="G16" s="418"/>
      <c r="H16" s="404"/>
      <c r="I16" s="27"/>
      <c r="J16" s="418"/>
      <c r="K16" s="404"/>
      <c r="L16" s="27"/>
      <c r="M16" s="418"/>
      <c r="N16" s="403"/>
      <c r="O16" s="413"/>
      <c r="P16" s="402"/>
      <c r="Q16" s="21"/>
    </row>
    <row r="17" spans="1:17" ht="18" customHeight="1">
      <c r="A17" s="472" t="s">
        <v>201</v>
      </c>
      <c r="B17" s="405"/>
      <c r="C17" s="40"/>
      <c r="D17" s="406"/>
      <c r="E17" s="405"/>
      <c r="F17" s="40"/>
      <c r="G17" s="406"/>
      <c r="H17" s="405"/>
      <c r="I17" s="40"/>
      <c r="J17" s="406"/>
      <c r="K17" s="405"/>
      <c r="L17" s="40"/>
      <c r="M17" s="406"/>
      <c r="N17" s="416"/>
      <c r="O17" s="408"/>
      <c r="P17" s="408"/>
      <c r="Q17" s="21"/>
    </row>
    <row r="18" spans="1:17" ht="18" customHeight="1">
      <c r="A18" s="473" t="s">
        <v>222</v>
      </c>
      <c r="B18" s="405"/>
      <c r="C18" s="40"/>
      <c r="D18" s="406"/>
      <c r="E18" s="405"/>
      <c r="F18" s="40"/>
      <c r="G18" s="406"/>
      <c r="H18" s="405"/>
      <c r="I18" s="40"/>
      <c r="J18" s="406"/>
      <c r="K18" s="405"/>
      <c r="L18" s="40"/>
      <c r="M18" s="406"/>
      <c r="N18" s="40"/>
      <c r="O18" s="27"/>
      <c r="P18" s="27"/>
      <c r="Q18" s="21"/>
    </row>
    <row r="19" spans="1:17" ht="18" customHeight="1">
      <c r="A19" s="475" t="s">
        <v>202</v>
      </c>
      <c r="B19" s="405"/>
      <c r="C19" s="40"/>
      <c r="D19" s="406"/>
      <c r="E19" s="405"/>
      <c r="F19" s="40"/>
      <c r="G19" s="406"/>
      <c r="H19" s="405">
        <v>0</v>
      </c>
      <c r="I19" s="40">
        <v>1494</v>
      </c>
      <c r="J19" s="406">
        <v>16</v>
      </c>
      <c r="K19" s="405">
        <v>0</v>
      </c>
      <c r="L19" s="40">
        <v>1621</v>
      </c>
      <c r="M19" s="406">
        <v>16</v>
      </c>
      <c r="N19" s="40"/>
      <c r="O19" s="27"/>
      <c r="P19" s="27"/>
      <c r="Q19" s="21"/>
    </row>
    <row r="20" spans="1:17" ht="18" customHeight="1">
      <c r="A20" s="475" t="s">
        <v>203</v>
      </c>
      <c r="B20" s="405"/>
      <c r="C20" s="40"/>
      <c r="D20" s="406"/>
      <c r="E20" s="405"/>
      <c r="F20" s="40"/>
      <c r="G20" s="406"/>
      <c r="H20" s="405">
        <v>0</v>
      </c>
      <c r="I20" s="40">
        <v>46</v>
      </c>
      <c r="J20" s="406">
        <v>0</v>
      </c>
      <c r="K20" s="405">
        <v>0</v>
      </c>
      <c r="L20" s="40">
        <v>18</v>
      </c>
      <c r="M20" s="406">
        <v>0</v>
      </c>
      <c r="N20" s="40"/>
      <c r="O20" s="27"/>
      <c r="P20" s="27"/>
      <c r="Q20" s="21"/>
    </row>
    <row r="21" spans="1:17" ht="18" customHeight="1">
      <c r="A21" s="475" t="s">
        <v>204</v>
      </c>
      <c r="B21" s="405"/>
      <c r="C21" s="40"/>
      <c r="D21" s="406"/>
      <c r="E21" s="405"/>
      <c r="F21" s="40"/>
      <c r="G21" s="406"/>
      <c r="H21" s="405">
        <v>0</v>
      </c>
      <c r="I21" s="40">
        <v>99</v>
      </c>
      <c r="J21" s="406">
        <v>1</v>
      </c>
      <c r="K21" s="405">
        <v>0</v>
      </c>
      <c r="L21" s="40">
        <v>96</v>
      </c>
      <c r="M21" s="406">
        <v>1</v>
      </c>
      <c r="N21" s="40"/>
      <c r="O21" s="27"/>
      <c r="P21" s="27"/>
      <c r="Q21" s="21"/>
    </row>
    <row r="22" spans="1:17" ht="18" customHeight="1">
      <c r="A22" s="475" t="s">
        <v>205</v>
      </c>
      <c r="B22" s="405"/>
      <c r="C22" s="40"/>
      <c r="D22" s="406"/>
      <c r="E22" s="405"/>
      <c r="F22" s="40"/>
      <c r="G22" s="406"/>
      <c r="H22" s="405">
        <v>0</v>
      </c>
      <c r="I22" s="40">
        <v>0</v>
      </c>
      <c r="J22" s="406">
        <v>0</v>
      </c>
      <c r="K22" s="405">
        <v>0</v>
      </c>
      <c r="L22" s="40">
        <v>0</v>
      </c>
      <c r="M22" s="406">
        <v>0</v>
      </c>
      <c r="N22" s="40"/>
      <c r="O22" s="27"/>
      <c r="P22" s="27"/>
      <c r="Q22" s="21"/>
    </row>
    <row r="23" spans="1:17" ht="18" customHeight="1">
      <c r="A23" s="475" t="s">
        <v>206</v>
      </c>
      <c r="B23" s="405"/>
      <c r="C23" s="40"/>
      <c r="D23" s="406"/>
      <c r="E23" s="405"/>
      <c r="F23" s="40"/>
      <c r="G23" s="406"/>
      <c r="H23" s="405">
        <v>0</v>
      </c>
      <c r="I23" s="40">
        <v>373</v>
      </c>
      <c r="J23" s="406">
        <v>4</v>
      </c>
      <c r="K23" s="405">
        <v>0</v>
      </c>
      <c r="L23" s="40">
        <v>424</v>
      </c>
      <c r="M23" s="406">
        <v>4</v>
      </c>
      <c r="N23" s="40"/>
      <c r="O23" s="27"/>
      <c r="P23" s="27"/>
      <c r="Q23" s="21"/>
    </row>
    <row r="24" spans="1:17" ht="18" customHeight="1">
      <c r="A24" s="474"/>
      <c r="B24" s="405"/>
      <c r="C24" s="40"/>
      <c r="D24" s="406"/>
      <c r="E24" s="405"/>
      <c r="F24" s="40"/>
      <c r="G24" s="406"/>
      <c r="H24" s="405"/>
      <c r="I24" s="40"/>
      <c r="J24" s="406"/>
      <c r="K24" s="405"/>
      <c r="L24" s="40"/>
      <c r="M24" s="406"/>
      <c r="N24" s="40"/>
      <c r="O24" s="27"/>
      <c r="P24" s="27"/>
      <c r="Q24" s="21"/>
    </row>
    <row r="25" spans="1:17" ht="18" customHeight="1">
      <c r="A25" s="472" t="s">
        <v>207</v>
      </c>
      <c r="B25" s="405"/>
      <c r="C25" s="40"/>
      <c r="D25" s="406"/>
      <c r="E25" s="405"/>
      <c r="F25" s="40"/>
      <c r="G25" s="406"/>
      <c r="H25" s="405"/>
      <c r="I25" s="40"/>
      <c r="J25" s="406"/>
      <c r="K25" s="405"/>
      <c r="L25" s="40"/>
      <c r="M25" s="406"/>
      <c r="N25" s="40"/>
      <c r="O25" s="27"/>
      <c r="P25" s="27"/>
      <c r="Q25" s="21"/>
    </row>
    <row r="26" spans="1:17" ht="18" customHeight="1">
      <c r="A26" s="473" t="s">
        <v>196</v>
      </c>
      <c r="B26" s="405"/>
      <c r="C26" s="40"/>
      <c r="D26" s="406"/>
      <c r="E26" s="405"/>
      <c r="F26" s="40"/>
      <c r="G26" s="406"/>
      <c r="H26" s="405"/>
      <c r="I26" s="40"/>
      <c r="J26" s="406"/>
      <c r="K26" s="405"/>
      <c r="L26" s="40"/>
      <c r="M26" s="406"/>
      <c r="N26" s="40"/>
      <c r="O26" s="27"/>
      <c r="P26" s="27"/>
      <c r="Q26" s="21"/>
    </row>
    <row r="27" spans="1:17" ht="18" customHeight="1">
      <c r="A27" s="475" t="s">
        <v>229</v>
      </c>
      <c r="B27" s="405"/>
      <c r="C27" s="40"/>
      <c r="D27" s="406"/>
      <c r="E27" s="405"/>
      <c r="F27" s="40"/>
      <c r="G27" s="406"/>
      <c r="H27" s="405">
        <v>3251</v>
      </c>
      <c r="I27" s="40">
        <v>0</v>
      </c>
      <c r="J27" s="406">
        <v>1085</v>
      </c>
      <c r="K27" s="405">
        <v>3074</v>
      </c>
      <c r="L27" s="40">
        <v>0</v>
      </c>
      <c r="M27" s="406">
        <v>738</v>
      </c>
      <c r="N27" s="40"/>
      <c r="O27" s="27"/>
      <c r="P27" s="27"/>
      <c r="Q27" s="21"/>
    </row>
    <row r="28" spans="1:17" ht="18" customHeight="1">
      <c r="A28" s="475" t="s">
        <v>293</v>
      </c>
      <c r="B28" s="405"/>
      <c r="C28" s="40"/>
      <c r="D28" s="406"/>
      <c r="E28" s="405"/>
      <c r="F28" s="40"/>
      <c r="G28" s="406"/>
      <c r="H28" s="405">
        <v>0</v>
      </c>
      <c r="I28" s="40">
        <v>0</v>
      </c>
      <c r="J28" s="406">
        <v>0</v>
      </c>
      <c r="K28" s="405">
        <v>0</v>
      </c>
      <c r="L28" s="40">
        <v>0</v>
      </c>
      <c r="M28" s="406">
        <v>88</v>
      </c>
      <c r="N28" s="40"/>
      <c r="O28" s="27"/>
      <c r="P28" s="27"/>
      <c r="Q28" s="21"/>
    </row>
    <row r="29" spans="1:17" ht="18" customHeight="1">
      <c r="A29" s="475" t="s">
        <v>230</v>
      </c>
      <c r="B29" s="405"/>
      <c r="C29" s="40"/>
      <c r="D29" s="406"/>
      <c r="E29" s="405"/>
      <c r="F29" s="40"/>
      <c r="G29" s="406"/>
      <c r="H29" s="405">
        <v>0</v>
      </c>
      <c r="I29" s="40">
        <v>0</v>
      </c>
      <c r="J29" s="406">
        <v>2</v>
      </c>
      <c r="K29" s="405">
        <v>0</v>
      </c>
      <c r="L29" s="40">
        <v>0</v>
      </c>
      <c r="M29" s="406">
        <v>2</v>
      </c>
      <c r="N29" s="40"/>
      <c r="O29" s="27"/>
      <c r="P29" s="27"/>
      <c r="Q29" s="21"/>
    </row>
    <row r="30" spans="1:17" ht="18" customHeight="1">
      <c r="A30" s="475" t="s">
        <v>231</v>
      </c>
      <c r="B30" s="405"/>
      <c r="C30" s="40"/>
      <c r="D30" s="406"/>
      <c r="E30" s="405"/>
      <c r="F30" s="40"/>
      <c r="G30" s="406"/>
      <c r="H30" s="405">
        <v>0</v>
      </c>
      <c r="I30" s="40">
        <v>0</v>
      </c>
      <c r="J30" s="406">
        <v>16</v>
      </c>
      <c r="K30" s="405">
        <v>0</v>
      </c>
      <c r="L30" s="40">
        <v>0</v>
      </c>
      <c r="M30" s="406">
        <v>13</v>
      </c>
      <c r="N30" s="40"/>
      <c r="O30" s="27"/>
      <c r="P30" s="27"/>
      <c r="Q30" s="21"/>
    </row>
    <row r="31" spans="1:17" ht="18" customHeight="1">
      <c r="A31" s="477" t="s">
        <v>232</v>
      </c>
      <c r="B31" s="405"/>
      <c r="C31" s="40"/>
      <c r="D31" s="406"/>
      <c r="E31" s="405"/>
      <c r="F31" s="40"/>
      <c r="G31" s="406"/>
      <c r="H31" s="405">
        <v>0</v>
      </c>
      <c r="I31" s="40">
        <v>0</v>
      </c>
      <c r="J31" s="406">
        <v>3</v>
      </c>
      <c r="K31" s="405">
        <v>0</v>
      </c>
      <c r="L31" s="40">
        <v>0</v>
      </c>
      <c r="M31" s="406">
        <v>3</v>
      </c>
      <c r="N31" s="40"/>
      <c r="O31" s="27"/>
      <c r="P31" s="27"/>
      <c r="Q31" s="21"/>
    </row>
    <row r="32" spans="1:17">
      <c r="A32" s="477" t="s">
        <v>233</v>
      </c>
      <c r="B32" s="405"/>
      <c r="C32" s="40"/>
      <c r="D32" s="406"/>
      <c r="E32" s="405"/>
      <c r="F32" s="40"/>
      <c r="G32" s="406"/>
      <c r="H32" s="405">
        <v>0</v>
      </c>
      <c r="I32" s="40">
        <v>0</v>
      </c>
      <c r="J32" s="406">
        <v>1</v>
      </c>
      <c r="K32" s="405">
        <v>0</v>
      </c>
      <c r="L32" s="40">
        <v>0</v>
      </c>
      <c r="M32" s="406">
        <v>4</v>
      </c>
      <c r="N32" s="40"/>
      <c r="O32" s="27"/>
      <c r="P32" s="27"/>
      <c r="Q32" s="21"/>
    </row>
    <row r="33" spans="1:17">
      <c r="A33" s="477"/>
      <c r="B33" s="405"/>
      <c r="C33" s="40"/>
      <c r="D33" s="406"/>
      <c r="E33" s="405"/>
      <c r="F33" s="40"/>
      <c r="G33" s="406"/>
      <c r="H33" s="405"/>
      <c r="I33" s="40"/>
      <c r="J33" s="406"/>
      <c r="K33" s="405"/>
      <c r="L33" s="40"/>
      <c r="M33" s="406"/>
      <c r="N33" s="40"/>
      <c r="O33" s="27"/>
      <c r="P33" s="27"/>
      <c r="Q33" s="21"/>
    </row>
    <row r="34" spans="1:17">
      <c r="A34" s="473" t="s">
        <v>208</v>
      </c>
      <c r="B34" s="405"/>
      <c r="C34" s="40"/>
      <c r="D34" s="406"/>
      <c r="E34" s="405"/>
      <c r="F34" s="40"/>
      <c r="G34" s="406"/>
      <c r="H34" s="405"/>
      <c r="I34" s="40"/>
      <c r="J34" s="406"/>
      <c r="K34" s="405"/>
      <c r="L34" s="40"/>
      <c r="M34" s="406"/>
      <c r="N34" s="40"/>
      <c r="O34" s="27"/>
      <c r="P34" s="27"/>
      <c r="Q34" s="21"/>
    </row>
    <row r="35" spans="1:17">
      <c r="A35" s="477" t="s">
        <v>234</v>
      </c>
      <c r="B35" s="405"/>
      <c r="C35" s="40"/>
      <c r="D35" s="406"/>
      <c r="E35" s="405"/>
      <c r="F35" s="40"/>
      <c r="G35" s="406"/>
      <c r="H35" s="405">
        <v>0</v>
      </c>
      <c r="I35" s="40">
        <v>0</v>
      </c>
      <c r="J35" s="406">
        <v>0</v>
      </c>
      <c r="K35" s="405">
        <v>0</v>
      </c>
      <c r="L35" s="40">
        <v>0</v>
      </c>
      <c r="M35" s="406">
        <v>0</v>
      </c>
      <c r="N35" s="40"/>
      <c r="O35" s="27"/>
      <c r="P35" s="27"/>
      <c r="Q35" s="21"/>
    </row>
    <row r="36" spans="1:17" s="17" customFormat="1">
      <c r="A36" s="477"/>
      <c r="B36" s="405"/>
      <c r="C36" s="40"/>
      <c r="D36" s="406"/>
      <c r="E36" s="405"/>
      <c r="F36" s="40"/>
      <c r="G36" s="406"/>
      <c r="H36" s="405"/>
      <c r="I36" s="40"/>
      <c r="J36" s="406"/>
      <c r="K36" s="405"/>
      <c r="L36" s="40"/>
      <c r="M36" s="406"/>
      <c r="N36" s="40"/>
      <c r="O36" s="27"/>
      <c r="P36" s="27"/>
    </row>
    <row r="37" spans="1:17" s="17" customFormat="1">
      <c r="A37" s="473" t="s">
        <v>209</v>
      </c>
      <c r="B37" s="405"/>
      <c r="C37" s="40"/>
      <c r="D37" s="406"/>
      <c r="E37" s="405"/>
      <c r="F37" s="40"/>
      <c r="G37" s="406"/>
      <c r="H37" s="405"/>
      <c r="I37" s="40"/>
      <c r="J37" s="406"/>
      <c r="K37" s="405"/>
      <c r="L37" s="40"/>
      <c r="M37" s="406"/>
      <c r="N37" s="40"/>
      <c r="O37" s="27"/>
      <c r="P37" s="27"/>
    </row>
    <row r="38" spans="1:17" s="17" customFormat="1" ht="18">
      <c r="A38" s="477" t="s">
        <v>246</v>
      </c>
      <c r="B38" s="405"/>
      <c r="C38" s="40"/>
      <c r="D38" s="406"/>
      <c r="E38" s="405"/>
      <c r="F38" s="40"/>
      <c r="G38" s="406"/>
      <c r="H38" s="405">
        <v>1138</v>
      </c>
      <c r="I38" s="40">
        <v>844</v>
      </c>
      <c r="J38" s="406">
        <v>0</v>
      </c>
      <c r="K38" s="405">
        <v>1264</v>
      </c>
      <c r="L38" s="40">
        <v>873</v>
      </c>
      <c r="M38" s="406">
        <v>0</v>
      </c>
      <c r="N38" s="40"/>
      <c r="O38" s="27"/>
      <c r="P38" s="27"/>
    </row>
    <row r="39" spans="1:17" s="17" customFormat="1" ht="30.75" customHeight="1">
      <c r="A39" s="592" t="s">
        <v>308</v>
      </c>
      <c r="B39" s="405"/>
      <c r="C39" s="40"/>
      <c r="D39" s="406"/>
      <c r="E39" s="405"/>
      <c r="F39" s="40"/>
      <c r="G39" s="406"/>
      <c r="H39" s="405">
        <v>103</v>
      </c>
      <c r="I39" s="40">
        <v>0</v>
      </c>
      <c r="J39" s="406">
        <v>0</v>
      </c>
      <c r="K39" s="405">
        <v>98</v>
      </c>
      <c r="L39" s="40">
        <v>0</v>
      </c>
      <c r="M39" s="406">
        <v>0</v>
      </c>
      <c r="N39" s="40"/>
      <c r="O39" s="27"/>
      <c r="P39" s="27"/>
    </row>
    <row r="40" spans="1:17" s="17" customFormat="1" ht="18" customHeight="1">
      <c r="A40" s="477" t="s">
        <v>233</v>
      </c>
      <c r="B40" s="405"/>
      <c r="C40" s="40"/>
      <c r="D40" s="412"/>
      <c r="E40" s="405"/>
      <c r="F40" s="40"/>
      <c r="G40" s="412"/>
      <c r="H40" s="405">
        <v>0</v>
      </c>
      <c r="I40" s="40">
        <v>0</v>
      </c>
      <c r="J40" s="412">
        <v>3</v>
      </c>
      <c r="K40" s="405">
        <v>0</v>
      </c>
      <c r="L40" s="40">
        <v>0</v>
      </c>
      <c r="M40" s="412">
        <v>3</v>
      </c>
      <c r="N40" s="40"/>
      <c r="O40" s="27"/>
      <c r="P40" s="27"/>
    </row>
    <row r="41" spans="1:17" ht="20.25" customHeight="1">
      <c r="A41" s="764" t="s">
        <v>210</v>
      </c>
      <c r="B41" s="466">
        <f t="shared" ref="B41:D41" si="3">SUM(B17:B40)</f>
        <v>0</v>
      </c>
      <c r="C41" s="445">
        <f t="shared" si="3"/>
        <v>0</v>
      </c>
      <c r="D41" s="467">
        <f t="shared" si="3"/>
        <v>0</v>
      </c>
      <c r="E41" s="466">
        <f t="shared" ref="E41:G41" si="4">SUM(E17:E40)</f>
        <v>0</v>
      </c>
      <c r="F41" s="445">
        <f t="shared" si="4"/>
        <v>0</v>
      </c>
      <c r="G41" s="467">
        <f t="shared" si="4"/>
        <v>0</v>
      </c>
      <c r="H41" s="466">
        <f>SUM(H17:H40)</f>
        <v>4492</v>
      </c>
      <c r="I41" s="445">
        <f t="shared" ref="I41:J41" si="5">SUM(I17:I40)</f>
        <v>2856</v>
      </c>
      <c r="J41" s="467">
        <f t="shared" si="5"/>
        <v>1131</v>
      </c>
      <c r="K41" s="466">
        <f t="shared" ref="K41:P41" si="6">SUM(K17:K40)</f>
        <v>4436</v>
      </c>
      <c r="L41" s="445">
        <f t="shared" si="6"/>
        <v>3032</v>
      </c>
      <c r="M41" s="467">
        <f t="shared" si="6"/>
        <v>872</v>
      </c>
      <c r="N41" s="462">
        <f t="shared" si="6"/>
        <v>0</v>
      </c>
      <c r="O41" s="424">
        <f t="shared" si="6"/>
        <v>0</v>
      </c>
      <c r="P41" s="425">
        <f t="shared" si="6"/>
        <v>0</v>
      </c>
      <c r="Q41" s="21"/>
    </row>
    <row r="42" spans="1:17" ht="20.25" customHeight="1" thickBot="1">
      <c r="A42" s="765" t="s">
        <v>211</v>
      </c>
      <c r="B42" s="468">
        <f t="shared" ref="B42:D42" si="7">B41+B15</f>
        <v>0</v>
      </c>
      <c r="C42" s="469">
        <f t="shared" si="7"/>
        <v>0</v>
      </c>
      <c r="D42" s="470">
        <f t="shared" si="7"/>
        <v>0</v>
      </c>
      <c r="E42" s="468">
        <f t="shared" ref="E42:G42" si="8">E41+E15</f>
        <v>0</v>
      </c>
      <c r="F42" s="469">
        <f t="shared" si="8"/>
        <v>0</v>
      </c>
      <c r="G42" s="470">
        <f t="shared" si="8"/>
        <v>0</v>
      </c>
      <c r="H42" s="468">
        <f t="shared" ref="H42:J42" si="9">H41+H15</f>
        <v>7003</v>
      </c>
      <c r="I42" s="469">
        <f t="shared" si="9"/>
        <v>3209</v>
      </c>
      <c r="J42" s="470">
        <f t="shared" si="9"/>
        <v>1131</v>
      </c>
      <c r="K42" s="468">
        <f t="shared" ref="K42:P42" si="10">K41+K15</f>
        <v>6458</v>
      </c>
      <c r="L42" s="469">
        <f t="shared" si="10"/>
        <v>3344</v>
      </c>
      <c r="M42" s="470">
        <f t="shared" si="10"/>
        <v>872</v>
      </c>
      <c r="N42" s="461">
        <f t="shared" si="10"/>
        <v>0</v>
      </c>
      <c r="O42" s="422">
        <f t="shared" si="10"/>
        <v>0</v>
      </c>
      <c r="P42" s="423">
        <f t="shared" si="10"/>
        <v>0</v>
      </c>
      <c r="Q42" s="21"/>
    </row>
    <row r="43" spans="1:17">
      <c r="A43" s="50"/>
      <c r="B43" s="50"/>
      <c r="C43" s="50"/>
      <c r="D43" s="50"/>
      <c r="E43" s="50"/>
      <c r="F43" s="50"/>
      <c r="G43" s="50"/>
      <c r="H43" s="50"/>
      <c r="I43" s="50"/>
      <c r="J43" s="50"/>
      <c r="K43" s="36"/>
      <c r="L43" s="36"/>
      <c r="M43" s="36"/>
      <c r="N43" s="36"/>
      <c r="O43" s="36"/>
      <c r="P43" s="36"/>
      <c r="Q43" s="21"/>
    </row>
    <row r="44" spans="1:17" ht="15.75" customHeight="1">
      <c r="A44" s="4349" t="s">
        <v>280</v>
      </c>
      <c r="B44" s="4349"/>
      <c r="C44" s="4349"/>
      <c r="D44" s="4349"/>
      <c r="E44" s="4349"/>
      <c r="F44" s="4349"/>
      <c r="G44" s="4349"/>
      <c r="H44" s="4349"/>
      <c r="I44" s="4349"/>
      <c r="J44" s="4349"/>
      <c r="K44" s="4349"/>
      <c r="L44" s="4349"/>
      <c r="M44" s="4349"/>
      <c r="N44" s="36"/>
      <c r="O44" s="36"/>
      <c r="P44" s="36"/>
      <c r="Q44" s="21"/>
    </row>
    <row r="45" spans="1:17" ht="15.75" customHeight="1">
      <c r="A45" s="1364" t="s">
        <v>253</v>
      </c>
      <c r="B45" s="1364"/>
      <c r="C45" s="1364"/>
      <c r="D45" s="1364"/>
      <c r="E45" s="1364"/>
      <c r="F45" s="1364"/>
      <c r="G45" s="1364"/>
      <c r="H45" s="1364"/>
      <c r="I45" s="1364"/>
      <c r="J45" s="1364"/>
      <c r="K45" s="1228"/>
      <c r="L45" s="1228"/>
      <c r="M45" s="1228"/>
      <c r="N45" s="36"/>
      <c r="O45" s="36"/>
      <c r="P45" s="36"/>
      <c r="Q45" s="21"/>
    </row>
    <row r="46" spans="1:17" ht="15.75" customHeight="1">
      <c r="A46" s="1364" t="s">
        <v>254</v>
      </c>
      <c r="B46" s="1364"/>
      <c r="C46" s="1364"/>
      <c r="D46" s="1364"/>
      <c r="E46" s="1364"/>
      <c r="F46" s="1364"/>
      <c r="G46" s="1364"/>
      <c r="H46" s="1364"/>
      <c r="I46" s="1364"/>
      <c r="J46" s="1364"/>
      <c r="K46" s="1228"/>
      <c r="L46" s="1228"/>
      <c r="M46" s="1228"/>
      <c r="N46" s="36"/>
      <c r="O46" s="36"/>
      <c r="P46" s="36"/>
      <c r="Q46" s="21"/>
    </row>
    <row r="47" spans="1:17" ht="15.75" customHeight="1">
      <c r="A47" s="4349" t="s">
        <v>255</v>
      </c>
      <c r="B47" s="4349"/>
      <c r="C47" s="4349"/>
      <c r="D47" s="4349"/>
      <c r="E47" s="4349"/>
      <c r="F47" s="4349"/>
      <c r="G47" s="4349"/>
      <c r="H47" s="4349"/>
      <c r="I47" s="4349"/>
      <c r="J47" s="4349"/>
      <c r="K47" s="4349"/>
      <c r="L47" s="4349"/>
      <c r="M47" s="4349"/>
      <c r="N47" s="50"/>
      <c r="O47" s="50"/>
      <c r="P47" s="50"/>
    </row>
    <row r="48" spans="1:17" ht="18">
      <c r="A48" s="369"/>
      <c r="B48" s="369"/>
      <c r="C48" s="369"/>
      <c r="D48" s="369"/>
      <c r="E48" s="369"/>
      <c r="F48" s="369"/>
      <c r="G48" s="369"/>
      <c r="H48" s="369"/>
      <c r="I48" s="369"/>
      <c r="J48" s="369"/>
      <c r="K48" s="50"/>
      <c r="L48" s="50"/>
      <c r="M48" s="50"/>
      <c r="N48" s="50"/>
      <c r="O48" s="50"/>
      <c r="P48" s="362"/>
    </row>
    <row r="49" spans="1:16" ht="18">
      <c r="A49" s="369"/>
      <c r="B49" s="369"/>
      <c r="C49" s="369"/>
      <c r="D49" s="369"/>
      <c r="E49" s="369"/>
      <c r="F49" s="369"/>
      <c r="G49" s="369"/>
      <c r="H49" s="369"/>
      <c r="I49" s="369"/>
      <c r="J49" s="369"/>
      <c r="K49" s="50"/>
      <c r="L49" s="50"/>
      <c r="M49" s="50"/>
      <c r="N49" s="50"/>
      <c r="O49" s="50"/>
      <c r="P49" s="363"/>
    </row>
    <row r="50" spans="1:16" ht="34.5">
      <c r="A50" s="50"/>
      <c r="B50" s="50"/>
      <c r="C50" s="50"/>
      <c r="D50" s="50"/>
      <c r="E50" s="50"/>
      <c r="F50" s="50"/>
      <c r="G50" s="50"/>
      <c r="H50" s="50"/>
      <c r="I50" s="50"/>
      <c r="J50" s="50"/>
      <c r="K50" s="50"/>
      <c r="L50" s="50"/>
      <c r="M50" s="370"/>
      <c r="N50" s="370"/>
      <c r="O50" s="370"/>
      <c r="P50" s="370"/>
    </row>
    <row r="51" spans="1:16">
      <c r="A51" s="50"/>
      <c r="B51" s="50"/>
      <c r="C51" s="50"/>
      <c r="D51" s="50"/>
      <c r="E51" s="50"/>
      <c r="F51" s="50"/>
      <c r="G51" s="50"/>
      <c r="H51" s="50"/>
      <c r="I51" s="50"/>
      <c r="J51" s="50"/>
      <c r="K51" s="50"/>
      <c r="L51" s="50"/>
      <c r="M51" s="50"/>
      <c r="N51" s="50"/>
      <c r="O51" s="50"/>
      <c r="P51" s="50"/>
    </row>
    <row r="52" spans="1:16">
      <c r="A52" s="50"/>
      <c r="B52" s="50"/>
      <c r="C52" s="50"/>
      <c r="D52" s="50"/>
      <c r="E52" s="50"/>
      <c r="F52" s="50"/>
      <c r="G52" s="50"/>
      <c r="H52" s="50"/>
      <c r="I52" s="50"/>
      <c r="J52" s="50"/>
      <c r="K52" s="50"/>
      <c r="L52" s="50"/>
      <c r="M52" s="50"/>
      <c r="N52" s="50"/>
      <c r="O52" s="50"/>
      <c r="P52" s="50"/>
    </row>
    <row r="53" spans="1:16">
      <c r="A53" s="50"/>
      <c r="B53" s="50"/>
      <c r="C53" s="50"/>
      <c r="D53" s="50"/>
      <c r="E53" s="50"/>
      <c r="F53" s="50"/>
      <c r="G53" s="50"/>
      <c r="H53" s="50"/>
      <c r="I53" s="50"/>
      <c r="J53" s="50"/>
      <c r="K53" s="50"/>
      <c r="L53" s="50"/>
      <c r="M53" s="50"/>
      <c r="N53" s="50"/>
      <c r="O53" s="50"/>
      <c r="P53" s="50"/>
    </row>
  </sheetData>
  <mergeCells count="15">
    <mergeCell ref="A44:M44"/>
    <mergeCell ref="A47:M47"/>
    <mergeCell ref="N6:O6"/>
    <mergeCell ref="A1:P1"/>
    <mergeCell ref="N4:P4"/>
    <mergeCell ref="K5:M5"/>
    <mergeCell ref="N5:P5"/>
    <mergeCell ref="H5:J5"/>
    <mergeCell ref="E5:G5"/>
    <mergeCell ref="B5:D5"/>
    <mergeCell ref="E6:F6"/>
    <mergeCell ref="B6:C6"/>
    <mergeCell ref="K6:L6"/>
    <mergeCell ref="H6:I6"/>
    <mergeCell ref="B4:M4"/>
  </mergeCells>
  <conditionalFormatting sqref="N36:P40 M36:M39 J36:J39 G36:G39 D36:D39">
    <cfRule type="expression" dxfId="13" priority="4" stopIfTrue="1">
      <formula>ABS(D36)&gt;0</formula>
    </cfRule>
  </conditionalFormatting>
  <printOptions horizontalCentered="1"/>
  <pageMargins left="0.31496062992125984" right="0.31496062992125984" top="0.31496062992125984" bottom="0.39370078740157483" header="0.19685039370078741" footer="0.19685039370078741"/>
  <pageSetup scale="58" orientation="landscape" r:id="rId1"/>
  <headerFooter alignWithMargins="0">
    <oddFooter>&amp;L&amp;"Tahoma,Italique"&amp;11National Bank of Canada - Supplementary Financial Information&amp;R&amp;"Tahoma,Italique"&amp;11page 33</oddFooter>
  </headerFooter>
  <drawing r:id="rId2"/>
  <legacyDrawing r:id="rId3"/>
  <oleObjects>
    <mc:AlternateContent xmlns:mc="http://schemas.openxmlformats.org/markup-compatibility/2006">
      <mc:Choice Requires="x14">
        <oleObject progId="Word.Document.8" shapeId="14745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47457"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9">
    <tabColor rgb="FF0070C0"/>
    <pageSetUpPr fitToPage="1"/>
  </sheetPr>
  <dimension ref="A1:Q53"/>
  <sheetViews>
    <sheetView showZeros="0" view="pageBreakPreview" topLeftCell="A22" zoomScale="70" zoomScaleSheetLayoutView="70" workbookViewId="0">
      <selection activeCell="C14" sqref="C14"/>
    </sheetView>
  </sheetViews>
  <sheetFormatPr defaultColWidth="8.88671875" defaultRowHeight="15"/>
  <cols>
    <col min="1" max="1" width="49.77734375" customWidth="1"/>
    <col min="2" max="13" width="12.44140625" customWidth="1"/>
    <col min="14" max="16" width="12.21875" hidden="1" customWidth="1"/>
    <col min="18" max="18" width="9.21875" customWidth="1"/>
    <col min="257" max="259" width="8.88671875" customWidth="1"/>
    <col min="260" max="260" width="14.21875" customWidth="1"/>
    <col min="261" max="263" width="12.77734375" customWidth="1"/>
    <col min="264" max="264" width="13.109375" customWidth="1"/>
    <col min="265" max="272" width="10.77734375" customWidth="1"/>
    <col min="513" max="515" width="8.88671875" customWidth="1"/>
    <col min="516" max="516" width="14.21875" customWidth="1"/>
    <col min="517" max="519" width="12.77734375" customWidth="1"/>
    <col min="520" max="520" width="13.109375" customWidth="1"/>
    <col min="521" max="528" width="10.77734375" customWidth="1"/>
    <col min="769" max="771" width="8.88671875" customWidth="1"/>
    <col min="772" max="772" width="14.21875" customWidth="1"/>
    <col min="773" max="775" width="12.77734375" customWidth="1"/>
    <col min="776" max="776" width="13.109375" customWidth="1"/>
    <col min="777" max="784" width="10.77734375" customWidth="1"/>
    <col min="1025" max="1027" width="8.88671875" customWidth="1"/>
    <col min="1028" max="1028" width="14.21875" customWidth="1"/>
    <col min="1029" max="1031" width="12.77734375" customWidth="1"/>
    <col min="1032" max="1032" width="13.109375" customWidth="1"/>
    <col min="1033" max="1040" width="10.77734375" customWidth="1"/>
    <col min="1281" max="1283" width="8.88671875" customWidth="1"/>
    <col min="1284" max="1284" width="14.21875" customWidth="1"/>
    <col min="1285" max="1287" width="12.77734375" customWidth="1"/>
    <col min="1288" max="1288" width="13.109375" customWidth="1"/>
    <col min="1289" max="1296" width="10.77734375" customWidth="1"/>
    <col min="1537" max="1539" width="8.88671875" customWidth="1"/>
    <col min="1540" max="1540" width="14.21875" customWidth="1"/>
    <col min="1541" max="1543" width="12.77734375" customWidth="1"/>
    <col min="1544" max="1544" width="13.109375" customWidth="1"/>
    <col min="1545" max="1552" width="10.77734375" customWidth="1"/>
    <col min="1793" max="1795" width="8.88671875" customWidth="1"/>
    <col min="1796" max="1796" width="14.21875" customWidth="1"/>
    <col min="1797" max="1799" width="12.77734375" customWidth="1"/>
    <col min="1800" max="1800" width="13.109375" customWidth="1"/>
    <col min="1801" max="1808" width="10.77734375" customWidth="1"/>
    <col min="2049" max="2051" width="8.88671875" customWidth="1"/>
    <col min="2052" max="2052" width="14.21875" customWidth="1"/>
    <col min="2053" max="2055" width="12.77734375" customWidth="1"/>
    <col min="2056" max="2056" width="13.109375" customWidth="1"/>
    <col min="2057" max="2064" width="10.77734375" customWidth="1"/>
    <col min="2305" max="2307" width="8.88671875" customWidth="1"/>
    <col min="2308" max="2308" width="14.21875" customWidth="1"/>
    <col min="2309" max="2311" width="12.77734375" customWidth="1"/>
    <col min="2312" max="2312" width="13.109375" customWidth="1"/>
    <col min="2313" max="2320" width="10.77734375" customWidth="1"/>
    <col min="2561" max="2563" width="8.88671875" customWidth="1"/>
    <col min="2564" max="2564" width="14.21875" customWidth="1"/>
    <col min="2565" max="2567" width="12.77734375" customWidth="1"/>
    <col min="2568" max="2568" width="13.109375" customWidth="1"/>
    <col min="2569" max="2576" width="10.77734375" customWidth="1"/>
    <col min="2817" max="2819" width="8.88671875" customWidth="1"/>
    <col min="2820" max="2820" width="14.21875" customWidth="1"/>
    <col min="2821" max="2823" width="12.77734375" customWidth="1"/>
    <col min="2824" max="2824" width="13.109375" customWidth="1"/>
    <col min="2825" max="2832" width="10.77734375" customWidth="1"/>
    <col min="3073" max="3075" width="8.88671875" customWidth="1"/>
    <col min="3076" max="3076" width="14.21875" customWidth="1"/>
    <col min="3077" max="3079" width="12.77734375" customWidth="1"/>
    <col min="3080" max="3080" width="13.109375" customWidth="1"/>
    <col min="3081" max="3088" width="10.77734375" customWidth="1"/>
    <col min="3329" max="3331" width="8.88671875" customWidth="1"/>
    <col min="3332" max="3332" width="14.21875" customWidth="1"/>
    <col min="3333" max="3335" width="12.77734375" customWidth="1"/>
    <col min="3336" max="3336" width="13.109375" customWidth="1"/>
    <col min="3337" max="3344" width="10.77734375" customWidth="1"/>
    <col min="3585" max="3587" width="8.88671875" customWidth="1"/>
    <col min="3588" max="3588" width="14.21875" customWidth="1"/>
    <col min="3589" max="3591" width="12.77734375" customWidth="1"/>
    <col min="3592" max="3592" width="13.109375" customWidth="1"/>
    <col min="3593" max="3600" width="10.77734375" customWidth="1"/>
    <col min="3841" max="3843" width="8.88671875" customWidth="1"/>
    <col min="3844" max="3844" width="14.21875" customWidth="1"/>
    <col min="3845" max="3847" width="12.77734375" customWidth="1"/>
    <col min="3848" max="3848" width="13.109375" customWidth="1"/>
    <col min="3849" max="3856" width="10.77734375" customWidth="1"/>
    <col min="4097" max="4099" width="8.88671875" customWidth="1"/>
    <col min="4100" max="4100" width="14.21875" customWidth="1"/>
    <col min="4101" max="4103" width="12.77734375" customWidth="1"/>
    <col min="4104" max="4104" width="13.109375" customWidth="1"/>
    <col min="4105" max="4112" width="10.77734375" customWidth="1"/>
    <col min="4353" max="4355" width="8.88671875" customWidth="1"/>
    <col min="4356" max="4356" width="14.21875" customWidth="1"/>
    <col min="4357" max="4359" width="12.77734375" customWidth="1"/>
    <col min="4360" max="4360" width="13.109375" customWidth="1"/>
    <col min="4361" max="4368" width="10.77734375" customWidth="1"/>
    <col min="4609" max="4611" width="8.88671875" customWidth="1"/>
    <col min="4612" max="4612" width="14.21875" customWidth="1"/>
    <col min="4613" max="4615" width="12.77734375" customWidth="1"/>
    <col min="4616" max="4616" width="13.109375" customWidth="1"/>
    <col min="4617" max="4624" width="10.77734375" customWidth="1"/>
    <col min="4865" max="4867" width="8.88671875" customWidth="1"/>
    <col min="4868" max="4868" width="14.21875" customWidth="1"/>
    <col min="4869" max="4871" width="12.77734375" customWidth="1"/>
    <col min="4872" max="4872" width="13.109375" customWidth="1"/>
    <col min="4873" max="4880" width="10.77734375" customWidth="1"/>
    <col min="5121" max="5123" width="8.88671875" customWidth="1"/>
    <col min="5124" max="5124" width="14.21875" customWidth="1"/>
    <col min="5125" max="5127" width="12.77734375" customWidth="1"/>
    <col min="5128" max="5128" width="13.109375" customWidth="1"/>
    <col min="5129" max="5136" width="10.77734375" customWidth="1"/>
    <col min="5377" max="5379" width="8.88671875" customWidth="1"/>
    <col min="5380" max="5380" width="14.21875" customWidth="1"/>
    <col min="5381" max="5383" width="12.77734375" customWidth="1"/>
    <col min="5384" max="5384" width="13.109375" customWidth="1"/>
    <col min="5385" max="5392" width="10.77734375" customWidth="1"/>
    <col min="5633" max="5635" width="8.88671875" customWidth="1"/>
    <col min="5636" max="5636" width="14.21875" customWidth="1"/>
    <col min="5637" max="5639" width="12.77734375" customWidth="1"/>
    <col min="5640" max="5640" width="13.109375" customWidth="1"/>
    <col min="5641" max="5648" width="10.77734375" customWidth="1"/>
    <col min="5889" max="5891" width="8.88671875" customWidth="1"/>
    <col min="5892" max="5892" width="14.21875" customWidth="1"/>
    <col min="5893" max="5895" width="12.77734375" customWidth="1"/>
    <col min="5896" max="5896" width="13.109375" customWidth="1"/>
    <col min="5897" max="5904" width="10.77734375" customWidth="1"/>
    <col min="6145" max="6147" width="8.88671875" customWidth="1"/>
    <col min="6148" max="6148" width="14.21875" customWidth="1"/>
    <col min="6149" max="6151" width="12.77734375" customWidth="1"/>
    <col min="6152" max="6152" width="13.109375" customWidth="1"/>
    <col min="6153" max="6160" width="10.77734375" customWidth="1"/>
    <col min="6401" max="6403" width="8.88671875" customWidth="1"/>
    <col min="6404" max="6404" width="14.21875" customWidth="1"/>
    <col min="6405" max="6407" width="12.77734375" customWidth="1"/>
    <col min="6408" max="6408" width="13.109375" customWidth="1"/>
    <col min="6409" max="6416" width="10.77734375" customWidth="1"/>
    <col min="6657" max="6659" width="8.88671875" customWidth="1"/>
    <col min="6660" max="6660" width="14.21875" customWidth="1"/>
    <col min="6661" max="6663" width="12.77734375" customWidth="1"/>
    <col min="6664" max="6664" width="13.109375" customWidth="1"/>
    <col min="6665" max="6672" width="10.77734375" customWidth="1"/>
    <col min="6913" max="6915" width="8.88671875" customWidth="1"/>
    <col min="6916" max="6916" width="14.21875" customWidth="1"/>
    <col min="6917" max="6919" width="12.77734375" customWidth="1"/>
    <col min="6920" max="6920" width="13.109375" customWidth="1"/>
    <col min="6921" max="6928" width="10.77734375" customWidth="1"/>
    <col min="7169" max="7171" width="8.88671875" customWidth="1"/>
    <col min="7172" max="7172" width="14.21875" customWidth="1"/>
    <col min="7173" max="7175" width="12.77734375" customWidth="1"/>
    <col min="7176" max="7176" width="13.109375" customWidth="1"/>
    <col min="7177" max="7184" width="10.77734375" customWidth="1"/>
    <col min="7425" max="7427" width="8.88671875" customWidth="1"/>
    <col min="7428" max="7428" width="14.21875" customWidth="1"/>
    <col min="7429" max="7431" width="12.77734375" customWidth="1"/>
    <col min="7432" max="7432" width="13.109375" customWidth="1"/>
    <col min="7433" max="7440" width="10.77734375" customWidth="1"/>
    <col min="7681" max="7683" width="8.88671875" customWidth="1"/>
    <col min="7684" max="7684" width="14.21875" customWidth="1"/>
    <col min="7685" max="7687" width="12.77734375" customWidth="1"/>
    <col min="7688" max="7688" width="13.109375" customWidth="1"/>
    <col min="7689" max="7696" width="10.77734375" customWidth="1"/>
    <col min="7937" max="7939" width="8.88671875" customWidth="1"/>
    <col min="7940" max="7940" width="14.21875" customWidth="1"/>
    <col min="7941" max="7943" width="12.77734375" customWidth="1"/>
    <col min="7944" max="7944" width="13.109375" customWidth="1"/>
    <col min="7945" max="7952" width="10.77734375" customWidth="1"/>
    <col min="8193" max="8195" width="8.88671875" customWidth="1"/>
    <col min="8196" max="8196" width="14.21875" customWidth="1"/>
    <col min="8197" max="8199" width="12.77734375" customWidth="1"/>
    <col min="8200" max="8200" width="13.109375" customWidth="1"/>
    <col min="8201" max="8208" width="10.77734375" customWidth="1"/>
    <col min="8449" max="8451" width="8.88671875" customWidth="1"/>
    <col min="8452" max="8452" width="14.21875" customWidth="1"/>
    <col min="8453" max="8455" width="12.77734375" customWidth="1"/>
    <col min="8456" max="8456" width="13.109375" customWidth="1"/>
    <col min="8457" max="8464" width="10.77734375" customWidth="1"/>
    <col min="8705" max="8707" width="8.88671875" customWidth="1"/>
    <col min="8708" max="8708" width="14.21875" customWidth="1"/>
    <col min="8709" max="8711" width="12.77734375" customWidth="1"/>
    <col min="8712" max="8712" width="13.109375" customWidth="1"/>
    <col min="8713" max="8720" width="10.77734375" customWidth="1"/>
    <col min="8961" max="8963" width="8.88671875" customWidth="1"/>
    <col min="8964" max="8964" width="14.21875" customWidth="1"/>
    <col min="8965" max="8967" width="12.77734375" customWidth="1"/>
    <col min="8968" max="8968" width="13.109375" customWidth="1"/>
    <col min="8969" max="8976" width="10.77734375" customWidth="1"/>
    <col min="9217" max="9219" width="8.88671875" customWidth="1"/>
    <col min="9220" max="9220" width="14.21875" customWidth="1"/>
    <col min="9221" max="9223" width="12.77734375" customWidth="1"/>
    <col min="9224" max="9224" width="13.109375" customWidth="1"/>
    <col min="9225" max="9232" width="10.77734375" customWidth="1"/>
    <col min="9473" max="9475" width="8.88671875" customWidth="1"/>
    <col min="9476" max="9476" width="14.21875" customWidth="1"/>
    <col min="9477" max="9479" width="12.77734375" customWidth="1"/>
    <col min="9480" max="9480" width="13.109375" customWidth="1"/>
    <col min="9481" max="9488" width="10.77734375" customWidth="1"/>
    <col min="9729" max="9731" width="8.88671875" customWidth="1"/>
    <col min="9732" max="9732" width="14.21875" customWidth="1"/>
    <col min="9733" max="9735" width="12.77734375" customWidth="1"/>
    <col min="9736" max="9736" width="13.109375" customWidth="1"/>
    <col min="9737" max="9744" width="10.77734375" customWidth="1"/>
    <col min="9985" max="9987" width="8.88671875" customWidth="1"/>
    <col min="9988" max="9988" width="14.21875" customWidth="1"/>
    <col min="9989" max="9991" width="12.77734375" customWidth="1"/>
    <col min="9992" max="9992" width="13.109375" customWidth="1"/>
    <col min="9993" max="10000" width="10.77734375" customWidth="1"/>
    <col min="10241" max="10243" width="8.88671875" customWidth="1"/>
    <col min="10244" max="10244" width="14.21875" customWidth="1"/>
    <col min="10245" max="10247" width="12.77734375" customWidth="1"/>
    <col min="10248" max="10248" width="13.109375" customWidth="1"/>
    <col min="10249" max="10256" width="10.77734375" customWidth="1"/>
    <col min="10497" max="10499" width="8.88671875" customWidth="1"/>
    <col min="10500" max="10500" width="14.21875" customWidth="1"/>
    <col min="10501" max="10503" width="12.77734375" customWidth="1"/>
    <col min="10504" max="10504" width="13.109375" customWidth="1"/>
    <col min="10505" max="10512" width="10.77734375" customWidth="1"/>
    <col min="10753" max="10755" width="8.88671875" customWidth="1"/>
    <col min="10756" max="10756" width="14.21875" customWidth="1"/>
    <col min="10757" max="10759" width="12.77734375" customWidth="1"/>
    <col min="10760" max="10760" width="13.109375" customWidth="1"/>
    <col min="10761" max="10768" width="10.77734375" customWidth="1"/>
    <col min="11009" max="11011" width="8.88671875" customWidth="1"/>
    <col min="11012" max="11012" width="14.21875" customWidth="1"/>
    <col min="11013" max="11015" width="12.77734375" customWidth="1"/>
    <col min="11016" max="11016" width="13.109375" customWidth="1"/>
    <col min="11017" max="11024" width="10.77734375" customWidth="1"/>
    <col min="11265" max="11267" width="8.88671875" customWidth="1"/>
    <col min="11268" max="11268" width="14.21875" customWidth="1"/>
    <col min="11269" max="11271" width="12.77734375" customWidth="1"/>
    <col min="11272" max="11272" width="13.109375" customWidth="1"/>
    <col min="11273" max="11280" width="10.77734375" customWidth="1"/>
    <col min="11521" max="11523" width="8.88671875" customWidth="1"/>
    <col min="11524" max="11524" width="14.21875" customWidth="1"/>
    <col min="11525" max="11527" width="12.77734375" customWidth="1"/>
    <col min="11528" max="11528" width="13.109375" customWidth="1"/>
    <col min="11529" max="11536" width="10.77734375" customWidth="1"/>
    <col min="11777" max="11779" width="8.88671875" customWidth="1"/>
    <col min="11780" max="11780" width="14.21875" customWidth="1"/>
    <col min="11781" max="11783" width="12.77734375" customWidth="1"/>
    <col min="11784" max="11784" width="13.109375" customWidth="1"/>
    <col min="11785" max="11792" width="10.77734375" customWidth="1"/>
    <col min="12033" max="12035" width="8.88671875" customWidth="1"/>
    <col min="12036" max="12036" width="14.21875" customWidth="1"/>
    <col min="12037" max="12039" width="12.77734375" customWidth="1"/>
    <col min="12040" max="12040" width="13.109375" customWidth="1"/>
    <col min="12041" max="12048" width="10.77734375" customWidth="1"/>
    <col min="12289" max="12291" width="8.88671875" customWidth="1"/>
    <col min="12292" max="12292" width="14.21875" customWidth="1"/>
    <col min="12293" max="12295" width="12.77734375" customWidth="1"/>
    <col min="12296" max="12296" width="13.109375" customWidth="1"/>
    <col min="12297" max="12304" width="10.77734375" customWidth="1"/>
    <col min="12545" max="12547" width="8.88671875" customWidth="1"/>
    <col min="12548" max="12548" width="14.21875" customWidth="1"/>
    <col min="12549" max="12551" width="12.77734375" customWidth="1"/>
    <col min="12552" max="12552" width="13.109375" customWidth="1"/>
    <col min="12553" max="12560" width="10.77734375" customWidth="1"/>
    <col min="12801" max="12803" width="8.88671875" customWidth="1"/>
    <col min="12804" max="12804" width="14.21875" customWidth="1"/>
    <col min="12805" max="12807" width="12.77734375" customWidth="1"/>
    <col min="12808" max="12808" width="13.109375" customWidth="1"/>
    <col min="12809" max="12816" width="10.77734375" customWidth="1"/>
    <col min="13057" max="13059" width="8.88671875" customWidth="1"/>
    <col min="13060" max="13060" width="14.21875" customWidth="1"/>
    <col min="13061" max="13063" width="12.77734375" customWidth="1"/>
    <col min="13064" max="13064" width="13.109375" customWidth="1"/>
    <col min="13065" max="13072" width="10.77734375" customWidth="1"/>
    <col min="13313" max="13315" width="8.88671875" customWidth="1"/>
    <col min="13316" max="13316" width="14.21875" customWidth="1"/>
    <col min="13317" max="13319" width="12.77734375" customWidth="1"/>
    <col min="13320" max="13320" width="13.109375" customWidth="1"/>
    <col min="13321" max="13328" width="10.77734375" customWidth="1"/>
    <col min="13569" max="13571" width="8.88671875" customWidth="1"/>
    <col min="13572" max="13572" width="14.21875" customWidth="1"/>
    <col min="13573" max="13575" width="12.77734375" customWidth="1"/>
    <col min="13576" max="13576" width="13.109375" customWidth="1"/>
    <col min="13577" max="13584" width="10.77734375" customWidth="1"/>
    <col min="13825" max="13827" width="8.88671875" customWidth="1"/>
    <col min="13828" max="13828" width="14.21875" customWidth="1"/>
    <col min="13829" max="13831" width="12.77734375" customWidth="1"/>
    <col min="13832" max="13832" width="13.109375" customWidth="1"/>
    <col min="13833" max="13840" width="10.77734375" customWidth="1"/>
    <col min="14081" max="14083" width="8.88671875" customWidth="1"/>
    <col min="14084" max="14084" width="14.21875" customWidth="1"/>
    <col min="14085" max="14087" width="12.77734375" customWidth="1"/>
    <col min="14088" max="14088" width="13.109375" customWidth="1"/>
    <col min="14089" max="14096" width="10.77734375" customWidth="1"/>
    <col min="14337" max="14339" width="8.88671875" customWidth="1"/>
    <col min="14340" max="14340" width="14.21875" customWidth="1"/>
    <col min="14341" max="14343" width="12.77734375" customWidth="1"/>
    <col min="14344" max="14344" width="13.109375" customWidth="1"/>
    <col min="14345" max="14352" width="10.77734375" customWidth="1"/>
    <col min="14593" max="14595" width="8.88671875" customWidth="1"/>
    <col min="14596" max="14596" width="14.21875" customWidth="1"/>
    <col min="14597" max="14599" width="12.77734375" customWidth="1"/>
    <col min="14600" max="14600" width="13.109375" customWidth="1"/>
    <col min="14601" max="14608" width="10.77734375" customWidth="1"/>
    <col min="14849" max="14851" width="8.88671875" customWidth="1"/>
    <col min="14852" max="14852" width="14.21875" customWidth="1"/>
    <col min="14853" max="14855" width="12.77734375" customWidth="1"/>
    <col min="14856" max="14856" width="13.109375" customWidth="1"/>
    <col min="14857" max="14864" width="10.77734375" customWidth="1"/>
    <col min="15105" max="15107" width="8.88671875" customWidth="1"/>
    <col min="15108" max="15108" width="14.21875" customWidth="1"/>
    <col min="15109" max="15111" width="12.77734375" customWidth="1"/>
    <col min="15112" max="15112" width="13.109375" customWidth="1"/>
    <col min="15113" max="15120" width="10.77734375" customWidth="1"/>
    <col min="15361" max="15363" width="8.88671875" customWidth="1"/>
    <col min="15364" max="15364" width="14.21875" customWidth="1"/>
    <col min="15365" max="15367" width="12.77734375" customWidth="1"/>
    <col min="15368" max="15368" width="13.109375" customWidth="1"/>
    <col min="15369" max="15376" width="10.77734375" customWidth="1"/>
    <col min="15617" max="15619" width="8.88671875" customWidth="1"/>
    <col min="15620" max="15620" width="14.21875" customWidth="1"/>
    <col min="15621" max="15623" width="12.77734375" customWidth="1"/>
    <col min="15624" max="15624" width="13.109375" customWidth="1"/>
    <col min="15625" max="15632" width="10.77734375" customWidth="1"/>
    <col min="15873" max="15875" width="8.88671875" customWidth="1"/>
    <col min="15876" max="15876" width="14.21875" customWidth="1"/>
    <col min="15877" max="15879" width="12.77734375" customWidth="1"/>
    <col min="15880" max="15880" width="13.109375" customWidth="1"/>
    <col min="15881" max="15888" width="10.77734375" customWidth="1"/>
    <col min="16129" max="16131" width="8.88671875" customWidth="1"/>
    <col min="16132" max="16132" width="14.21875" customWidth="1"/>
    <col min="16133" max="16135" width="12.77734375" customWidth="1"/>
    <col min="16136" max="16136" width="13.109375" customWidth="1"/>
    <col min="16137" max="16144" width="10.77734375" customWidth="1"/>
  </cols>
  <sheetData>
    <row r="1" spans="1:17" ht="23.1" customHeight="1">
      <c r="A1" s="4265" t="s">
        <v>685</v>
      </c>
      <c r="B1" s="4265"/>
      <c r="C1" s="4265"/>
      <c r="D1" s="4265"/>
      <c r="E1" s="4265"/>
      <c r="F1" s="4265"/>
      <c r="G1" s="4265"/>
      <c r="H1" s="4265"/>
      <c r="I1" s="4265"/>
      <c r="J1" s="4265"/>
      <c r="K1" s="4265"/>
      <c r="L1" s="4265"/>
      <c r="M1" s="4265"/>
      <c r="N1" s="4265"/>
      <c r="O1" s="4265"/>
      <c r="P1" s="4265"/>
    </row>
    <row r="2" spans="1:17" s="50" customFormat="1" ht="16.5" customHeight="1"/>
    <row r="3" spans="1:17" ht="15.75" thickBot="1"/>
    <row r="4" spans="1:17" s="42" customFormat="1" ht="20.25" customHeight="1">
      <c r="B4" s="4364">
        <v>2013</v>
      </c>
      <c r="C4" s="4365"/>
      <c r="D4" s="4365"/>
      <c r="E4" s="4365"/>
      <c r="F4" s="4365"/>
      <c r="G4" s="4365"/>
      <c r="H4" s="4365"/>
      <c r="I4" s="4365"/>
      <c r="J4" s="4365"/>
      <c r="K4" s="4365"/>
      <c r="L4" s="4365"/>
      <c r="M4" s="4366"/>
      <c r="N4" s="4352">
        <v>2011</v>
      </c>
      <c r="O4" s="4352"/>
      <c r="P4" s="4353"/>
    </row>
    <row r="5" spans="1:17" ht="20.25" customHeight="1">
      <c r="A5" s="14"/>
      <c r="B5" s="4359" t="s">
        <v>1</v>
      </c>
      <c r="C5" s="4355"/>
      <c r="D5" s="4356"/>
      <c r="E5" s="4359" t="s">
        <v>2</v>
      </c>
      <c r="F5" s="4355"/>
      <c r="G5" s="4356"/>
      <c r="H5" s="4359" t="s">
        <v>3</v>
      </c>
      <c r="I5" s="4355"/>
      <c r="J5" s="4356"/>
      <c r="K5" s="4354" t="s">
        <v>4</v>
      </c>
      <c r="L5" s="4355"/>
      <c r="M5" s="4356"/>
      <c r="N5" s="4357" t="s">
        <v>1</v>
      </c>
      <c r="O5" s="4357"/>
      <c r="P5" s="4358"/>
    </row>
    <row r="6" spans="1:17" ht="36" customHeight="1" thickBot="1">
      <c r="A6" s="135" t="s">
        <v>249</v>
      </c>
      <c r="B6" s="4362" t="s">
        <v>212</v>
      </c>
      <c r="C6" s="4363"/>
      <c r="D6" s="463" t="s">
        <v>116</v>
      </c>
      <c r="E6" s="4360" t="s">
        <v>212</v>
      </c>
      <c r="F6" s="4361"/>
      <c r="G6" s="463" t="s">
        <v>116</v>
      </c>
      <c r="H6" s="4362" t="s">
        <v>212</v>
      </c>
      <c r="I6" s="4363"/>
      <c r="J6" s="463" t="s">
        <v>116</v>
      </c>
      <c r="K6" s="4362" t="s">
        <v>212</v>
      </c>
      <c r="L6" s="4363"/>
      <c r="M6" s="463" t="s">
        <v>116</v>
      </c>
      <c r="N6" s="4350" t="s">
        <v>212</v>
      </c>
      <c r="O6" s="4351"/>
      <c r="P6" s="364" t="s">
        <v>116</v>
      </c>
    </row>
    <row r="7" spans="1:17" ht="47.25" customHeight="1">
      <c r="A7" s="471" t="s">
        <v>193</v>
      </c>
      <c r="B7" s="1359" t="s">
        <v>194</v>
      </c>
      <c r="C7" s="1360" t="s">
        <v>195</v>
      </c>
      <c r="D7" s="1361" t="s">
        <v>194</v>
      </c>
      <c r="E7" s="1359" t="s">
        <v>194</v>
      </c>
      <c r="F7" s="1360" t="s">
        <v>195</v>
      </c>
      <c r="G7" s="1361" t="s">
        <v>194</v>
      </c>
      <c r="H7" s="1359" t="s">
        <v>194</v>
      </c>
      <c r="I7" s="1360" t="s">
        <v>195</v>
      </c>
      <c r="J7" s="1361" t="s">
        <v>194</v>
      </c>
      <c r="K7" s="1359" t="s">
        <v>194</v>
      </c>
      <c r="L7" s="1360" t="s">
        <v>195</v>
      </c>
      <c r="M7" s="1361" t="s">
        <v>194</v>
      </c>
      <c r="N7" s="460" t="s">
        <v>194</v>
      </c>
      <c r="O7" s="365" t="s">
        <v>195</v>
      </c>
      <c r="P7" s="366" t="s">
        <v>194</v>
      </c>
    </row>
    <row r="8" spans="1:17" ht="18" customHeight="1">
      <c r="A8" s="472" t="s">
        <v>196</v>
      </c>
      <c r="B8" s="410"/>
      <c r="C8" s="408"/>
      <c r="D8" s="409"/>
      <c r="E8" s="410"/>
      <c r="F8" s="408"/>
      <c r="G8" s="409"/>
      <c r="H8" s="410"/>
      <c r="I8" s="408"/>
      <c r="J8" s="409"/>
      <c r="K8" s="410"/>
      <c r="L8" s="408"/>
      <c r="M8" s="409"/>
      <c r="N8" s="416"/>
      <c r="O8" s="408"/>
      <c r="P8" s="407"/>
      <c r="Q8" s="21"/>
    </row>
    <row r="9" spans="1:17" ht="18" customHeight="1">
      <c r="A9" s="473" t="s">
        <v>197</v>
      </c>
      <c r="B9" s="404"/>
      <c r="C9" s="27"/>
      <c r="D9" s="418"/>
      <c r="E9" s="404"/>
      <c r="F9" s="27"/>
      <c r="G9" s="418"/>
      <c r="H9" s="404"/>
      <c r="I9" s="27"/>
      <c r="J9" s="418"/>
      <c r="K9" s="404"/>
      <c r="L9" s="27"/>
      <c r="M9" s="418"/>
      <c r="N9" s="40"/>
      <c r="O9" s="27"/>
      <c r="P9" s="401"/>
      <c r="Q9" s="21"/>
    </row>
    <row r="10" spans="1:17" ht="18" customHeight="1">
      <c r="A10" s="474" t="s">
        <v>220</v>
      </c>
      <c r="B10" s="404">
        <v>1973</v>
      </c>
      <c r="C10" s="27">
        <v>0</v>
      </c>
      <c r="D10" s="418">
        <v>0</v>
      </c>
      <c r="E10" s="404">
        <v>1864</v>
      </c>
      <c r="F10" s="27">
        <v>0</v>
      </c>
      <c r="G10" s="418">
        <v>0</v>
      </c>
      <c r="H10" s="404">
        <v>1384</v>
      </c>
      <c r="I10" s="27">
        <v>0</v>
      </c>
      <c r="J10" s="418">
        <v>0</v>
      </c>
      <c r="K10" s="404">
        <v>1300</v>
      </c>
      <c r="L10" s="27">
        <v>0</v>
      </c>
      <c r="M10" s="418">
        <v>0</v>
      </c>
      <c r="N10" s="40"/>
      <c r="O10" s="27"/>
      <c r="P10" s="401"/>
      <c r="Q10" s="21"/>
    </row>
    <row r="11" spans="1:17" ht="18" customHeight="1">
      <c r="A11" s="473" t="s">
        <v>198</v>
      </c>
      <c r="B11" s="404"/>
      <c r="C11" s="27"/>
      <c r="D11" s="418"/>
      <c r="E11" s="404"/>
      <c r="F11" s="27"/>
      <c r="G11" s="418"/>
      <c r="H11" s="404"/>
      <c r="I11" s="27"/>
      <c r="J11" s="418"/>
      <c r="K11" s="404"/>
      <c r="L11" s="27"/>
      <c r="M11" s="418"/>
      <c r="N11" s="40"/>
      <c r="O11" s="27"/>
      <c r="P11" s="401"/>
      <c r="Q11" s="21"/>
    </row>
    <row r="12" spans="1:17" ht="18" customHeight="1">
      <c r="A12" s="474" t="s">
        <v>220</v>
      </c>
      <c r="B12" s="404"/>
      <c r="C12" s="27"/>
      <c r="D12" s="418"/>
      <c r="E12" s="404"/>
      <c r="F12" s="27"/>
      <c r="G12" s="418"/>
      <c r="H12" s="404"/>
      <c r="I12" s="27"/>
      <c r="J12" s="418"/>
      <c r="K12" s="404"/>
      <c r="L12" s="27"/>
      <c r="M12" s="418"/>
      <c r="N12" s="40"/>
      <c r="O12" s="27"/>
      <c r="P12" s="401"/>
      <c r="Q12" s="21"/>
    </row>
    <row r="13" spans="1:17" ht="18" customHeight="1">
      <c r="A13" s="475" t="s">
        <v>199</v>
      </c>
      <c r="B13" s="404">
        <v>188</v>
      </c>
      <c r="C13" s="27">
        <v>343</v>
      </c>
      <c r="D13" s="418">
        <v>0</v>
      </c>
      <c r="E13" s="404">
        <v>190</v>
      </c>
      <c r="F13" s="27">
        <v>346</v>
      </c>
      <c r="G13" s="418">
        <v>0</v>
      </c>
      <c r="H13" s="404">
        <v>214</v>
      </c>
      <c r="I13" s="27">
        <v>409</v>
      </c>
      <c r="J13" s="418">
        <v>0</v>
      </c>
      <c r="K13" s="404">
        <v>34</v>
      </c>
      <c r="L13" s="27">
        <v>62</v>
      </c>
      <c r="M13" s="418">
        <v>0</v>
      </c>
      <c r="N13" s="40"/>
      <c r="O13" s="27"/>
      <c r="P13" s="401"/>
      <c r="Q13" s="21"/>
    </row>
    <row r="14" spans="1:17" ht="18" customHeight="1">
      <c r="A14" s="474" t="s">
        <v>221</v>
      </c>
      <c r="B14" s="404">
        <v>85</v>
      </c>
      <c r="C14" s="27">
        <v>0</v>
      </c>
      <c r="D14" s="418">
        <v>0</v>
      </c>
      <c r="E14" s="404">
        <v>85</v>
      </c>
      <c r="F14" s="27">
        <v>0</v>
      </c>
      <c r="G14" s="418">
        <v>0</v>
      </c>
      <c r="H14" s="404">
        <v>85</v>
      </c>
      <c r="I14" s="27">
        <v>0</v>
      </c>
      <c r="J14" s="418">
        <v>0</v>
      </c>
      <c r="K14" s="404">
        <v>82</v>
      </c>
      <c r="L14" s="27">
        <v>0</v>
      </c>
      <c r="M14" s="418">
        <v>0</v>
      </c>
      <c r="N14" s="40"/>
      <c r="O14" s="27"/>
      <c r="P14" s="401"/>
      <c r="Q14" s="21"/>
    </row>
    <row r="15" spans="1:17" ht="20.25" customHeight="1">
      <c r="A15" s="763" t="s">
        <v>200</v>
      </c>
      <c r="B15" s="761">
        <f>SUM(B8:B14)</f>
        <v>2246</v>
      </c>
      <c r="C15" s="488">
        <f t="shared" ref="C15:D15" si="0">SUM(C8:C14)</f>
        <v>343</v>
      </c>
      <c r="D15" s="762">
        <f t="shared" si="0"/>
        <v>0</v>
      </c>
      <c r="E15" s="761">
        <f>SUM(E8:E14)</f>
        <v>2139</v>
      </c>
      <c r="F15" s="488">
        <f t="shared" ref="F15:G15" si="1">SUM(F8:F14)</f>
        <v>346</v>
      </c>
      <c r="G15" s="762">
        <f t="shared" si="1"/>
        <v>0</v>
      </c>
      <c r="H15" s="761">
        <f>SUM(H8:H14)</f>
        <v>1683</v>
      </c>
      <c r="I15" s="488">
        <f t="shared" ref="I15:J15" si="2">SUM(I8:I14)</f>
        <v>409</v>
      </c>
      <c r="J15" s="762">
        <f t="shared" si="2"/>
        <v>0</v>
      </c>
      <c r="K15" s="761">
        <f>SUM(K8:K14)</f>
        <v>1416</v>
      </c>
      <c r="L15" s="488">
        <f t="shared" ref="L15:P15" si="3">SUM(L8:L14)</f>
        <v>62</v>
      </c>
      <c r="M15" s="762">
        <f t="shared" si="3"/>
        <v>0</v>
      </c>
      <c r="N15" s="461">
        <f t="shared" si="3"/>
        <v>0</v>
      </c>
      <c r="O15" s="423">
        <f t="shared" si="3"/>
        <v>0</v>
      </c>
      <c r="P15" s="423">
        <f t="shared" si="3"/>
        <v>0</v>
      </c>
      <c r="Q15" s="21"/>
    </row>
    <row r="16" spans="1:17" ht="20.25" customHeight="1">
      <c r="A16" s="810" t="s">
        <v>105</v>
      </c>
      <c r="B16" s="404"/>
      <c r="C16" s="27"/>
      <c r="D16" s="418"/>
      <c r="E16" s="404"/>
      <c r="F16" s="27"/>
      <c r="G16" s="418"/>
      <c r="H16" s="404"/>
      <c r="I16" s="27"/>
      <c r="J16" s="418"/>
      <c r="K16" s="404"/>
      <c r="L16" s="27"/>
      <c r="M16" s="418"/>
      <c r="N16" s="403"/>
      <c r="O16" s="413"/>
      <c r="P16" s="402"/>
      <c r="Q16" s="21"/>
    </row>
    <row r="17" spans="1:17" ht="18" customHeight="1">
      <c r="A17" s="472" t="s">
        <v>201</v>
      </c>
      <c r="B17" s="405"/>
      <c r="C17" s="40"/>
      <c r="D17" s="406"/>
      <c r="E17" s="405"/>
      <c r="F17" s="40"/>
      <c r="G17" s="406"/>
      <c r="H17" s="405"/>
      <c r="I17" s="40"/>
      <c r="J17" s="406"/>
      <c r="K17" s="405"/>
      <c r="L17" s="40"/>
      <c r="M17" s="406"/>
      <c r="N17" s="416"/>
      <c r="O17" s="408"/>
      <c r="P17" s="408"/>
      <c r="Q17" s="21"/>
    </row>
    <row r="18" spans="1:17" ht="18" customHeight="1">
      <c r="A18" s="473" t="s">
        <v>222</v>
      </c>
      <c r="B18" s="405"/>
      <c r="C18" s="40"/>
      <c r="D18" s="406"/>
      <c r="E18" s="405"/>
      <c r="F18" s="40"/>
      <c r="G18" s="406"/>
      <c r="H18" s="405"/>
      <c r="I18" s="40"/>
      <c r="J18" s="406"/>
      <c r="K18" s="405"/>
      <c r="L18" s="40"/>
      <c r="M18" s="406"/>
      <c r="N18" s="40"/>
      <c r="O18" s="27"/>
      <c r="P18" s="27"/>
      <c r="Q18" s="21"/>
    </row>
    <row r="19" spans="1:17" ht="18" customHeight="1">
      <c r="A19" s="475" t="s">
        <v>202</v>
      </c>
      <c r="B19" s="405">
        <v>0</v>
      </c>
      <c r="C19" s="40">
        <v>1515</v>
      </c>
      <c r="D19" s="406">
        <v>4</v>
      </c>
      <c r="E19" s="405">
        <v>0</v>
      </c>
      <c r="F19" s="40">
        <v>1401</v>
      </c>
      <c r="G19" s="406">
        <v>6</v>
      </c>
      <c r="H19" s="405">
        <v>0</v>
      </c>
      <c r="I19" s="40">
        <v>1405</v>
      </c>
      <c r="J19" s="406">
        <v>3</v>
      </c>
      <c r="K19" s="405">
        <v>0</v>
      </c>
      <c r="L19" s="40">
        <v>1315</v>
      </c>
      <c r="M19" s="406">
        <v>3</v>
      </c>
      <c r="N19" s="40"/>
      <c r="O19" s="27"/>
      <c r="P19" s="27"/>
      <c r="Q19" s="21"/>
    </row>
    <row r="20" spans="1:17" ht="18" customHeight="1">
      <c r="A20" s="475" t="s">
        <v>203</v>
      </c>
      <c r="B20" s="405">
        <v>0</v>
      </c>
      <c r="C20" s="40">
        <v>15</v>
      </c>
      <c r="D20" s="406">
        <v>0</v>
      </c>
      <c r="E20" s="405">
        <v>0</v>
      </c>
      <c r="F20" s="40">
        <v>10</v>
      </c>
      <c r="G20" s="406">
        <v>0</v>
      </c>
      <c r="H20" s="405">
        <v>0</v>
      </c>
      <c r="I20" s="40">
        <v>10</v>
      </c>
      <c r="J20" s="406">
        <v>0</v>
      </c>
      <c r="K20" s="405">
        <v>0</v>
      </c>
      <c r="L20" s="40">
        <v>30</v>
      </c>
      <c r="M20" s="406">
        <v>1</v>
      </c>
      <c r="N20" s="40"/>
      <c r="O20" s="27"/>
      <c r="P20" s="27"/>
      <c r="Q20" s="21"/>
    </row>
    <row r="21" spans="1:17" ht="18" customHeight="1">
      <c r="A21" s="475" t="s">
        <v>204</v>
      </c>
      <c r="B21" s="405">
        <v>0</v>
      </c>
      <c r="C21" s="40">
        <v>84</v>
      </c>
      <c r="D21" s="406">
        <v>0</v>
      </c>
      <c r="E21" s="405">
        <v>0</v>
      </c>
      <c r="F21" s="40">
        <v>79</v>
      </c>
      <c r="G21" s="406">
        <v>0</v>
      </c>
      <c r="H21" s="405">
        <v>0</v>
      </c>
      <c r="I21" s="40">
        <v>67</v>
      </c>
      <c r="J21" s="406">
        <v>0</v>
      </c>
      <c r="K21" s="405">
        <v>0</v>
      </c>
      <c r="L21" s="40">
        <v>68</v>
      </c>
      <c r="M21" s="406">
        <v>0</v>
      </c>
      <c r="N21" s="40"/>
      <c r="O21" s="27"/>
      <c r="P21" s="27"/>
      <c r="Q21" s="21"/>
    </row>
    <row r="22" spans="1:17" ht="18" customHeight="1">
      <c r="A22" s="475" t="s">
        <v>205</v>
      </c>
      <c r="B22" s="405">
        <v>0</v>
      </c>
      <c r="C22" s="40">
        <v>0</v>
      </c>
      <c r="D22" s="406">
        <v>0</v>
      </c>
      <c r="E22" s="405">
        <v>0</v>
      </c>
      <c r="F22" s="40">
        <v>0</v>
      </c>
      <c r="G22" s="406">
        <v>0</v>
      </c>
      <c r="H22" s="405">
        <v>0</v>
      </c>
      <c r="I22" s="40">
        <v>0</v>
      </c>
      <c r="J22" s="406">
        <v>0</v>
      </c>
      <c r="K22" s="405">
        <v>600</v>
      </c>
      <c r="L22" s="40">
        <v>0</v>
      </c>
      <c r="M22" s="406">
        <v>0</v>
      </c>
      <c r="N22" s="40"/>
      <c r="O22" s="27"/>
      <c r="P22" s="27"/>
      <c r="Q22" s="21"/>
    </row>
    <row r="23" spans="1:17" ht="18" customHeight="1">
      <c r="A23" s="475" t="s">
        <v>206</v>
      </c>
      <c r="B23" s="405">
        <v>0</v>
      </c>
      <c r="C23" s="40">
        <v>485</v>
      </c>
      <c r="D23" s="406">
        <v>2</v>
      </c>
      <c r="E23" s="405">
        <v>0</v>
      </c>
      <c r="F23" s="40">
        <v>550</v>
      </c>
      <c r="G23" s="406">
        <v>3</v>
      </c>
      <c r="H23" s="405">
        <v>0</v>
      </c>
      <c r="I23" s="40">
        <v>632</v>
      </c>
      <c r="J23" s="406">
        <v>1</v>
      </c>
      <c r="K23" s="405">
        <v>0</v>
      </c>
      <c r="L23" s="40">
        <v>691</v>
      </c>
      <c r="M23" s="406">
        <v>1</v>
      </c>
      <c r="N23" s="40"/>
      <c r="O23" s="27"/>
      <c r="P23" s="27"/>
      <c r="Q23" s="21"/>
    </row>
    <row r="24" spans="1:17" ht="18" customHeight="1">
      <c r="A24" s="474"/>
      <c r="B24" s="405"/>
      <c r="C24" s="40"/>
      <c r="D24" s="406"/>
      <c r="E24" s="405"/>
      <c r="F24" s="40"/>
      <c r="G24" s="406"/>
      <c r="H24" s="405"/>
      <c r="I24" s="40"/>
      <c r="J24" s="406"/>
      <c r="K24" s="405"/>
      <c r="L24" s="40"/>
      <c r="M24" s="406"/>
      <c r="N24" s="40"/>
      <c r="O24" s="27"/>
      <c r="P24" s="27"/>
      <c r="Q24" s="21"/>
    </row>
    <row r="25" spans="1:17" ht="18" customHeight="1">
      <c r="A25" s="472" t="s">
        <v>207</v>
      </c>
      <c r="B25" s="405"/>
      <c r="C25" s="40"/>
      <c r="D25" s="406"/>
      <c r="E25" s="405"/>
      <c r="F25" s="40"/>
      <c r="G25" s="406"/>
      <c r="H25" s="405"/>
      <c r="I25" s="40"/>
      <c r="J25" s="406"/>
      <c r="K25" s="405"/>
      <c r="L25" s="40"/>
      <c r="M25" s="406"/>
      <c r="N25" s="40"/>
      <c r="O25" s="27"/>
      <c r="P25" s="27"/>
      <c r="Q25" s="21"/>
    </row>
    <row r="26" spans="1:17" ht="18" customHeight="1">
      <c r="A26" s="473" t="s">
        <v>196</v>
      </c>
      <c r="B26" s="405"/>
      <c r="C26" s="40"/>
      <c r="D26" s="406"/>
      <c r="E26" s="405"/>
      <c r="F26" s="40"/>
      <c r="G26" s="406"/>
      <c r="H26" s="405"/>
      <c r="I26" s="40"/>
      <c r="J26" s="406"/>
      <c r="K26" s="405"/>
      <c r="L26" s="40"/>
      <c r="M26" s="406"/>
      <c r="N26" s="40"/>
      <c r="O26" s="27"/>
      <c r="P26" s="27"/>
      <c r="Q26" s="21"/>
    </row>
    <row r="27" spans="1:17" ht="18" customHeight="1">
      <c r="A27" s="475" t="s">
        <v>229</v>
      </c>
      <c r="B27" s="405">
        <v>2906</v>
      </c>
      <c r="C27" s="40">
        <v>0</v>
      </c>
      <c r="D27" s="406">
        <v>772</v>
      </c>
      <c r="E27" s="405">
        <v>2510</v>
      </c>
      <c r="F27" s="40">
        <v>0</v>
      </c>
      <c r="G27" s="406">
        <v>882</v>
      </c>
      <c r="H27" s="405">
        <v>2156</v>
      </c>
      <c r="I27" s="40">
        <v>0</v>
      </c>
      <c r="J27" s="406">
        <v>567</v>
      </c>
      <c r="K27" s="405">
        <v>1763</v>
      </c>
      <c r="L27" s="40">
        <v>0</v>
      </c>
      <c r="M27" s="406">
        <v>528</v>
      </c>
      <c r="N27" s="40"/>
      <c r="O27" s="27"/>
      <c r="P27" s="27"/>
      <c r="Q27" s="21"/>
    </row>
    <row r="28" spans="1:17" ht="18" customHeight="1">
      <c r="A28" s="475" t="s">
        <v>293</v>
      </c>
      <c r="B28" s="405">
        <v>0</v>
      </c>
      <c r="C28" s="40">
        <v>0</v>
      </c>
      <c r="D28" s="406">
        <v>41</v>
      </c>
      <c r="E28" s="405">
        <v>0</v>
      </c>
      <c r="F28" s="40">
        <v>0</v>
      </c>
      <c r="G28" s="406">
        <v>44</v>
      </c>
      <c r="H28" s="405">
        <v>0</v>
      </c>
      <c r="I28" s="40">
        <v>0</v>
      </c>
      <c r="J28" s="406">
        <v>1</v>
      </c>
      <c r="K28" s="405">
        <v>0</v>
      </c>
      <c r="L28" s="40">
        <v>0</v>
      </c>
      <c r="M28" s="406">
        <v>31</v>
      </c>
      <c r="N28" s="40"/>
      <c r="O28" s="27"/>
      <c r="P28" s="27"/>
      <c r="Q28" s="21"/>
    </row>
    <row r="29" spans="1:17" ht="18" customHeight="1">
      <c r="A29" s="475" t="s">
        <v>230</v>
      </c>
      <c r="B29" s="405">
        <v>0</v>
      </c>
      <c r="C29" s="40">
        <v>0</v>
      </c>
      <c r="D29" s="406">
        <v>2</v>
      </c>
      <c r="E29" s="405">
        <v>0</v>
      </c>
      <c r="F29" s="40">
        <v>0</v>
      </c>
      <c r="G29" s="406">
        <v>2</v>
      </c>
      <c r="H29" s="405">
        <v>0</v>
      </c>
      <c r="I29" s="40">
        <v>0</v>
      </c>
      <c r="J29" s="406">
        <v>3</v>
      </c>
      <c r="K29" s="405">
        <v>0</v>
      </c>
      <c r="L29" s="40">
        <v>0</v>
      </c>
      <c r="M29" s="406">
        <v>6</v>
      </c>
      <c r="N29" s="40"/>
      <c r="O29" s="27"/>
      <c r="P29" s="27"/>
      <c r="Q29" s="21"/>
    </row>
    <row r="30" spans="1:17" ht="18" customHeight="1">
      <c r="A30" s="475" t="s">
        <v>231</v>
      </c>
      <c r="B30" s="405">
        <v>0</v>
      </c>
      <c r="C30" s="40">
        <v>0</v>
      </c>
      <c r="D30" s="406">
        <v>13</v>
      </c>
      <c r="E30" s="405">
        <v>0</v>
      </c>
      <c r="F30" s="40">
        <v>0</v>
      </c>
      <c r="G30" s="406">
        <v>13</v>
      </c>
      <c r="H30" s="405">
        <v>0</v>
      </c>
      <c r="I30" s="40">
        <v>0</v>
      </c>
      <c r="J30" s="406">
        <v>11</v>
      </c>
      <c r="K30" s="405">
        <v>0</v>
      </c>
      <c r="L30" s="40">
        <v>0</v>
      </c>
      <c r="M30" s="406">
        <v>8</v>
      </c>
      <c r="N30" s="40"/>
      <c r="O30" s="27"/>
      <c r="P30" s="27"/>
      <c r="Q30" s="21"/>
    </row>
    <row r="31" spans="1:17" ht="18" customHeight="1">
      <c r="A31" s="477" t="s">
        <v>232</v>
      </c>
      <c r="B31" s="405">
        <v>0</v>
      </c>
      <c r="C31" s="40">
        <v>0</v>
      </c>
      <c r="D31" s="406">
        <v>3</v>
      </c>
      <c r="E31" s="405">
        <v>0</v>
      </c>
      <c r="F31" s="40">
        <v>0</v>
      </c>
      <c r="G31" s="406">
        <v>3</v>
      </c>
      <c r="H31" s="405">
        <v>0</v>
      </c>
      <c r="I31" s="40">
        <v>0</v>
      </c>
      <c r="J31" s="406">
        <v>3</v>
      </c>
      <c r="K31" s="405">
        <v>0</v>
      </c>
      <c r="L31" s="40">
        <v>0</v>
      </c>
      <c r="M31" s="406">
        <v>2</v>
      </c>
      <c r="N31" s="40"/>
      <c r="O31" s="27"/>
      <c r="P31" s="27"/>
      <c r="Q31" s="21"/>
    </row>
    <row r="32" spans="1:17">
      <c r="A32" s="477" t="s">
        <v>233</v>
      </c>
      <c r="B32" s="405">
        <v>0</v>
      </c>
      <c r="C32" s="40">
        <v>0</v>
      </c>
      <c r="D32" s="406">
        <v>3</v>
      </c>
      <c r="E32" s="405">
        <v>0</v>
      </c>
      <c r="F32" s="40">
        <v>0</v>
      </c>
      <c r="G32" s="406">
        <v>6</v>
      </c>
      <c r="H32" s="405">
        <v>0</v>
      </c>
      <c r="I32" s="40">
        <v>0</v>
      </c>
      <c r="J32" s="406">
        <v>5</v>
      </c>
      <c r="K32" s="405">
        <v>0</v>
      </c>
      <c r="L32" s="40">
        <v>0</v>
      </c>
      <c r="M32" s="406">
        <v>8</v>
      </c>
      <c r="N32" s="40"/>
      <c r="O32" s="27"/>
      <c r="P32" s="27"/>
      <c r="Q32" s="21"/>
    </row>
    <row r="33" spans="1:17">
      <c r="A33" s="477"/>
      <c r="B33" s="405"/>
      <c r="C33" s="40"/>
      <c r="D33" s="406"/>
      <c r="E33" s="405"/>
      <c r="F33" s="40"/>
      <c r="G33" s="406"/>
      <c r="H33" s="405"/>
      <c r="I33" s="40"/>
      <c r="J33" s="406"/>
      <c r="K33" s="405"/>
      <c r="L33" s="40"/>
      <c r="M33" s="406"/>
      <c r="N33" s="40"/>
      <c r="O33" s="27"/>
      <c r="P33" s="27"/>
      <c r="Q33" s="21"/>
    </row>
    <row r="34" spans="1:17">
      <c r="A34" s="473" t="s">
        <v>208</v>
      </c>
      <c r="B34" s="405"/>
      <c r="C34" s="40"/>
      <c r="D34" s="406"/>
      <c r="E34" s="405"/>
      <c r="F34" s="40"/>
      <c r="G34" s="406"/>
      <c r="H34" s="405"/>
      <c r="I34" s="40"/>
      <c r="J34" s="406"/>
      <c r="K34" s="405"/>
      <c r="L34" s="40"/>
      <c r="M34" s="406"/>
      <c r="N34" s="40"/>
      <c r="O34" s="27"/>
      <c r="P34" s="27"/>
      <c r="Q34" s="21"/>
    </row>
    <row r="35" spans="1:17">
      <c r="A35" s="477" t="s">
        <v>234</v>
      </c>
      <c r="B35" s="405">
        <v>0</v>
      </c>
      <c r="C35" s="40">
        <v>0</v>
      </c>
      <c r="D35" s="406">
        <v>0</v>
      </c>
      <c r="E35" s="405">
        <v>0</v>
      </c>
      <c r="F35" s="40">
        <v>0</v>
      </c>
      <c r="G35" s="406">
        <v>1</v>
      </c>
      <c r="H35" s="405">
        <v>0</v>
      </c>
      <c r="I35" s="40">
        <v>0</v>
      </c>
      <c r="J35" s="406">
        <v>1</v>
      </c>
      <c r="K35" s="405">
        <v>0</v>
      </c>
      <c r="L35" s="40">
        <v>0</v>
      </c>
      <c r="M35" s="406">
        <v>1</v>
      </c>
      <c r="N35" s="40"/>
      <c r="O35" s="27"/>
      <c r="P35" s="27"/>
      <c r="Q35" s="21"/>
    </row>
    <row r="36" spans="1:17" s="17" customFormat="1">
      <c r="A36" s="477"/>
      <c r="B36" s="405"/>
      <c r="C36" s="40"/>
      <c r="D36" s="406"/>
      <c r="E36" s="405"/>
      <c r="F36" s="40"/>
      <c r="G36" s="406"/>
      <c r="H36" s="405"/>
      <c r="I36" s="40"/>
      <c r="J36" s="406"/>
      <c r="K36" s="405"/>
      <c r="L36" s="40"/>
      <c r="M36" s="406"/>
      <c r="N36" s="40"/>
      <c r="O36" s="27"/>
      <c r="P36" s="27"/>
    </row>
    <row r="37" spans="1:17" s="17" customFormat="1">
      <c r="A37" s="473" t="s">
        <v>209</v>
      </c>
      <c r="B37" s="405"/>
      <c r="C37" s="40"/>
      <c r="D37" s="406"/>
      <c r="E37" s="405"/>
      <c r="F37" s="40"/>
      <c r="G37" s="406"/>
      <c r="H37" s="405"/>
      <c r="I37" s="40"/>
      <c r="J37" s="406"/>
      <c r="K37" s="405"/>
      <c r="L37" s="40"/>
      <c r="M37" s="406"/>
      <c r="N37" s="40"/>
      <c r="O37" s="27"/>
      <c r="P37" s="27"/>
    </row>
    <row r="38" spans="1:17" s="17" customFormat="1" ht="18">
      <c r="A38" s="477" t="s">
        <v>246</v>
      </c>
      <c r="B38" s="405">
        <v>1215</v>
      </c>
      <c r="C38" s="40">
        <v>886</v>
      </c>
      <c r="D38" s="406">
        <v>0</v>
      </c>
      <c r="E38" s="405">
        <v>1245</v>
      </c>
      <c r="F38" s="40">
        <v>888</v>
      </c>
      <c r="G38" s="406">
        <v>0</v>
      </c>
      <c r="H38" s="405">
        <v>1249</v>
      </c>
      <c r="I38" s="40">
        <v>888</v>
      </c>
      <c r="J38" s="406">
        <v>0</v>
      </c>
      <c r="K38" s="405">
        <v>1216</v>
      </c>
      <c r="L38" s="40">
        <v>909</v>
      </c>
      <c r="M38" s="406">
        <v>0</v>
      </c>
      <c r="N38" s="40"/>
      <c r="O38" s="27"/>
      <c r="P38" s="27"/>
    </row>
    <row r="39" spans="1:17" s="17" customFormat="1" ht="30.75" customHeight="1">
      <c r="A39" s="592" t="s">
        <v>308</v>
      </c>
      <c r="B39" s="405">
        <v>108</v>
      </c>
      <c r="C39" s="40">
        <v>0</v>
      </c>
      <c r="D39" s="406">
        <v>0</v>
      </c>
      <c r="E39" s="405">
        <v>112</v>
      </c>
      <c r="F39" s="40">
        <v>0</v>
      </c>
      <c r="G39" s="406">
        <v>0</v>
      </c>
      <c r="H39" s="405">
        <v>109</v>
      </c>
      <c r="I39" s="40">
        <v>0</v>
      </c>
      <c r="J39" s="406">
        <v>0</v>
      </c>
      <c r="K39" s="405">
        <v>103</v>
      </c>
      <c r="L39" s="40">
        <v>0</v>
      </c>
      <c r="M39" s="406">
        <v>0</v>
      </c>
      <c r="N39" s="40"/>
      <c r="O39" s="27"/>
      <c r="P39" s="27"/>
    </row>
    <row r="40" spans="1:17" s="17" customFormat="1" ht="18" customHeight="1">
      <c r="A40" s="477" t="s">
        <v>233</v>
      </c>
      <c r="B40" s="405">
        <v>0</v>
      </c>
      <c r="C40" s="40">
        <v>0</v>
      </c>
      <c r="D40" s="412">
        <v>4</v>
      </c>
      <c r="E40" s="405">
        <v>0</v>
      </c>
      <c r="F40" s="40">
        <v>0</v>
      </c>
      <c r="G40" s="412">
        <v>4</v>
      </c>
      <c r="H40" s="405">
        <v>0</v>
      </c>
      <c r="I40" s="40">
        <v>0</v>
      </c>
      <c r="J40" s="412">
        <v>4</v>
      </c>
      <c r="K40" s="405"/>
      <c r="L40" s="40">
        <v>0</v>
      </c>
      <c r="M40" s="412">
        <v>4</v>
      </c>
      <c r="N40" s="40"/>
      <c r="O40" s="27"/>
      <c r="P40" s="27"/>
    </row>
    <row r="41" spans="1:17" ht="15.75">
      <c r="A41" s="476" t="s">
        <v>210</v>
      </c>
      <c r="B41" s="466">
        <f>SUM(B17:B40)</f>
        <v>4229</v>
      </c>
      <c r="C41" s="445">
        <f>SUM(C17:C40)</f>
        <v>2985</v>
      </c>
      <c r="D41" s="467">
        <f t="shared" ref="D41:P41" si="4">SUM(D17:D40)</f>
        <v>844</v>
      </c>
      <c r="E41" s="466">
        <f t="shared" si="4"/>
        <v>3867</v>
      </c>
      <c r="F41" s="445">
        <f t="shared" si="4"/>
        <v>2928</v>
      </c>
      <c r="G41" s="467">
        <f t="shared" si="4"/>
        <v>964</v>
      </c>
      <c r="H41" s="466">
        <f t="shared" si="4"/>
        <v>3514</v>
      </c>
      <c r="I41" s="445">
        <f t="shared" si="4"/>
        <v>3002</v>
      </c>
      <c r="J41" s="467">
        <f t="shared" si="4"/>
        <v>599</v>
      </c>
      <c r="K41" s="466">
        <f t="shared" si="4"/>
        <v>3682</v>
      </c>
      <c r="L41" s="445">
        <f t="shared" si="4"/>
        <v>3013</v>
      </c>
      <c r="M41" s="467">
        <f t="shared" si="4"/>
        <v>593</v>
      </c>
      <c r="N41" s="462">
        <f t="shared" si="4"/>
        <v>0</v>
      </c>
      <c r="O41" s="424">
        <f t="shared" si="4"/>
        <v>0</v>
      </c>
      <c r="P41" s="425">
        <f t="shared" si="4"/>
        <v>0</v>
      </c>
      <c r="Q41" s="21"/>
    </row>
    <row r="42" spans="1:17" ht="16.5" thickBot="1">
      <c r="A42" s="478" t="s">
        <v>211</v>
      </c>
      <c r="B42" s="468">
        <f t="shared" ref="B42:P42" si="5">B41+B15</f>
        <v>6475</v>
      </c>
      <c r="C42" s="469">
        <f t="shared" si="5"/>
        <v>3328</v>
      </c>
      <c r="D42" s="470">
        <f t="shared" si="5"/>
        <v>844</v>
      </c>
      <c r="E42" s="468">
        <f t="shared" si="5"/>
        <v>6006</v>
      </c>
      <c r="F42" s="469">
        <f t="shared" si="5"/>
        <v>3274</v>
      </c>
      <c r="G42" s="470">
        <f t="shared" si="5"/>
        <v>964</v>
      </c>
      <c r="H42" s="468">
        <f t="shared" si="5"/>
        <v>5197</v>
      </c>
      <c r="I42" s="469">
        <f t="shared" si="5"/>
        <v>3411</v>
      </c>
      <c r="J42" s="470">
        <f t="shared" si="5"/>
        <v>599</v>
      </c>
      <c r="K42" s="468">
        <f t="shared" si="5"/>
        <v>5098</v>
      </c>
      <c r="L42" s="469">
        <f t="shared" si="5"/>
        <v>3075</v>
      </c>
      <c r="M42" s="470">
        <f t="shared" si="5"/>
        <v>593</v>
      </c>
      <c r="N42" s="461">
        <f t="shared" si="5"/>
        <v>0</v>
      </c>
      <c r="O42" s="422">
        <f t="shared" si="5"/>
        <v>0</v>
      </c>
      <c r="P42" s="423">
        <f t="shared" si="5"/>
        <v>0</v>
      </c>
      <c r="Q42" s="21"/>
    </row>
    <row r="43" spans="1:17">
      <c r="A43" s="50"/>
      <c r="B43" s="50"/>
      <c r="C43" s="50"/>
      <c r="D43" s="50"/>
      <c r="E43" s="50"/>
      <c r="F43" s="50"/>
      <c r="G43" s="50"/>
      <c r="H43" s="50"/>
      <c r="I43" s="50"/>
      <c r="J43" s="50"/>
      <c r="K43" s="36"/>
      <c r="L43" s="36"/>
      <c r="M43" s="36"/>
      <c r="N43" s="36"/>
      <c r="O43" s="36"/>
      <c r="P43" s="36"/>
      <c r="Q43" s="21"/>
    </row>
    <row r="44" spans="1:17">
      <c r="A44" s="369" t="s">
        <v>672</v>
      </c>
      <c r="B44" s="369"/>
      <c r="C44" s="369"/>
      <c r="D44" s="369"/>
      <c r="E44" s="369"/>
      <c r="F44" s="369"/>
      <c r="G44" s="369"/>
      <c r="H44" s="369"/>
      <c r="I44" s="369"/>
      <c r="J44" s="369"/>
      <c r="K44" s="36"/>
      <c r="L44" s="36"/>
      <c r="M44" s="36"/>
      <c r="N44" s="36"/>
      <c r="O44" s="36"/>
      <c r="P44" s="36"/>
      <c r="Q44" s="21"/>
    </row>
    <row r="45" spans="1:17">
      <c r="A45" s="369" t="s">
        <v>253</v>
      </c>
      <c r="B45" s="369"/>
      <c r="C45" s="369"/>
      <c r="D45" s="369"/>
      <c r="E45" s="369"/>
      <c r="F45" s="369"/>
      <c r="G45" s="369"/>
      <c r="H45" s="369"/>
      <c r="I45" s="369"/>
      <c r="J45" s="369"/>
      <c r="K45" s="36"/>
      <c r="L45" s="36"/>
      <c r="M45" s="36"/>
      <c r="N45" s="36"/>
      <c r="O45" s="36"/>
      <c r="P45" s="36"/>
      <c r="Q45" s="21"/>
    </row>
    <row r="46" spans="1:17">
      <c r="A46" s="369" t="s">
        <v>254</v>
      </c>
      <c r="B46" s="369"/>
      <c r="C46" s="369"/>
      <c r="D46" s="369"/>
      <c r="E46" s="369"/>
      <c r="F46" s="369"/>
      <c r="G46" s="369"/>
      <c r="H46" s="369"/>
      <c r="I46" s="369"/>
      <c r="J46" s="369"/>
      <c r="K46" s="36"/>
      <c r="L46" s="36"/>
      <c r="M46" s="36"/>
      <c r="N46" s="36"/>
      <c r="O46" s="36"/>
      <c r="P46" s="36"/>
      <c r="Q46" s="21"/>
    </row>
    <row r="47" spans="1:17">
      <c r="A47" s="369" t="s">
        <v>255</v>
      </c>
      <c r="B47" s="369"/>
      <c r="C47" s="369"/>
      <c r="D47" s="369"/>
      <c r="E47" s="369"/>
      <c r="F47" s="369"/>
      <c r="G47" s="369"/>
      <c r="H47" s="369"/>
      <c r="I47" s="369"/>
      <c r="J47" s="369"/>
      <c r="K47" s="50"/>
      <c r="L47" s="50"/>
      <c r="M47" s="50"/>
      <c r="N47" s="50"/>
      <c r="O47" s="50"/>
      <c r="P47" s="50"/>
    </row>
    <row r="48" spans="1:17" ht="18">
      <c r="A48" s="369"/>
      <c r="B48" s="369"/>
      <c r="C48" s="369"/>
      <c r="D48" s="369"/>
      <c r="E48" s="369"/>
      <c r="F48" s="369"/>
      <c r="G48" s="369"/>
      <c r="H48" s="369"/>
      <c r="I48" s="369"/>
      <c r="J48" s="369"/>
      <c r="K48" s="50"/>
      <c r="L48" s="50"/>
      <c r="M48" s="50"/>
      <c r="N48" s="50"/>
      <c r="O48" s="50"/>
      <c r="P48" s="362"/>
    </row>
    <row r="49" spans="1:16" ht="18">
      <c r="A49" s="369"/>
      <c r="B49" s="369"/>
      <c r="C49" s="369"/>
      <c r="D49" s="369"/>
      <c r="E49" s="369"/>
      <c r="F49" s="369"/>
      <c r="G49" s="369"/>
      <c r="H49" s="369"/>
      <c r="I49" s="369"/>
      <c r="J49" s="369"/>
      <c r="K49" s="50"/>
      <c r="L49" s="50"/>
      <c r="M49" s="50"/>
      <c r="N49" s="50"/>
      <c r="O49" s="50"/>
      <c r="P49" s="363"/>
    </row>
    <row r="50" spans="1:16" ht="34.5">
      <c r="A50" s="50"/>
      <c r="B50" s="50"/>
      <c r="C50" s="50"/>
      <c r="D50" s="50"/>
      <c r="E50" s="50"/>
      <c r="F50" s="50"/>
      <c r="G50" s="50"/>
      <c r="H50" s="50"/>
      <c r="I50" s="50"/>
      <c r="J50" s="50"/>
      <c r="K50" s="50"/>
      <c r="L50" s="50"/>
      <c r="M50" s="370"/>
      <c r="N50" s="370"/>
      <c r="O50" s="370"/>
      <c r="P50" s="370"/>
    </row>
    <row r="51" spans="1:16">
      <c r="A51" s="50"/>
      <c r="B51" s="50"/>
      <c r="C51" s="50"/>
      <c r="D51" s="50"/>
      <c r="E51" s="50"/>
      <c r="F51" s="50"/>
      <c r="G51" s="50"/>
      <c r="H51" s="50"/>
      <c r="I51" s="50"/>
      <c r="J51" s="50"/>
      <c r="K51" s="50"/>
      <c r="L51" s="50"/>
      <c r="M51" s="50"/>
      <c r="N51" s="50"/>
      <c r="O51" s="50"/>
      <c r="P51" s="50"/>
    </row>
    <row r="52" spans="1:16">
      <c r="A52" s="50"/>
      <c r="B52" s="50"/>
      <c r="C52" s="50"/>
      <c r="D52" s="50"/>
      <c r="E52" s="50"/>
      <c r="F52" s="50"/>
      <c r="G52" s="50"/>
      <c r="H52" s="50"/>
      <c r="I52" s="50"/>
      <c r="J52" s="50"/>
      <c r="K52" s="50"/>
      <c r="L52" s="50"/>
      <c r="M52" s="50"/>
      <c r="N52" s="50"/>
      <c r="O52" s="50"/>
      <c r="P52" s="50"/>
    </row>
    <row r="53" spans="1:16">
      <c r="A53" s="50"/>
      <c r="B53" s="50"/>
      <c r="C53" s="50"/>
      <c r="D53" s="50"/>
      <c r="E53" s="50"/>
      <c r="F53" s="50"/>
      <c r="G53" s="50"/>
      <c r="H53" s="50"/>
      <c r="I53" s="50"/>
      <c r="J53" s="50"/>
      <c r="K53" s="50"/>
      <c r="L53" s="50"/>
      <c r="M53" s="50"/>
      <c r="N53" s="50"/>
      <c r="O53" s="50"/>
      <c r="P53" s="50"/>
    </row>
  </sheetData>
  <mergeCells count="13">
    <mergeCell ref="A1:P1"/>
    <mergeCell ref="N4:P4"/>
    <mergeCell ref="B4:M4"/>
    <mergeCell ref="B6:C6"/>
    <mergeCell ref="E6:F6"/>
    <mergeCell ref="H6:I6"/>
    <mergeCell ref="K6:L6"/>
    <mergeCell ref="N6:O6"/>
    <mergeCell ref="B5:D5"/>
    <mergeCell ref="E5:G5"/>
    <mergeCell ref="H5:J5"/>
    <mergeCell ref="K5:M5"/>
    <mergeCell ref="N5:P5"/>
  </mergeCells>
  <conditionalFormatting sqref="N36:P40 M36:M39">
    <cfRule type="expression" dxfId="12" priority="8" stopIfTrue="1">
      <formula>ABS(M36)&gt;0</formula>
    </cfRule>
  </conditionalFormatting>
  <conditionalFormatting sqref="J36:J39">
    <cfRule type="expression" dxfId="11" priority="7" stopIfTrue="1">
      <formula>ABS(J36)&gt;0</formula>
    </cfRule>
  </conditionalFormatting>
  <conditionalFormatting sqref="G36:G39">
    <cfRule type="expression" dxfId="10" priority="6" stopIfTrue="1">
      <formula>ABS(G36)&gt;0</formula>
    </cfRule>
  </conditionalFormatting>
  <conditionalFormatting sqref="D36:D39">
    <cfRule type="expression" dxfId="9" priority="5" stopIfTrue="1">
      <formula>ABS(D36)&gt;0</formula>
    </cfRule>
  </conditionalFormatting>
  <conditionalFormatting sqref="D36:D39">
    <cfRule type="expression" dxfId="8" priority="4" stopIfTrue="1">
      <formula>ABS(D36)&gt;0</formula>
    </cfRule>
  </conditionalFormatting>
  <conditionalFormatting sqref="G36:G39">
    <cfRule type="expression" dxfId="7" priority="3" stopIfTrue="1">
      <formula>ABS(G36)&gt;0</formula>
    </cfRule>
  </conditionalFormatting>
  <conditionalFormatting sqref="J36:J39">
    <cfRule type="expression" dxfId="6" priority="2" stopIfTrue="1">
      <formula>ABS(J36)&gt;0</formula>
    </cfRule>
  </conditionalFormatting>
  <conditionalFormatting sqref="M36:M39">
    <cfRule type="expression" dxfId="5" priority="1" stopIfTrue="1">
      <formula>ABS(M36)&gt;0</formula>
    </cfRule>
  </conditionalFormatting>
  <printOptions horizontalCentered="1"/>
  <pageMargins left="0.31496062992125984" right="0.31496062992125984" top="0.39370078740157483" bottom="0.39370078740157483" header="0.19685039370078741" footer="0.19685039370078741"/>
  <pageSetup scale="55" orientation="landscape" r:id="rId1"/>
  <headerFooter alignWithMargins="0">
    <oddFooter>&amp;L&amp;"Tahoma,Italique"National Bank of Canada - Supplementary Financial Information&amp;R&amp;"Tahoma,Italique"page 34</oddFooter>
  </headerFooter>
  <drawing r:id="rId2"/>
  <legacyDrawing r:id="rId3"/>
  <oleObjects>
    <mc:AlternateContent xmlns:mc="http://schemas.openxmlformats.org/markup-compatibility/2006">
      <mc:Choice Requires="x14">
        <oleObject progId="Word.Document.8" shapeId="22425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224257"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1">
    <tabColor rgb="FF0070C0"/>
  </sheetPr>
  <dimension ref="A1:AD38"/>
  <sheetViews>
    <sheetView showZeros="0" view="pageBreakPreview" zoomScale="70" zoomScaleSheetLayoutView="70" workbookViewId="0">
      <selection activeCell="C14" sqref="C14"/>
    </sheetView>
  </sheetViews>
  <sheetFormatPr defaultColWidth="8.88671875" defaultRowHeight="15"/>
  <cols>
    <col min="1" max="1" width="4.77734375" customWidth="1"/>
    <col min="2" max="2" width="24.88671875" customWidth="1"/>
    <col min="3" max="3" width="9" customWidth="1"/>
    <col min="4" max="4" width="13.44140625" customWidth="1"/>
    <col min="5" max="5" width="7.88671875" customWidth="1"/>
    <col min="6" max="6" width="13.33203125" customWidth="1"/>
    <col min="7" max="7" width="11.109375" customWidth="1"/>
    <col min="8" max="8" width="9" customWidth="1"/>
    <col min="9" max="9" width="13.5546875" customWidth="1"/>
    <col min="10" max="10" width="7.77734375" customWidth="1"/>
    <col min="11" max="11" width="13.33203125" customWidth="1"/>
    <col min="12" max="12" width="11.109375" customWidth="1"/>
    <col min="13" max="13" width="9.109375" customWidth="1"/>
    <col min="14" max="14" width="13.21875" customWidth="1"/>
    <col min="15" max="15" width="7.77734375" customWidth="1"/>
    <col min="16" max="16" width="13.33203125" customWidth="1"/>
    <col min="17" max="17" width="11.109375" customWidth="1"/>
    <col min="18" max="18" width="8.88671875" customWidth="1"/>
    <col min="19" max="19" width="13.33203125" customWidth="1"/>
    <col min="20" max="20" width="7.77734375" customWidth="1"/>
    <col min="21" max="21" width="15.21875" bestFit="1" customWidth="1"/>
    <col min="22" max="22" width="11.109375" customWidth="1"/>
    <col min="23" max="27" width="12" hidden="1" customWidth="1"/>
    <col min="28" max="28" width="8.88671875" customWidth="1"/>
    <col min="267" max="269" width="8.88671875" customWidth="1"/>
    <col min="270" max="270" width="14.21875" customWidth="1"/>
    <col min="271" max="273" width="12.77734375" customWidth="1"/>
    <col min="274" max="274" width="13.109375" customWidth="1"/>
    <col min="275" max="282" width="10.77734375" customWidth="1"/>
    <col min="523" max="525" width="8.88671875" customWidth="1"/>
    <col min="526" max="526" width="14.21875" customWidth="1"/>
    <col min="527" max="529" width="12.77734375" customWidth="1"/>
    <col min="530" max="530" width="13.109375" customWidth="1"/>
    <col min="531" max="538" width="10.77734375" customWidth="1"/>
    <col min="779" max="781" width="8.88671875" customWidth="1"/>
    <col min="782" max="782" width="14.21875" customWidth="1"/>
    <col min="783" max="785" width="12.77734375" customWidth="1"/>
    <col min="786" max="786" width="13.109375" customWidth="1"/>
    <col min="787" max="794" width="10.77734375" customWidth="1"/>
    <col min="1035" max="1037" width="8.88671875" customWidth="1"/>
    <col min="1038" max="1038" width="14.21875" customWidth="1"/>
    <col min="1039" max="1041" width="12.77734375" customWidth="1"/>
    <col min="1042" max="1042" width="13.109375" customWidth="1"/>
    <col min="1043" max="1050" width="10.77734375" customWidth="1"/>
    <col min="1291" max="1293" width="8.88671875" customWidth="1"/>
    <col min="1294" max="1294" width="14.21875" customWidth="1"/>
    <col min="1295" max="1297" width="12.77734375" customWidth="1"/>
    <col min="1298" max="1298" width="13.109375" customWidth="1"/>
    <col min="1299" max="1306" width="10.77734375" customWidth="1"/>
    <col min="1547" max="1549" width="8.88671875" customWidth="1"/>
    <col min="1550" max="1550" width="14.21875" customWidth="1"/>
    <col min="1551" max="1553" width="12.77734375" customWidth="1"/>
    <col min="1554" max="1554" width="13.109375" customWidth="1"/>
    <col min="1555" max="1562" width="10.77734375" customWidth="1"/>
    <col min="1803" max="1805" width="8.88671875" customWidth="1"/>
    <col min="1806" max="1806" width="14.21875" customWidth="1"/>
    <col min="1807" max="1809" width="12.77734375" customWidth="1"/>
    <col min="1810" max="1810" width="13.109375" customWidth="1"/>
    <col min="1811" max="1818" width="10.77734375" customWidth="1"/>
    <col min="2059" max="2061" width="8.88671875" customWidth="1"/>
    <col min="2062" max="2062" width="14.21875" customWidth="1"/>
    <col min="2063" max="2065" width="12.77734375" customWidth="1"/>
    <col min="2066" max="2066" width="13.109375" customWidth="1"/>
    <col min="2067" max="2074" width="10.77734375" customWidth="1"/>
    <col min="2315" max="2317" width="8.88671875" customWidth="1"/>
    <col min="2318" max="2318" width="14.21875" customWidth="1"/>
    <col min="2319" max="2321" width="12.77734375" customWidth="1"/>
    <col min="2322" max="2322" width="13.109375" customWidth="1"/>
    <col min="2323" max="2330" width="10.77734375" customWidth="1"/>
    <col min="2571" max="2573" width="8.88671875" customWidth="1"/>
    <col min="2574" max="2574" width="14.21875" customWidth="1"/>
    <col min="2575" max="2577" width="12.77734375" customWidth="1"/>
    <col min="2578" max="2578" width="13.109375" customWidth="1"/>
    <col min="2579" max="2586" width="10.77734375" customWidth="1"/>
    <col min="2827" max="2829" width="8.88671875" customWidth="1"/>
    <col min="2830" max="2830" width="14.21875" customWidth="1"/>
    <col min="2831" max="2833" width="12.77734375" customWidth="1"/>
    <col min="2834" max="2834" width="13.109375" customWidth="1"/>
    <col min="2835" max="2842" width="10.77734375" customWidth="1"/>
    <col min="3083" max="3085" width="8.88671875" customWidth="1"/>
    <col min="3086" max="3086" width="14.21875" customWidth="1"/>
    <col min="3087" max="3089" width="12.77734375" customWidth="1"/>
    <col min="3090" max="3090" width="13.109375" customWidth="1"/>
    <col min="3091" max="3098" width="10.77734375" customWidth="1"/>
    <col min="3339" max="3341" width="8.88671875" customWidth="1"/>
    <col min="3342" max="3342" width="14.21875" customWidth="1"/>
    <col min="3343" max="3345" width="12.77734375" customWidth="1"/>
    <col min="3346" max="3346" width="13.109375" customWidth="1"/>
    <col min="3347" max="3354" width="10.77734375" customWidth="1"/>
    <col min="3595" max="3597" width="8.88671875" customWidth="1"/>
    <col min="3598" max="3598" width="14.21875" customWidth="1"/>
    <col min="3599" max="3601" width="12.77734375" customWidth="1"/>
    <col min="3602" max="3602" width="13.109375" customWidth="1"/>
    <col min="3603" max="3610" width="10.77734375" customWidth="1"/>
    <col min="3851" max="3853" width="8.88671875" customWidth="1"/>
    <col min="3854" max="3854" width="14.21875" customWidth="1"/>
    <col min="3855" max="3857" width="12.77734375" customWidth="1"/>
    <col min="3858" max="3858" width="13.109375" customWidth="1"/>
    <col min="3859" max="3866" width="10.77734375" customWidth="1"/>
    <col min="4107" max="4109" width="8.88671875" customWidth="1"/>
    <col min="4110" max="4110" width="14.21875" customWidth="1"/>
    <col min="4111" max="4113" width="12.77734375" customWidth="1"/>
    <col min="4114" max="4114" width="13.109375" customWidth="1"/>
    <col min="4115" max="4122" width="10.77734375" customWidth="1"/>
    <col min="4363" max="4365" width="8.88671875" customWidth="1"/>
    <col min="4366" max="4366" width="14.21875" customWidth="1"/>
    <col min="4367" max="4369" width="12.77734375" customWidth="1"/>
    <col min="4370" max="4370" width="13.109375" customWidth="1"/>
    <col min="4371" max="4378" width="10.77734375" customWidth="1"/>
    <col min="4619" max="4621" width="8.88671875" customWidth="1"/>
    <col min="4622" max="4622" width="14.21875" customWidth="1"/>
    <col min="4623" max="4625" width="12.77734375" customWidth="1"/>
    <col min="4626" max="4626" width="13.109375" customWidth="1"/>
    <col min="4627" max="4634" width="10.77734375" customWidth="1"/>
    <col min="4875" max="4877" width="8.88671875" customWidth="1"/>
    <col min="4878" max="4878" width="14.21875" customWidth="1"/>
    <col min="4879" max="4881" width="12.77734375" customWidth="1"/>
    <col min="4882" max="4882" width="13.109375" customWidth="1"/>
    <col min="4883" max="4890" width="10.77734375" customWidth="1"/>
    <col min="5131" max="5133" width="8.88671875" customWidth="1"/>
    <col min="5134" max="5134" width="14.21875" customWidth="1"/>
    <col min="5135" max="5137" width="12.77734375" customWidth="1"/>
    <col min="5138" max="5138" width="13.109375" customWidth="1"/>
    <col min="5139" max="5146" width="10.77734375" customWidth="1"/>
    <col min="5387" max="5389" width="8.88671875" customWidth="1"/>
    <col min="5390" max="5390" width="14.21875" customWidth="1"/>
    <col min="5391" max="5393" width="12.77734375" customWidth="1"/>
    <col min="5394" max="5394" width="13.109375" customWidth="1"/>
    <col min="5395" max="5402" width="10.77734375" customWidth="1"/>
    <col min="5643" max="5645" width="8.88671875" customWidth="1"/>
    <col min="5646" max="5646" width="14.21875" customWidth="1"/>
    <col min="5647" max="5649" width="12.77734375" customWidth="1"/>
    <col min="5650" max="5650" width="13.109375" customWidth="1"/>
    <col min="5651" max="5658" width="10.77734375" customWidth="1"/>
    <col min="5899" max="5901" width="8.88671875" customWidth="1"/>
    <col min="5902" max="5902" width="14.21875" customWidth="1"/>
    <col min="5903" max="5905" width="12.77734375" customWidth="1"/>
    <col min="5906" max="5906" width="13.109375" customWidth="1"/>
    <col min="5907" max="5914" width="10.77734375" customWidth="1"/>
    <col min="6155" max="6157" width="8.88671875" customWidth="1"/>
    <col min="6158" max="6158" width="14.21875" customWidth="1"/>
    <col min="6159" max="6161" width="12.77734375" customWidth="1"/>
    <col min="6162" max="6162" width="13.109375" customWidth="1"/>
    <col min="6163" max="6170" width="10.77734375" customWidth="1"/>
    <col min="6411" max="6413" width="8.88671875" customWidth="1"/>
    <col min="6414" max="6414" width="14.21875" customWidth="1"/>
    <col min="6415" max="6417" width="12.77734375" customWidth="1"/>
    <col min="6418" max="6418" width="13.109375" customWidth="1"/>
    <col min="6419" max="6426" width="10.77734375" customWidth="1"/>
    <col min="6667" max="6669" width="8.88671875" customWidth="1"/>
    <col min="6670" max="6670" width="14.21875" customWidth="1"/>
    <col min="6671" max="6673" width="12.77734375" customWidth="1"/>
    <col min="6674" max="6674" width="13.109375" customWidth="1"/>
    <col min="6675" max="6682" width="10.77734375" customWidth="1"/>
    <col min="6923" max="6925" width="8.88671875" customWidth="1"/>
    <col min="6926" max="6926" width="14.21875" customWidth="1"/>
    <col min="6927" max="6929" width="12.77734375" customWidth="1"/>
    <col min="6930" max="6930" width="13.109375" customWidth="1"/>
    <col min="6931" max="6938" width="10.77734375" customWidth="1"/>
    <col min="7179" max="7181" width="8.88671875" customWidth="1"/>
    <col min="7182" max="7182" width="14.21875" customWidth="1"/>
    <col min="7183" max="7185" width="12.77734375" customWidth="1"/>
    <col min="7186" max="7186" width="13.109375" customWidth="1"/>
    <col min="7187" max="7194" width="10.77734375" customWidth="1"/>
    <col min="7435" max="7437" width="8.88671875" customWidth="1"/>
    <col min="7438" max="7438" width="14.21875" customWidth="1"/>
    <col min="7439" max="7441" width="12.77734375" customWidth="1"/>
    <col min="7442" max="7442" width="13.109375" customWidth="1"/>
    <col min="7443" max="7450" width="10.77734375" customWidth="1"/>
    <col min="7691" max="7693" width="8.88671875" customWidth="1"/>
    <col min="7694" max="7694" width="14.21875" customWidth="1"/>
    <col min="7695" max="7697" width="12.77734375" customWidth="1"/>
    <col min="7698" max="7698" width="13.109375" customWidth="1"/>
    <col min="7699" max="7706" width="10.77734375" customWidth="1"/>
    <col min="7947" max="7949" width="8.88671875" customWidth="1"/>
    <col min="7950" max="7950" width="14.21875" customWidth="1"/>
    <col min="7951" max="7953" width="12.77734375" customWidth="1"/>
    <col min="7954" max="7954" width="13.109375" customWidth="1"/>
    <col min="7955" max="7962" width="10.77734375" customWidth="1"/>
    <col min="8203" max="8205" width="8.88671875" customWidth="1"/>
    <col min="8206" max="8206" width="14.21875" customWidth="1"/>
    <col min="8207" max="8209" width="12.77734375" customWidth="1"/>
    <col min="8210" max="8210" width="13.109375" customWidth="1"/>
    <col min="8211" max="8218" width="10.77734375" customWidth="1"/>
    <col min="8459" max="8461" width="8.88671875" customWidth="1"/>
    <col min="8462" max="8462" width="14.21875" customWidth="1"/>
    <col min="8463" max="8465" width="12.77734375" customWidth="1"/>
    <col min="8466" max="8466" width="13.109375" customWidth="1"/>
    <col min="8467" max="8474" width="10.77734375" customWidth="1"/>
    <col min="8715" max="8717" width="8.88671875" customWidth="1"/>
    <col min="8718" max="8718" width="14.21875" customWidth="1"/>
    <col min="8719" max="8721" width="12.77734375" customWidth="1"/>
    <col min="8722" max="8722" width="13.109375" customWidth="1"/>
    <col min="8723" max="8730" width="10.77734375" customWidth="1"/>
    <col min="8971" max="8973" width="8.88671875" customWidth="1"/>
    <col min="8974" max="8974" width="14.21875" customWidth="1"/>
    <col min="8975" max="8977" width="12.77734375" customWidth="1"/>
    <col min="8978" max="8978" width="13.109375" customWidth="1"/>
    <col min="8979" max="8986" width="10.77734375" customWidth="1"/>
    <col min="9227" max="9229" width="8.88671875" customWidth="1"/>
    <col min="9230" max="9230" width="14.21875" customWidth="1"/>
    <col min="9231" max="9233" width="12.77734375" customWidth="1"/>
    <col min="9234" max="9234" width="13.109375" customWidth="1"/>
    <col min="9235" max="9242" width="10.77734375" customWidth="1"/>
    <col min="9483" max="9485" width="8.88671875" customWidth="1"/>
    <col min="9486" max="9486" width="14.21875" customWidth="1"/>
    <col min="9487" max="9489" width="12.77734375" customWidth="1"/>
    <col min="9490" max="9490" width="13.109375" customWidth="1"/>
    <col min="9491" max="9498" width="10.77734375" customWidth="1"/>
    <col min="9739" max="9741" width="8.88671875" customWidth="1"/>
    <col min="9742" max="9742" width="14.21875" customWidth="1"/>
    <col min="9743" max="9745" width="12.77734375" customWidth="1"/>
    <col min="9746" max="9746" width="13.109375" customWidth="1"/>
    <col min="9747" max="9754" width="10.77734375" customWidth="1"/>
    <col min="9995" max="9997" width="8.88671875" customWidth="1"/>
    <col min="9998" max="9998" width="14.21875" customWidth="1"/>
    <col min="9999" max="10001" width="12.77734375" customWidth="1"/>
    <col min="10002" max="10002" width="13.109375" customWidth="1"/>
    <col min="10003" max="10010" width="10.77734375" customWidth="1"/>
    <col min="10251" max="10253" width="8.88671875" customWidth="1"/>
    <col min="10254" max="10254" width="14.21875" customWidth="1"/>
    <col min="10255" max="10257" width="12.77734375" customWidth="1"/>
    <col min="10258" max="10258" width="13.109375" customWidth="1"/>
    <col min="10259" max="10266" width="10.77734375" customWidth="1"/>
    <col min="10507" max="10509" width="8.88671875" customWidth="1"/>
    <col min="10510" max="10510" width="14.21875" customWidth="1"/>
    <col min="10511" max="10513" width="12.77734375" customWidth="1"/>
    <col min="10514" max="10514" width="13.109375" customWidth="1"/>
    <col min="10515" max="10522" width="10.77734375" customWidth="1"/>
    <col min="10763" max="10765" width="8.88671875" customWidth="1"/>
    <col min="10766" max="10766" width="14.21875" customWidth="1"/>
    <col min="10767" max="10769" width="12.77734375" customWidth="1"/>
    <col min="10770" max="10770" width="13.109375" customWidth="1"/>
    <col min="10771" max="10778" width="10.77734375" customWidth="1"/>
    <col min="11019" max="11021" width="8.88671875" customWidth="1"/>
    <col min="11022" max="11022" width="14.21875" customWidth="1"/>
    <col min="11023" max="11025" width="12.77734375" customWidth="1"/>
    <col min="11026" max="11026" width="13.109375" customWidth="1"/>
    <col min="11027" max="11034" width="10.77734375" customWidth="1"/>
    <col min="11275" max="11277" width="8.88671875" customWidth="1"/>
    <col min="11278" max="11278" width="14.21875" customWidth="1"/>
    <col min="11279" max="11281" width="12.77734375" customWidth="1"/>
    <col min="11282" max="11282" width="13.109375" customWidth="1"/>
    <col min="11283" max="11290" width="10.77734375" customWidth="1"/>
    <col min="11531" max="11533" width="8.88671875" customWidth="1"/>
    <col min="11534" max="11534" width="14.21875" customWidth="1"/>
    <col min="11535" max="11537" width="12.77734375" customWidth="1"/>
    <col min="11538" max="11538" width="13.109375" customWidth="1"/>
    <col min="11539" max="11546" width="10.77734375" customWidth="1"/>
    <col min="11787" max="11789" width="8.88671875" customWidth="1"/>
    <col min="11790" max="11790" width="14.21875" customWidth="1"/>
    <col min="11791" max="11793" width="12.77734375" customWidth="1"/>
    <col min="11794" max="11794" width="13.109375" customWidth="1"/>
    <col min="11795" max="11802" width="10.77734375" customWidth="1"/>
    <col min="12043" max="12045" width="8.88671875" customWidth="1"/>
    <col min="12046" max="12046" width="14.21875" customWidth="1"/>
    <col min="12047" max="12049" width="12.77734375" customWidth="1"/>
    <col min="12050" max="12050" width="13.109375" customWidth="1"/>
    <col min="12051" max="12058" width="10.77734375" customWidth="1"/>
    <col min="12299" max="12301" width="8.88671875" customWidth="1"/>
    <col min="12302" max="12302" width="14.21875" customWidth="1"/>
    <col min="12303" max="12305" width="12.77734375" customWidth="1"/>
    <col min="12306" max="12306" width="13.109375" customWidth="1"/>
    <col min="12307" max="12314" width="10.77734375" customWidth="1"/>
    <col min="12555" max="12557" width="8.88671875" customWidth="1"/>
    <col min="12558" max="12558" width="14.21875" customWidth="1"/>
    <col min="12559" max="12561" width="12.77734375" customWidth="1"/>
    <col min="12562" max="12562" width="13.109375" customWidth="1"/>
    <col min="12563" max="12570" width="10.77734375" customWidth="1"/>
    <col min="12811" max="12813" width="8.88671875" customWidth="1"/>
    <col min="12814" max="12814" width="14.21875" customWidth="1"/>
    <col min="12815" max="12817" width="12.77734375" customWidth="1"/>
    <col min="12818" max="12818" width="13.109375" customWidth="1"/>
    <col min="12819" max="12826" width="10.77734375" customWidth="1"/>
    <col min="13067" max="13069" width="8.88671875" customWidth="1"/>
    <col min="13070" max="13070" width="14.21875" customWidth="1"/>
    <col min="13071" max="13073" width="12.77734375" customWidth="1"/>
    <col min="13074" max="13074" width="13.109375" customWidth="1"/>
    <col min="13075" max="13082" width="10.77734375" customWidth="1"/>
    <col min="13323" max="13325" width="8.88671875" customWidth="1"/>
    <col min="13326" max="13326" width="14.21875" customWidth="1"/>
    <col min="13327" max="13329" width="12.77734375" customWidth="1"/>
    <col min="13330" max="13330" width="13.109375" customWidth="1"/>
    <col min="13331" max="13338" width="10.77734375" customWidth="1"/>
    <col min="13579" max="13581" width="8.88671875" customWidth="1"/>
    <col min="13582" max="13582" width="14.21875" customWidth="1"/>
    <col min="13583" max="13585" width="12.77734375" customWidth="1"/>
    <col min="13586" max="13586" width="13.109375" customWidth="1"/>
    <col min="13587" max="13594" width="10.77734375" customWidth="1"/>
    <col min="13835" max="13837" width="8.88671875" customWidth="1"/>
    <col min="13838" max="13838" width="14.21875" customWidth="1"/>
    <col min="13839" max="13841" width="12.77734375" customWidth="1"/>
    <col min="13842" max="13842" width="13.109375" customWidth="1"/>
    <col min="13843" max="13850" width="10.77734375" customWidth="1"/>
    <col min="14091" max="14093" width="8.88671875" customWidth="1"/>
    <col min="14094" max="14094" width="14.21875" customWidth="1"/>
    <col min="14095" max="14097" width="12.77734375" customWidth="1"/>
    <col min="14098" max="14098" width="13.109375" customWidth="1"/>
    <col min="14099" max="14106" width="10.77734375" customWidth="1"/>
    <col min="14347" max="14349" width="8.88671875" customWidth="1"/>
    <col min="14350" max="14350" width="14.21875" customWidth="1"/>
    <col min="14351" max="14353" width="12.77734375" customWidth="1"/>
    <col min="14354" max="14354" width="13.109375" customWidth="1"/>
    <col min="14355" max="14362" width="10.77734375" customWidth="1"/>
    <col min="14603" max="14605" width="8.88671875" customWidth="1"/>
    <col min="14606" max="14606" width="14.21875" customWidth="1"/>
    <col min="14607" max="14609" width="12.77734375" customWidth="1"/>
    <col min="14610" max="14610" width="13.109375" customWidth="1"/>
    <col min="14611" max="14618" width="10.77734375" customWidth="1"/>
    <col min="14859" max="14861" width="8.88671875" customWidth="1"/>
    <col min="14862" max="14862" width="14.21875" customWidth="1"/>
    <col min="14863" max="14865" width="12.77734375" customWidth="1"/>
    <col min="14866" max="14866" width="13.109375" customWidth="1"/>
    <col min="14867" max="14874" width="10.77734375" customWidth="1"/>
    <col min="15115" max="15117" width="8.88671875" customWidth="1"/>
    <col min="15118" max="15118" width="14.21875" customWidth="1"/>
    <col min="15119" max="15121" width="12.77734375" customWidth="1"/>
    <col min="15122" max="15122" width="13.109375" customWidth="1"/>
    <col min="15123" max="15130" width="10.77734375" customWidth="1"/>
    <col min="15371" max="15373" width="8.88671875" customWidth="1"/>
    <col min="15374" max="15374" width="14.21875" customWidth="1"/>
    <col min="15375" max="15377" width="12.77734375" customWidth="1"/>
    <col min="15378" max="15378" width="13.109375" customWidth="1"/>
    <col min="15379" max="15386" width="10.77734375" customWidth="1"/>
    <col min="15627" max="15629" width="8.88671875" customWidth="1"/>
    <col min="15630" max="15630" width="14.21875" customWidth="1"/>
    <col min="15631" max="15633" width="12.77734375" customWidth="1"/>
    <col min="15634" max="15634" width="13.109375" customWidth="1"/>
    <col min="15635" max="15642" width="10.77734375" customWidth="1"/>
    <col min="15883" max="15885" width="8.88671875" customWidth="1"/>
    <col min="15886" max="15886" width="14.21875" customWidth="1"/>
    <col min="15887" max="15889" width="12.77734375" customWidth="1"/>
    <col min="15890" max="15890" width="13.109375" customWidth="1"/>
    <col min="15891" max="15898" width="10.77734375" customWidth="1"/>
    <col min="16139" max="16141" width="8.88671875" customWidth="1"/>
    <col min="16142" max="16142" width="14.21875" customWidth="1"/>
    <col min="16143" max="16145" width="12.77734375" customWidth="1"/>
    <col min="16146" max="16146" width="13.109375" customWidth="1"/>
    <col min="16147" max="16154" width="10.77734375" customWidth="1"/>
  </cols>
  <sheetData>
    <row r="1" spans="1:30" ht="23.1" customHeight="1">
      <c r="A1" s="4265" t="s">
        <v>228</v>
      </c>
      <c r="B1" s="4265"/>
      <c r="C1" s="4265"/>
      <c r="D1" s="4265"/>
      <c r="E1" s="4265"/>
      <c r="F1" s="4265"/>
      <c r="G1" s="4265"/>
      <c r="H1" s="4265"/>
      <c r="I1" s="4265"/>
      <c r="J1" s="4265"/>
      <c r="K1" s="4265"/>
      <c r="L1" s="4265"/>
      <c r="M1" s="4265"/>
      <c r="N1" s="4265"/>
      <c r="O1" s="4265"/>
      <c r="P1" s="4265"/>
      <c r="Q1" s="4265"/>
      <c r="R1" s="4265"/>
      <c r="S1" s="4265"/>
      <c r="T1" s="4265"/>
      <c r="U1" s="4265"/>
      <c r="V1" s="4265"/>
      <c r="W1" s="4265"/>
      <c r="X1" s="4265"/>
      <c r="Y1" s="4265"/>
      <c r="Z1" s="4265"/>
      <c r="AA1" s="4265"/>
    </row>
    <row r="2" spans="1:30" ht="23.1" customHeight="1" thickBot="1">
      <c r="A2" s="694"/>
      <c r="B2" s="698"/>
      <c r="C2" s="694"/>
      <c r="D2" s="694"/>
      <c r="E2" s="694"/>
      <c r="F2" s="694"/>
      <c r="G2" s="694"/>
      <c r="H2" s="694"/>
      <c r="I2" s="694"/>
      <c r="J2" s="694"/>
      <c r="K2" s="694"/>
      <c r="L2" s="694"/>
      <c r="M2" s="694"/>
      <c r="N2" s="694"/>
      <c r="O2" s="694"/>
      <c r="P2" s="694"/>
      <c r="Q2" s="694"/>
      <c r="R2" s="694"/>
      <c r="S2" s="694"/>
      <c r="T2" s="694"/>
      <c r="U2" s="694"/>
      <c r="V2" s="694"/>
      <c r="W2" s="694"/>
      <c r="X2" s="694"/>
      <c r="Y2" s="694"/>
      <c r="Z2" s="694"/>
      <c r="AA2" s="694"/>
    </row>
    <row r="3" spans="1:30" s="42" customFormat="1" ht="20.25" customHeight="1">
      <c r="A3"/>
      <c r="B3"/>
      <c r="C3" s="4364">
        <v>2014</v>
      </c>
      <c r="D3" s="4365"/>
      <c r="E3" s="4365"/>
      <c r="F3" s="4365"/>
      <c r="G3" s="4365"/>
      <c r="H3" s="4365"/>
      <c r="I3" s="4365"/>
      <c r="J3" s="4365"/>
      <c r="K3" s="4365"/>
      <c r="L3" s="4366"/>
      <c r="M3" s="1365"/>
      <c r="N3" s="1365"/>
      <c r="O3" s="1365"/>
      <c r="P3" s="1365"/>
      <c r="Q3" s="1365"/>
      <c r="R3" s="1365"/>
      <c r="S3" s="1365"/>
      <c r="T3" s="1365"/>
      <c r="U3" s="1365"/>
      <c r="V3" s="1365"/>
      <c r="W3" s="4367">
        <v>2011</v>
      </c>
      <c r="X3" s="4367"/>
      <c r="Y3" s="4367"/>
      <c r="Z3" s="4367"/>
      <c r="AA3" s="4368"/>
    </row>
    <row r="4" spans="1:30" ht="30.75" customHeight="1" thickBot="1">
      <c r="A4" s="4376" t="s">
        <v>250</v>
      </c>
      <c r="B4" s="4377"/>
      <c r="C4" s="4369" t="s">
        <v>3</v>
      </c>
      <c r="D4" s="4370"/>
      <c r="E4" s="4370"/>
      <c r="F4" s="4370"/>
      <c r="G4" s="4371"/>
      <c r="H4" s="4369" t="s">
        <v>4</v>
      </c>
      <c r="I4" s="4370"/>
      <c r="J4" s="4370"/>
      <c r="K4" s="4370"/>
      <c r="L4" s="4371"/>
      <c r="M4" s="4372"/>
      <c r="N4" s="4372"/>
      <c r="O4" s="4372"/>
      <c r="P4" s="4372"/>
      <c r="Q4" s="4372"/>
      <c r="R4" s="4372"/>
      <c r="S4" s="4372"/>
      <c r="T4" s="4372"/>
      <c r="U4" s="4372"/>
      <c r="V4" s="4372"/>
      <c r="W4" s="4373" t="s">
        <v>1</v>
      </c>
      <c r="X4" s="4374"/>
      <c r="Y4" s="4374"/>
      <c r="Z4" s="4374"/>
      <c r="AA4" s="4375"/>
      <c r="AB4" s="50"/>
      <c r="AC4" s="50"/>
    </row>
    <row r="5" spans="1:30" ht="102" customHeight="1" thickBot="1">
      <c r="A5" s="712"/>
      <c r="B5" s="713"/>
      <c r="C5" s="714" t="s">
        <v>374</v>
      </c>
      <c r="D5" s="715" t="s">
        <v>375</v>
      </c>
      <c r="E5" s="716" t="s">
        <v>215</v>
      </c>
      <c r="F5" s="715" t="s">
        <v>216</v>
      </c>
      <c r="G5" s="717" t="s">
        <v>217</v>
      </c>
      <c r="H5" s="714" t="s">
        <v>374</v>
      </c>
      <c r="I5" s="715" t="s">
        <v>375</v>
      </c>
      <c r="J5" s="716" t="s">
        <v>215</v>
      </c>
      <c r="K5" s="715" t="s">
        <v>216</v>
      </c>
      <c r="L5" s="717" t="s">
        <v>217</v>
      </c>
      <c r="M5" s="619"/>
      <c r="N5" s="619"/>
      <c r="O5" s="619"/>
      <c r="P5" s="619"/>
      <c r="Q5" s="619"/>
      <c r="R5" s="619"/>
      <c r="S5" s="619"/>
      <c r="T5" s="619"/>
      <c r="U5" s="619"/>
      <c r="V5" s="619"/>
      <c r="W5" s="372" t="s">
        <v>214</v>
      </c>
      <c r="X5" s="371" t="s">
        <v>223</v>
      </c>
      <c r="Y5" s="372" t="s">
        <v>215</v>
      </c>
      <c r="Z5" s="371" t="s">
        <v>216</v>
      </c>
      <c r="AA5" s="373" t="s">
        <v>217</v>
      </c>
      <c r="AB5" s="50"/>
      <c r="AC5" s="50"/>
    </row>
    <row r="6" spans="1:30" ht="19.5" customHeight="1">
      <c r="A6" s="700" t="s">
        <v>212</v>
      </c>
      <c r="B6" s="700"/>
      <c r="C6" s="701"/>
      <c r="D6" s="702"/>
      <c r="E6" s="703"/>
      <c r="F6" s="702"/>
      <c r="G6" s="704"/>
      <c r="H6" s="701"/>
      <c r="I6" s="702"/>
      <c r="J6" s="703"/>
      <c r="K6" s="702"/>
      <c r="L6" s="704"/>
      <c r="M6" s="619"/>
      <c r="N6" s="619"/>
      <c r="O6" s="619"/>
      <c r="P6" s="619"/>
      <c r="Q6" s="619"/>
      <c r="R6" s="619"/>
      <c r="S6" s="619"/>
      <c r="T6" s="619"/>
      <c r="U6" s="619"/>
      <c r="V6" s="619"/>
      <c r="W6" s="705"/>
      <c r="X6" s="706"/>
      <c r="Y6" s="705"/>
      <c r="Z6" s="706"/>
      <c r="AA6" s="707"/>
      <c r="AB6" s="50"/>
      <c r="AC6" s="50"/>
    </row>
    <row r="7" spans="1:30" ht="19.5" customHeight="1">
      <c r="A7" s="710"/>
      <c r="B7" s="711" t="s">
        <v>218</v>
      </c>
      <c r="C7" s="405">
        <v>12455</v>
      </c>
      <c r="D7" s="27">
        <v>0</v>
      </c>
      <c r="E7" s="27">
        <v>0</v>
      </c>
      <c r="F7" s="27">
        <v>1162</v>
      </c>
      <c r="G7" s="406">
        <v>0</v>
      </c>
      <c r="H7" s="405">
        <v>12088</v>
      </c>
      <c r="I7" s="27">
        <v>0</v>
      </c>
      <c r="J7" s="27">
        <v>0</v>
      </c>
      <c r="K7" s="27">
        <v>1035</v>
      </c>
      <c r="L7" s="406">
        <v>0</v>
      </c>
      <c r="M7" s="40"/>
      <c r="N7" s="40"/>
      <c r="O7" s="40"/>
      <c r="P7" s="40"/>
      <c r="Q7" s="40"/>
      <c r="R7" s="40"/>
      <c r="S7" s="40"/>
      <c r="T7" s="40"/>
      <c r="U7" s="40"/>
      <c r="V7" s="40"/>
      <c r="W7" s="407">
        <v>8318</v>
      </c>
      <c r="X7" s="408">
        <v>0</v>
      </c>
      <c r="Y7" s="408">
        <v>0</v>
      </c>
      <c r="Z7" s="408">
        <v>1272</v>
      </c>
      <c r="AA7" s="408">
        <v>0</v>
      </c>
      <c r="AB7" s="36"/>
      <c r="AC7" s="36"/>
      <c r="AD7" s="21"/>
    </row>
    <row r="8" spans="1:30" ht="19.5" customHeight="1">
      <c r="A8" s="453"/>
      <c r="B8" s="708" t="s">
        <v>251</v>
      </c>
      <c r="C8" s="411">
        <v>1365</v>
      </c>
      <c r="D8" s="421">
        <v>6</v>
      </c>
      <c r="E8" s="421">
        <v>15</v>
      </c>
      <c r="F8" s="421">
        <v>0</v>
      </c>
      <c r="G8" s="412">
        <v>0</v>
      </c>
      <c r="H8" s="411">
        <v>1365</v>
      </c>
      <c r="I8" s="421">
        <v>6</v>
      </c>
      <c r="J8" s="421">
        <v>13</v>
      </c>
      <c r="K8" s="421">
        <v>0</v>
      </c>
      <c r="L8" s="412">
        <v>0</v>
      </c>
      <c r="M8" s="40"/>
      <c r="N8" s="40"/>
      <c r="O8" s="40"/>
      <c r="P8" s="40"/>
      <c r="Q8" s="40"/>
      <c r="R8" s="40"/>
      <c r="S8" s="40"/>
      <c r="T8" s="40"/>
      <c r="U8" s="40"/>
      <c r="V8" s="40"/>
      <c r="W8" s="417">
        <v>1360</v>
      </c>
      <c r="X8" s="421">
        <v>8</v>
      </c>
      <c r="Y8" s="421">
        <v>65</v>
      </c>
      <c r="Z8" s="421">
        <v>0</v>
      </c>
      <c r="AA8" s="421">
        <v>0</v>
      </c>
      <c r="AB8" s="36"/>
      <c r="AC8" s="36"/>
      <c r="AD8" s="21"/>
    </row>
    <row r="9" spans="1:30" ht="18.75" customHeight="1">
      <c r="A9" s="448" t="s">
        <v>5</v>
      </c>
      <c r="B9" s="709"/>
      <c r="C9" s="415">
        <f>SUM(C7:C8)</f>
        <v>13820</v>
      </c>
      <c r="D9" s="413">
        <f t="shared" ref="D9:G9" si="0">SUM(D7:D8)</f>
        <v>6</v>
      </c>
      <c r="E9" s="403">
        <f t="shared" si="0"/>
        <v>15</v>
      </c>
      <c r="F9" s="413">
        <f t="shared" si="0"/>
        <v>1162</v>
      </c>
      <c r="G9" s="414">
        <f t="shared" si="0"/>
        <v>0</v>
      </c>
      <c r="H9" s="415">
        <f>SUM(H7:H8)</f>
        <v>13453</v>
      </c>
      <c r="I9" s="413">
        <f t="shared" ref="I9:L9" si="1">SUM(I7:I8)</f>
        <v>6</v>
      </c>
      <c r="J9" s="403">
        <f t="shared" si="1"/>
        <v>13</v>
      </c>
      <c r="K9" s="413">
        <f t="shared" si="1"/>
        <v>1035</v>
      </c>
      <c r="L9" s="414">
        <f t="shared" si="1"/>
        <v>0</v>
      </c>
      <c r="M9" s="40"/>
      <c r="N9" s="40"/>
      <c r="O9" s="40"/>
      <c r="P9" s="40"/>
      <c r="Q9" s="40"/>
      <c r="R9" s="40"/>
      <c r="S9" s="40"/>
      <c r="T9" s="40"/>
      <c r="U9" s="40"/>
      <c r="V9" s="40"/>
      <c r="W9" s="403">
        <f>SUM(W7:W8)</f>
        <v>9678</v>
      </c>
      <c r="X9" s="413">
        <f t="shared" ref="X9:AA9" si="2">SUM(X7:X8)</f>
        <v>8</v>
      </c>
      <c r="Y9" s="403">
        <f t="shared" si="2"/>
        <v>65</v>
      </c>
      <c r="Z9" s="413">
        <f t="shared" si="2"/>
        <v>1272</v>
      </c>
      <c r="AA9" s="402">
        <f t="shared" si="2"/>
        <v>0</v>
      </c>
      <c r="AB9" s="36"/>
      <c r="AC9" s="36"/>
      <c r="AD9" s="21"/>
    </row>
    <row r="10" spans="1:30" ht="20.25" customHeight="1">
      <c r="A10" s="718"/>
      <c r="B10" s="719"/>
      <c r="C10" s="410"/>
      <c r="D10" s="408"/>
      <c r="E10" s="416"/>
      <c r="F10" s="408"/>
      <c r="G10" s="409"/>
      <c r="H10" s="410"/>
      <c r="I10" s="408"/>
      <c r="J10" s="416"/>
      <c r="K10" s="408"/>
      <c r="L10" s="409"/>
      <c r="M10" s="40"/>
      <c r="N10" s="40"/>
      <c r="O10" s="40"/>
      <c r="P10" s="40"/>
      <c r="Q10" s="40"/>
      <c r="R10" s="40"/>
      <c r="S10" s="40"/>
      <c r="T10" s="40"/>
      <c r="U10" s="40"/>
      <c r="V10" s="40"/>
      <c r="W10" s="403"/>
      <c r="X10" s="413"/>
      <c r="Y10" s="403"/>
      <c r="Z10" s="413"/>
      <c r="AA10" s="402"/>
      <c r="AB10" s="36"/>
      <c r="AC10" s="36"/>
      <c r="AD10" s="21"/>
    </row>
    <row r="11" spans="1:30" ht="20.25" customHeight="1">
      <c r="A11" s="700" t="s">
        <v>219</v>
      </c>
      <c r="B11" s="700"/>
      <c r="C11" s="724"/>
      <c r="D11" s="725"/>
      <c r="E11" s="619"/>
      <c r="F11" s="725"/>
      <c r="G11" s="726"/>
      <c r="H11" s="724"/>
      <c r="I11" s="725"/>
      <c r="J11" s="619"/>
      <c r="K11" s="725"/>
      <c r="L11" s="726"/>
      <c r="M11" s="619"/>
      <c r="N11" s="619"/>
      <c r="O11" s="619"/>
      <c r="P11" s="619"/>
      <c r="Q11" s="619"/>
      <c r="R11" s="619"/>
      <c r="S11" s="619"/>
      <c r="T11" s="619"/>
      <c r="U11" s="619"/>
      <c r="V11" s="619"/>
      <c r="W11" s="427" t="s">
        <v>214</v>
      </c>
      <c r="X11" s="426" t="s">
        <v>223</v>
      </c>
      <c r="Y11" s="427" t="s">
        <v>215</v>
      </c>
      <c r="Z11" s="426" t="s">
        <v>216</v>
      </c>
      <c r="AA11" s="428" t="s">
        <v>217</v>
      </c>
      <c r="AB11" s="36"/>
      <c r="AC11" s="36"/>
      <c r="AD11" s="21"/>
    </row>
    <row r="12" spans="1:30" ht="20.25" customHeight="1" thickBot="1">
      <c r="A12" s="720" t="s">
        <v>218</v>
      </c>
      <c r="B12" s="720"/>
      <c r="C12" s="721">
        <v>1921</v>
      </c>
      <c r="D12" s="722">
        <v>0</v>
      </c>
      <c r="E12" s="722">
        <v>0</v>
      </c>
      <c r="F12" s="722">
        <v>231</v>
      </c>
      <c r="G12" s="723">
        <v>200</v>
      </c>
      <c r="H12" s="721">
        <v>1842</v>
      </c>
      <c r="I12" s="722">
        <v>0</v>
      </c>
      <c r="J12" s="722">
        <v>0</v>
      </c>
      <c r="K12" s="722">
        <v>282</v>
      </c>
      <c r="L12" s="723">
        <v>195</v>
      </c>
      <c r="M12" s="40"/>
      <c r="N12" s="40"/>
      <c r="O12" s="40"/>
      <c r="P12" s="40"/>
      <c r="Q12" s="40"/>
      <c r="R12" s="40"/>
      <c r="S12" s="40"/>
      <c r="T12" s="40"/>
      <c r="U12" s="40"/>
      <c r="V12" s="40"/>
      <c r="W12" s="402">
        <v>219</v>
      </c>
      <c r="X12" s="413">
        <v>0</v>
      </c>
      <c r="Y12" s="413">
        <v>0</v>
      </c>
      <c r="Z12" s="413">
        <v>0</v>
      </c>
      <c r="AA12" s="413">
        <v>8</v>
      </c>
      <c r="AB12" s="36"/>
      <c r="AC12" s="36"/>
      <c r="AD12" s="21"/>
    </row>
    <row r="13" spans="1:30" s="50" customFormat="1" ht="16.5" customHeight="1" thickBot="1"/>
    <row r="14" spans="1:30" s="42" customFormat="1" ht="20.25" customHeight="1">
      <c r="A14"/>
      <c r="B14"/>
      <c r="C14" s="4364">
        <v>2013</v>
      </c>
      <c r="D14" s="4365"/>
      <c r="E14" s="4365"/>
      <c r="F14" s="4365"/>
      <c r="G14" s="4365"/>
      <c r="H14" s="4365"/>
      <c r="I14" s="4365"/>
      <c r="J14" s="4365"/>
      <c r="K14" s="4365"/>
      <c r="L14" s="4365"/>
      <c r="M14" s="4365"/>
      <c r="N14" s="4365"/>
      <c r="O14" s="4365"/>
      <c r="P14" s="4365"/>
      <c r="Q14" s="4365"/>
      <c r="R14" s="4365"/>
      <c r="S14" s="4365"/>
      <c r="T14" s="4365"/>
      <c r="U14" s="4365"/>
      <c r="V14" s="4366"/>
      <c r="W14" s="4367">
        <v>2011</v>
      </c>
      <c r="X14" s="4367"/>
      <c r="Y14" s="4367"/>
      <c r="Z14" s="4367"/>
      <c r="AA14" s="4368"/>
    </row>
    <row r="15" spans="1:30" ht="30" customHeight="1" thickBot="1">
      <c r="A15" s="4376" t="s">
        <v>250</v>
      </c>
      <c r="B15" s="4377"/>
      <c r="C15" s="4378" t="s">
        <v>1</v>
      </c>
      <c r="D15" s="4379"/>
      <c r="E15" s="4379"/>
      <c r="F15" s="4379"/>
      <c r="G15" s="4380"/>
      <c r="H15" s="4378" t="s">
        <v>2</v>
      </c>
      <c r="I15" s="4379"/>
      <c r="J15" s="4379"/>
      <c r="K15" s="4379"/>
      <c r="L15" s="4380"/>
      <c r="M15" s="4378" t="s">
        <v>3</v>
      </c>
      <c r="N15" s="4379"/>
      <c r="O15" s="4379"/>
      <c r="P15" s="4379"/>
      <c r="Q15" s="4380"/>
      <c r="R15" s="4378" t="s">
        <v>4</v>
      </c>
      <c r="S15" s="4379"/>
      <c r="T15" s="4379"/>
      <c r="U15" s="4379"/>
      <c r="V15" s="4380"/>
      <c r="W15" s="4373" t="s">
        <v>1</v>
      </c>
      <c r="X15" s="4374"/>
      <c r="Y15" s="4374"/>
      <c r="Z15" s="4374"/>
      <c r="AA15" s="4375"/>
      <c r="AB15" s="50"/>
      <c r="AC15" s="50"/>
    </row>
    <row r="16" spans="1:30" ht="102" customHeight="1" thickBot="1">
      <c r="A16" s="712"/>
      <c r="B16" s="713"/>
      <c r="C16" s="714" t="s">
        <v>374</v>
      </c>
      <c r="D16" s="715" t="s">
        <v>375</v>
      </c>
      <c r="E16" s="716" t="s">
        <v>215</v>
      </c>
      <c r="F16" s="715" t="s">
        <v>216</v>
      </c>
      <c r="G16" s="717" t="s">
        <v>217</v>
      </c>
      <c r="H16" s="714" t="s">
        <v>374</v>
      </c>
      <c r="I16" s="715" t="s">
        <v>375</v>
      </c>
      <c r="J16" s="716" t="s">
        <v>215</v>
      </c>
      <c r="K16" s="715" t="s">
        <v>216</v>
      </c>
      <c r="L16" s="717" t="s">
        <v>217</v>
      </c>
      <c r="M16" s="714" t="s">
        <v>374</v>
      </c>
      <c r="N16" s="715" t="s">
        <v>375</v>
      </c>
      <c r="O16" s="716" t="s">
        <v>215</v>
      </c>
      <c r="P16" s="715" t="s">
        <v>216</v>
      </c>
      <c r="Q16" s="717" t="s">
        <v>217</v>
      </c>
      <c r="R16" s="714" t="s">
        <v>374</v>
      </c>
      <c r="S16" s="715" t="s">
        <v>375</v>
      </c>
      <c r="T16" s="716" t="s">
        <v>215</v>
      </c>
      <c r="U16" s="715" t="s">
        <v>216</v>
      </c>
      <c r="V16" s="717" t="s">
        <v>217</v>
      </c>
      <c r="W16" s="372" t="s">
        <v>214</v>
      </c>
      <c r="X16" s="371" t="s">
        <v>223</v>
      </c>
      <c r="Y16" s="372" t="s">
        <v>215</v>
      </c>
      <c r="Z16" s="371" t="s">
        <v>216</v>
      </c>
      <c r="AA16" s="373" t="s">
        <v>217</v>
      </c>
      <c r="AB16" s="50"/>
      <c r="AC16" s="50"/>
    </row>
    <row r="17" spans="1:30" ht="19.5" customHeight="1">
      <c r="A17" s="700" t="s">
        <v>212</v>
      </c>
      <c r="B17" s="700"/>
      <c r="C17" s="724"/>
      <c r="D17" s="725"/>
      <c r="E17" s="619"/>
      <c r="F17" s="725"/>
      <c r="G17" s="1410"/>
      <c r="H17" s="724"/>
      <c r="I17" s="725"/>
      <c r="J17" s="619"/>
      <c r="K17" s="725"/>
      <c r="L17" s="1410"/>
      <c r="M17" s="724"/>
      <c r="N17" s="725"/>
      <c r="O17" s="619"/>
      <c r="P17" s="725"/>
      <c r="Q17" s="1410"/>
      <c r="R17" s="724"/>
      <c r="S17" s="725"/>
      <c r="T17" s="619"/>
      <c r="U17" s="725"/>
      <c r="V17" s="1410"/>
      <c r="W17" s="705"/>
      <c r="X17" s="706"/>
      <c r="Y17" s="705"/>
      <c r="Z17" s="706"/>
      <c r="AA17" s="707"/>
      <c r="AB17" s="50"/>
      <c r="AC17" s="50"/>
    </row>
    <row r="18" spans="1:30" ht="19.5" customHeight="1">
      <c r="A18" s="710"/>
      <c r="B18" s="711" t="s">
        <v>218</v>
      </c>
      <c r="C18" s="405">
        <v>12012</v>
      </c>
      <c r="D18" s="27">
        <v>0</v>
      </c>
      <c r="E18" s="27">
        <v>0</v>
      </c>
      <c r="F18" s="27">
        <v>1106</v>
      </c>
      <c r="G18" s="406">
        <v>0</v>
      </c>
      <c r="H18" s="405">
        <v>11880</v>
      </c>
      <c r="I18" s="27">
        <v>0</v>
      </c>
      <c r="J18" s="27">
        <v>0</v>
      </c>
      <c r="K18" s="27">
        <v>1098</v>
      </c>
      <c r="L18" s="406">
        <v>0</v>
      </c>
      <c r="M18" s="405">
        <v>12052</v>
      </c>
      <c r="N18" s="27">
        <v>0</v>
      </c>
      <c r="O18" s="27">
        <v>0</v>
      </c>
      <c r="P18" s="27">
        <v>1107</v>
      </c>
      <c r="Q18" s="406">
        <v>0</v>
      </c>
      <c r="R18" s="405">
        <v>11758</v>
      </c>
      <c r="S18" s="27">
        <v>0</v>
      </c>
      <c r="T18" s="27">
        <v>0</v>
      </c>
      <c r="U18" s="27">
        <v>1244</v>
      </c>
      <c r="V18" s="406">
        <v>0</v>
      </c>
      <c r="W18" s="407">
        <v>8318</v>
      </c>
      <c r="X18" s="408">
        <v>0</v>
      </c>
      <c r="Y18" s="408">
        <v>0</v>
      </c>
      <c r="Z18" s="408">
        <v>1272</v>
      </c>
      <c r="AA18" s="408">
        <v>0</v>
      </c>
      <c r="AB18" s="36"/>
      <c r="AC18" s="36"/>
      <c r="AD18" s="21"/>
    </row>
    <row r="19" spans="1:30" ht="19.5" customHeight="1">
      <c r="A19" s="453"/>
      <c r="B19" s="708" t="s">
        <v>251</v>
      </c>
      <c r="C19" s="411">
        <v>1365</v>
      </c>
      <c r="D19" s="421">
        <v>5</v>
      </c>
      <c r="E19" s="421">
        <v>13</v>
      </c>
      <c r="F19" s="421">
        <v>0</v>
      </c>
      <c r="G19" s="412">
        <v>0</v>
      </c>
      <c r="H19" s="411">
        <v>1365</v>
      </c>
      <c r="I19" s="421">
        <v>5</v>
      </c>
      <c r="J19" s="421">
        <v>13</v>
      </c>
      <c r="K19" s="421">
        <v>0</v>
      </c>
      <c r="L19" s="412">
        <v>0</v>
      </c>
      <c r="M19" s="411">
        <v>1365</v>
      </c>
      <c r="N19" s="421">
        <v>6</v>
      </c>
      <c r="O19" s="421">
        <v>14</v>
      </c>
      <c r="P19" s="421">
        <v>0</v>
      </c>
      <c r="Q19" s="412">
        <v>0</v>
      </c>
      <c r="R19" s="411">
        <v>1362</v>
      </c>
      <c r="S19" s="421">
        <v>7</v>
      </c>
      <c r="T19" s="421">
        <v>13</v>
      </c>
      <c r="U19" s="421">
        <v>0</v>
      </c>
      <c r="V19" s="412">
        <v>0</v>
      </c>
      <c r="W19" s="417">
        <v>1360</v>
      </c>
      <c r="X19" s="421">
        <v>8</v>
      </c>
      <c r="Y19" s="421">
        <v>65</v>
      </c>
      <c r="Z19" s="421">
        <v>0</v>
      </c>
      <c r="AA19" s="421">
        <v>0</v>
      </c>
      <c r="AB19" s="36"/>
      <c r="AC19" s="36"/>
      <c r="AD19" s="21"/>
    </row>
    <row r="20" spans="1:30" ht="18.75" customHeight="1">
      <c r="A20" s="448" t="s">
        <v>5</v>
      </c>
      <c r="B20" s="709"/>
      <c r="C20" s="415">
        <f>SUM(C18:C19)</f>
        <v>13377</v>
      </c>
      <c r="D20" s="413">
        <f t="shared" ref="D20:G20" si="3">SUM(D18:D19)</f>
        <v>5</v>
      </c>
      <c r="E20" s="403">
        <f t="shared" si="3"/>
        <v>13</v>
      </c>
      <c r="F20" s="413">
        <f t="shared" si="3"/>
        <v>1106</v>
      </c>
      <c r="G20" s="414">
        <f t="shared" si="3"/>
        <v>0</v>
      </c>
      <c r="H20" s="415">
        <f>SUM(H18:H19)</f>
        <v>13245</v>
      </c>
      <c r="I20" s="413">
        <f t="shared" ref="I20:L20" si="4">SUM(I18:I19)</f>
        <v>5</v>
      </c>
      <c r="J20" s="403">
        <f t="shared" si="4"/>
        <v>13</v>
      </c>
      <c r="K20" s="413">
        <f t="shared" si="4"/>
        <v>1098</v>
      </c>
      <c r="L20" s="414">
        <f t="shared" si="4"/>
        <v>0</v>
      </c>
      <c r="M20" s="415">
        <f>SUM(M18:M19)</f>
        <v>13417</v>
      </c>
      <c r="N20" s="413">
        <f t="shared" ref="N20:Q20" si="5">SUM(N18:N19)</f>
        <v>6</v>
      </c>
      <c r="O20" s="403">
        <f t="shared" si="5"/>
        <v>14</v>
      </c>
      <c r="P20" s="413">
        <f t="shared" si="5"/>
        <v>1107</v>
      </c>
      <c r="Q20" s="414">
        <f t="shared" si="5"/>
        <v>0</v>
      </c>
      <c r="R20" s="415">
        <f>SUM(R18:R19)</f>
        <v>13120</v>
      </c>
      <c r="S20" s="413">
        <f t="shared" ref="S20:V20" si="6">SUM(S18:S19)</f>
        <v>7</v>
      </c>
      <c r="T20" s="403">
        <f t="shared" si="6"/>
        <v>13</v>
      </c>
      <c r="U20" s="413">
        <f t="shared" si="6"/>
        <v>1244</v>
      </c>
      <c r="V20" s="414">
        <f t="shared" si="6"/>
        <v>0</v>
      </c>
      <c r="W20" s="403">
        <f>SUM(W18:W19)</f>
        <v>9678</v>
      </c>
      <c r="X20" s="413">
        <f t="shared" ref="X20:AA20" si="7">SUM(X18:X19)</f>
        <v>8</v>
      </c>
      <c r="Y20" s="403">
        <f t="shared" si="7"/>
        <v>65</v>
      </c>
      <c r="Z20" s="413">
        <f t="shared" si="7"/>
        <v>1272</v>
      </c>
      <c r="AA20" s="402">
        <f t="shared" si="7"/>
        <v>0</v>
      </c>
      <c r="AB20" s="36"/>
      <c r="AC20" s="36"/>
      <c r="AD20" s="21"/>
    </row>
    <row r="21" spans="1:30" ht="13.5" customHeight="1">
      <c r="A21" s="718"/>
      <c r="B21" s="719"/>
      <c r="C21" s="410"/>
      <c r="D21" s="408"/>
      <c r="E21" s="416"/>
      <c r="F21" s="408"/>
      <c r="G21" s="409"/>
      <c r="H21" s="410"/>
      <c r="I21" s="408"/>
      <c r="J21" s="416"/>
      <c r="K21" s="408"/>
      <c r="L21" s="409"/>
      <c r="M21" s="410"/>
      <c r="N21" s="408"/>
      <c r="O21" s="416"/>
      <c r="P21" s="408"/>
      <c r="Q21" s="409"/>
      <c r="R21" s="410"/>
      <c r="S21" s="408"/>
      <c r="T21" s="416"/>
      <c r="U21" s="408"/>
      <c r="V21" s="409"/>
      <c r="W21" s="403"/>
      <c r="X21" s="413"/>
      <c r="Y21" s="403"/>
      <c r="Z21" s="413"/>
      <c r="AA21" s="402"/>
      <c r="AB21" s="36"/>
      <c r="AC21" s="36"/>
      <c r="AD21" s="21"/>
    </row>
    <row r="22" spans="1:30" ht="20.25" customHeight="1">
      <c r="A22" s="700" t="s">
        <v>219</v>
      </c>
      <c r="B22" s="700"/>
      <c r="C22" s="724"/>
      <c r="D22" s="725"/>
      <c r="E22" s="619"/>
      <c r="F22" s="725"/>
      <c r="G22" s="726"/>
      <c r="H22" s="724"/>
      <c r="I22" s="725"/>
      <c r="J22" s="619"/>
      <c r="K22" s="725"/>
      <c r="L22" s="726"/>
      <c r="M22" s="724"/>
      <c r="N22" s="725"/>
      <c r="O22" s="619"/>
      <c r="P22" s="725"/>
      <c r="Q22" s="726"/>
      <c r="R22" s="724"/>
      <c r="S22" s="725"/>
      <c r="T22" s="619"/>
      <c r="U22" s="725"/>
      <c r="V22" s="726"/>
      <c r="W22" s="427" t="s">
        <v>214</v>
      </c>
      <c r="X22" s="426" t="s">
        <v>223</v>
      </c>
      <c r="Y22" s="427" t="s">
        <v>215</v>
      </c>
      <c r="Z22" s="426" t="s">
        <v>216</v>
      </c>
      <c r="AA22" s="428" t="s">
        <v>217</v>
      </c>
      <c r="AB22" s="36"/>
      <c r="AC22" s="36"/>
      <c r="AD22" s="21"/>
    </row>
    <row r="23" spans="1:30" ht="20.25" customHeight="1" thickBot="1">
      <c r="A23" s="720" t="s">
        <v>218</v>
      </c>
      <c r="B23" s="720"/>
      <c r="C23" s="721">
        <v>1435</v>
      </c>
      <c r="D23" s="722">
        <v>0</v>
      </c>
      <c r="E23" s="722">
        <v>0</v>
      </c>
      <c r="F23" s="722">
        <v>148</v>
      </c>
      <c r="G23" s="723">
        <v>141</v>
      </c>
      <c r="H23" s="721">
        <v>1306</v>
      </c>
      <c r="I23" s="722">
        <v>0</v>
      </c>
      <c r="J23" s="722">
        <v>0</v>
      </c>
      <c r="K23" s="722">
        <v>159</v>
      </c>
      <c r="L23" s="723">
        <v>89</v>
      </c>
      <c r="M23" s="721">
        <v>1161</v>
      </c>
      <c r="N23" s="722">
        <v>0</v>
      </c>
      <c r="O23" s="722">
        <v>0</v>
      </c>
      <c r="P23" s="722">
        <v>76</v>
      </c>
      <c r="Q23" s="723">
        <v>48</v>
      </c>
      <c r="R23" s="721">
        <v>1015</v>
      </c>
      <c r="S23" s="722">
        <v>0</v>
      </c>
      <c r="T23" s="722">
        <v>0</v>
      </c>
      <c r="U23" s="722">
        <v>162</v>
      </c>
      <c r="V23" s="723">
        <v>37</v>
      </c>
      <c r="W23" s="402">
        <v>219</v>
      </c>
      <c r="X23" s="413">
        <v>0</v>
      </c>
      <c r="Y23" s="413">
        <v>0</v>
      </c>
      <c r="Z23" s="413">
        <v>0</v>
      </c>
      <c r="AA23" s="413">
        <v>8</v>
      </c>
      <c r="AB23" s="36"/>
      <c r="AC23" s="36"/>
      <c r="AD23" s="21"/>
    </row>
    <row r="24" spans="1:30" s="50" customFormat="1" ht="16.5" customHeight="1"/>
    <row r="25" spans="1:30" s="50" customFormat="1" ht="16.5" customHeight="1">
      <c r="A25" s="369" t="s">
        <v>377</v>
      </c>
    </row>
    <row r="26" spans="1:30" s="50" customFormat="1" ht="16.5" customHeight="1">
      <c r="A26" s="369" t="s">
        <v>376</v>
      </c>
    </row>
    <row r="27" spans="1:30" s="50" customFormat="1" ht="16.5" customHeight="1"/>
    <row r="28" spans="1:30" s="50" customFormat="1" ht="16.5" customHeight="1"/>
    <row r="29" spans="1:30" s="50" customFormat="1" ht="16.5" customHeight="1"/>
    <row r="30" spans="1:30" s="50" customFormat="1" ht="16.5" customHeight="1"/>
    <row r="38" spans="20:23" ht="34.5">
      <c r="T38" s="134"/>
      <c r="U38" s="134"/>
      <c r="V38" s="134"/>
      <c r="W38" s="134"/>
    </row>
  </sheetData>
  <mergeCells count="17">
    <mergeCell ref="W14:AA14"/>
    <mergeCell ref="A15:B15"/>
    <mergeCell ref="C15:G15"/>
    <mergeCell ref="H15:L15"/>
    <mergeCell ref="M15:Q15"/>
    <mergeCell ref="R15:V15"/>
    <mergeCell ref="W15:AA15"/>
    <mergeCell ref="C14:V14"/>
    <mergeCell ref="A1:AA1"/>
    <mergeCell ref="W3:AA3"/>
    <mergeCell ref="C4:G4"/>
    <mergeCell ref="H4:L4"/>
    <mergeCell ref="M4:Q4"/>
    <mergeCell ref="R4:V4"/>
    <mergeCell ref="W4:AA4"/>
    <mergeCell ref="A4:B4"/>
    <mergeCell ref="C3:L3"/>
  </mergeCells>
  <printOptions horizontalCentered="1"/>
  <pageMargins left="0.31496062992125984" right="0.31496062992125984" top="0.39370078740157483" bottom="0.39370078740157483" header="0.19685039370078741" footer="0.19685039370078741"/>
  <pageSetup scale="44" orientation="landscape" r:id="rId1"/>
  <headerFooter alignWithMargins="0">
    <oddFooter>&amp;L&amp;"Tahoma,Italique"National Bank of Canada - Supplementary Financial Information&amp;R&amp;"Tahoma,Italique"page 35</oddFooter>
  </headerFooter>
  <drawing r:id="rId2"/>
  <legacyDrawing r:id="rId3"/>
  <oleObjects>
    <mc:AlternateContent xmlns:mc="http://schemas.openxmlformats.org/markup-compatibility/2006">
      <mc:Choice Requires="x14">
        <oleObject progId="Word.Document.8" shapeId="148481"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48481"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2">
    <tabColor rgb="FF0070C0"/>
    <pageSetUpPr fitToPage="1"/>
  </sheetPr>
  <dimension ref="A1:N65"/>
  <sheetViews>
    <sheetView showZeros="0" view="pageBreakPreview" zoomScale="75" zoomScaleSheetLayoutView="75" workbookViewId="0">
      <selection activeCell="C14" sqref="C14"/>
    </sheetView>
  </sheetViews>
  <sheetFormatPr defaultColWidth="8.88671875" defaultRowHeight="15"/>
  <cols>
    <col min="1" max="1" width="50" customWidth="1"/>
    <col min="2" max="13" width="14" customWidth="1"/>
    <col min="245" max="247" width="8.88671875" customWidth="1"/>
    <col min="248" max="248" width="14.21875" customWidth="1"/>
    <col min="249" max="251" width="12.77734375" customWidth="1"/>
    <col min="252" max="252" width="13.109375" customWidth="1"/>
    <col min="253" max="260" width="10.77734375" customWidth="1"/>
    <col min="501" max="503" width="8.88671875" customWidth="1"/>
    <col min="504" max="504" width="14.21875" customWidth="1"/>
    <col min="505" max="507" width="12.77734375" customWidth="1"/>
    <col min="508" max="508" width="13.109375" customWidth="1"/>
    <col min="509" max="516" width="10.77734375" customWidth="1"/>
    <col min="757" max="759" width="8.88671875" customWidth="1"/>
    <col min="760" max="760" width="14.21875" customWidth="1"/>
    <col min="761" max="763" width="12.77734375" customWidth="1"/>
    <col min="764" max="764" width="13.109375" customWidth="1"/>
    <col min="765" max="772" width="10.77734375" customWidth="1"/>
    <col min="1013" max="1015" width="8.88671875" customWidth="1"/>
    <col min="1016" max="1016" width="14.21875" customWidth="1"/>
    <col min="1017" max="1019" width="12.77734375" customWidth="1"/>
    <col min="1020" max="1020" width="13.109375" customWidth="1"/>
    <col min="1021" max="1028" width="10.77734375" customWidth="1"/>
    <col min="1269" max="1271" width="8.88671875" customWidth="1"/>
    <col min="1272" max="1272" width="14.21875" customWidth="1"/>
    <col min="1273" max="1275" width="12.77734375" customWidth="1"/>
    <col min="1276" max="1276" width="13.109375" customWidth="1"/>
    <col min="1277" max="1284" width="10.77734375" customWidth="1"/>
    <col min="1525" max="1527" width="8.88671875" customWidth="1"/>
    <col min="1528" max="1528" width="14.21875" customWidth="1"/>
    <col min="1529" max="1531" width="12.77734375" customWidth="1"/>
    <col min="1532" max="1532" width="13.109375" customWidth="1"/>
    <col min="1533" max="1540" width="10.77734375" customWidth="1"/>
    <col min="1781" max="1783" width="8.88671875" customWidth="1"/>
    <col min="1784" max="1784" width="14.21875" customWidth="1"/>
    <col min="1785" max="1787" width="12.77734375" customWidth="1"/>
    <col min="1788" max="1788" width="13.109375" customWidth="1"/>
    <col min="1789" max="1796" width="10.77734375" customWidth="1"/>
    <col min="2037" max="2039" width="8.88671875" customWidth="1"/>
    <col min="2040" max="2040" width="14.21875" customWidth="1"/>
    <col min="2041" max="2043" width="12.77734375" customWidth="1"/>
    <col min="2044" max="2044" width="13.109375" customWidth="1"/>
    <col min="2045" max="2052" width="10.77734375" customWidth="1"/>
    <col min="2293" max="2295" width="8.88671875" customWidth="1"/>
    <col min="2296" max="2296" width="14.21875" customWidth="1"/>
    <col min="2297" max="2299" width="12.77734375" customWidth="1"/>
    <col min="2300" max="2300" width="13.109375" customWidth="1"/>
    <col min="2301" max="2308" width="10.77734375" customWidth="1"/>
    <col min="2549" max="2551" width="8.88671875" customWidth="1"/>
    <col min="2552" max="2552" width="14.21875" customWidth="1"/>
    <col min="2553" max="2555" width="12.77734375" customWidth="1"/>
    <col min="2556" max="2556" width="13.109375" customWidth="1"/>
    <col min="2557" max="2564" width="10.77734375" customWidth="1"/>
    <col min="2805" max="2807" width="8.88671875" customWidth="1"/>
    <col min="2808" max="2808" width="14.21875" customWidth="1"/>
    <col min="2809" max="2811" width="12.77734375" customWidth="1"/>
    <col min="2812" max="2812" width="13.109375" customWidth="1"/>
    <col min="2813" max="2820" width="10.77734375" customWidth="1"/>
    <col min="3061" max="3063" width="8.88671875" customWidth="1"/>
    <col min="3064" max="3064" width="14.21875" customWidth="1"/>
    <col min="3065" max="3067" width="12.77734375" customWidth="1"/>
    <col min="3068" max="3068" width="13.109375" customWidth="1"/>
    <col min="3069" max="3076" width="10.77734375" customWidth="1"/>
    <col min="3317" max="3319" width="8.88671875" customWidth="1"/>
    <col min="3320" max="3320" width="14.21875" customWidth="1"/>
    <col min="3321" max="3323" width="12.77734375" customWidth="1"/>
    <col min="3324" max="3324" width="13.109375" customWidth="1"/>
    <col min="3325" max="3332" width="10.77734375" customWidth="1"/>
    <col min="3573" max="3575" width="8.88671875" customWidth="1"/>
    <col min="3576" max="3576" width="14.21875" customWidth="1"/>
    <col min="3577" max="3579" width="12.77734375" customWidth="1"/>
    <col min="3580" max="3580" width="13.109375" customWidth="1"/>
    <col min="3581" max="3588" width="10.77734375" customWidth="1"/>
    <col min="3829" max="3831" width="8.88671875" customWidth="1"/>
    <col min="3832" max="3832" width="14.21875" customWidth="1"/>
    <col min="3833" max="3835" width="12.77734375" customWidth="1"/>
    <col min="3836" max="3836" width="13.109375" customWidth="1"/>
    <col min="3837" max="3844" width="10.77734375" customWidth="1"/>
    <col min="4085" max="4087" width="8.88671875" customWidth="1"/>
    <col min="4088" max="4088" width="14.21875" customWidth="1"/>
    <col min="4089" max="4091" width="12.77734375" customWidth="1"/>
    <col min="4092" max="4092" width="13.109375" customWidth="1"/>
    <col min="4093" max="4100" width="10.77734375" customWidth="1"/>
    <col min="4341" max="4343" width="8.88671875" customWidth="1"/>
    <col min="4344" max="4344" width="14.21875" customWidth="1"/>
    <col min="4345" max="4347" width="12.77734375" customWidth="1"/>
    <col min="4348" max="4348" width="13.109375" customWidth="1"/>
    <col min="4349" max="4356" width="10.77734375" customWidth="1"/>
    <col min="4597" max="4599" width="8.88671875" customWidth="1"/>
    <col min="4600" max="4600" width="14.21875" customWidth="1"/>
    <col min="4601" max="4603" width="12.77734375" customWidth="1"/>
    <col min="4604" max="4604" width="13.109375" customWidth="1"/>
    <col min="4605" max="4612" width="10.77734375" customWidth="1"/>
    <col min="4853" max="4855" width="8.88671875" customWidth="1"/>
    <col min="4856" max="4856" width="14.21875" customWidth="1"/>
    <col min="4857" max="4859" width="12.77734375" customWidth="1"/>
    <col min="4860" max="4860" width="13.109375" customWidth="1"/>
    <col min="4861" max="4868" width="10.77734375" customWidth="1"/>
    <col min="5109" max="5111" width="8.88671875" customWidth="1"/>
    <col min="5112" max="5112" width="14.21875" customWidth="1"/>
    <col min="5113" max="5115" width="12.77734375" customWidth="1"/>
    <col min="5116" max="5116" width="13.109375" customWidth="1"/>
    <col min="5117" max="5124" width="10.77734375" customWidth="1"/>
    <col min="5365" max="5367" width="8.88671875" customWidth="1"/>
    <col min="5368" max="5368" width="14.21875" customWidth="1"/>
    <col min="5369" max="5371" width="12.77734375" customWidth="1"/>
    <col min="5372" max="5372" width="13.109375" customWidth="1"/>
    <col min="5373" max="5380" width="10.77734375" customWidth="1"/>
    <col min="5621" max="5623" width="8.88671875" customWidth="1"/>
    <col min="5624" max="5624" width="14.21875" customWidth="1"/>
    <col min="5625" max="5627" width="12.77734375" customWidth="1"/>
    <col min="5628" max="5628" width="13.109375" customWidth="1"/>
    <col min="5629" max="5636" width="10.77734375" customWidth="1"/>
    <col min="5877" max="5879" width="8.88671875" customWidth="1"/>
    <col min="5880" max="5880" width="14.21875" customWidth="1"/>
    <col min="5881" max="5883" width="12.77734375" customWidth="1"/>
    <col min="5884" max="5884" width="13.109375" customWidth="1"/>
    <col min="5885" max="5892" width="10.77734375" customWidth="1"/>
    <col min="6133" max="6135" width="8.88671875" customWidth="1"/>
    <col min="6136" max="6136" width="14.21875" customWidth="1"/>
    <col min="6137" max="6139" width="12.77734375" customWidth="1"/>
    <col min="6140" max="6140" width="13.109375" customWidth="1"/>
    <col min="6141" max="6148" width="10.77734375" customWidth="1"/>
    <col min="6389" max="6391" width="8.88671875" customWidth="1"/>
    <col min="6392" max="6392" width="14.21875" customWidth="1"/>
    <col min="6393" max="6395" width="12.77734375" customWidth="1"/>
    <col min="6396" max="6396" width="13.109375" customWidth="1"/>
    <col min="6397" max="6404" width="10.77734375" customWidth="1"/>
    <col min="6645" max="6647" width="8.88671875" customWidth="1"/>
    <col min="6648" max="6648" width="14.21875" customWidth="1"/>
    <col min="6649" max="6651" width="12.77734375" customWidth="1"/>
    <col min="6652" max="6652" width="13.109375" customWidth="1"/>
    <col min="6653" max="6660" width="10.77734375" customWidth="1"/>
    <col min="6901" max="6903" width="8.88671875" customWidth="1"/>
    <col min="6904" max="6904" width="14.21875" customWidth="1"/>
    <col min="6905" max="6907" width="12.77734375" customWidth="1"/>
    <col min="6908" max="6908" width="13.109375" customWidth="1"/>
    <col min="6909" max="6916" width="10.77734375" customWidth="1"/>
    <col min="7157" max="7159" width="8.88671875" customWidth="1"/>
    <col min="7160" max="7160" width="14.21875" customWidth="1"/>
    <col min="7161" max="7163" width="12.77734375" customWidth="1"/>
    <col min="7164" max="7164" width="13.109375" customWidth="1"/>
    <col min="7165" max="7172" width="10.77734375" customWidth="1"/>
    <col min="7413" max="7415" width="8.88671875" customWidth="1"/>
    <col min="7416" max="7416" width="14.21875" customWidth="1"/>
    <col min="7417" max="7419" width="12.77734375" customWidth="1"/>
    <col min="7420" max="7420" width="13.109375" customWidth="1"/>
    <col min="7421" max="7428" width="10.77734375" customWidth="1"/>
    <col min="7669" max="7671" width="8.88671875" customWidth="1"/>
    <col min="7672" max="7672" width="14.21875" customWidth="1"/>
    <col min="7673" max="7675" width="12.77734375" customWidth="1"/>
    <col min="7676" max="7676" width="13.109375" customWidth="1"/>
    <col min="7677" max="7684" width="10.77734375" customWidth="1"/>
    <col min="7925" max="7927" width="8.88671875" customWidth="1"/>
    <col min="7928" max="7928" width="14.21875" customWidth="1"/>
    <col min="7929" max="7931" width="12.77734375" customWidth="1"/>
    <col min="7932" max="7932" width="13.109375" customWidth="1"/>
    <col min="7933" max="7940" width="10.77734375" customWidth="1"/>
    <col min="8181" max="8183" width="8.88671875" customWidth="1"/>
    <col min="8184" max="8184" width="14.21875" customWidth="1"/>
    <col min="8185" max="8187" width="12.77734375" customWidth="1"/>
    <col min="8188" max="8188" width="13.109375" customWidth="1"/>
    <col min="8189" max="8196" width="10.77734375" customWidth="1"/>
    <col min="8437" max="8439" width="8.88671875" customWidth="1"/>
    <col min="8440" max="8440" width="14.21875" customWidth="1"/>
    <col min="8441" max="8443" width="12.77734375" customWidth="1"/>
    <col min="8444" max="8444" width="13.109375" customWidth="1"/>
    <col min="8445" max="8452" width="10.77734375" customWidth="1"/>
    <col min="8693" max="8695" width="8.88671875" customWidth="1"/>
    <col min="8696" max="8696" width="14.21875" customWidth="1"/>
    <col min="8697" max="8699" width="12.77734375" customWidth="1"/>
    <col min="8700" max="8700" width="13.109375" customWidth="1"/>
    <col min="8701" max="8708" width="10.77734375" customWidth="1"/>
    <col min="8949" max="8951" width="8.88671875" customWidth="1"/>
    <col min="8952" max="8952" width="14.21875" customWidth="1"/>
    <col min="8953" max="8955" width="12.77734375" customWidth="1"/>
    <col min="8956" max="8956" width="13.109375" customWidth="1"/>
    <col min="8957" max="8964" width="10.77734375" customWidth="1"/>
    <col min="9205" max="9207" width="8.88671875" customWidth="1"/>
    <col min="9208" max="9208" width="14.21875" customWidth="1"/>
    <col min="9209" max="9211" width="12.77734375" customWidth="1"/>
    <col min="9212" max="9212" width="13.109375" customWidth="1"/>
    <col min="9213" max="9220" width="10.77734375" customWidth="1"/>
    <col min="9461" max="9463" width="8.88671875" customWidth="1"/>
    <col min="9464" max="9464" width="14.21875" customWidth="1"/>
    <col min="9465" max="9467" width="12.77734375" customWidth="1"/>
    <col min="9468" max="9468" width="13.109375" customWidth="1"/>
    <col min="9469" max="9476" width="10.77734375" customWidth="1"/>
    <col min="9717" max="9719" width="8.88671875" customWidth="1"/>
    <col min="9720" max="9720" width="14.21875" customWidth="1"/>
    <col min="9721" max="9723" width="12.77734375" customWidth="1"/>
    <col min="9724" max="9724" width="13.109375" customWidth="1"/>
    <col min="9725" max="9732" width="10.77734375" customWidth="1"/>
    <col min="9973" max="9975" width="8.88671875" customWidth="1"/>
    <col min="9976" max="9976" width="14.21875" customWidth="1"/>
    <col min="9977" max="9979" width="12.77734375" customWidth="1"/>
    <col min="9980" max="9980" width="13.109375" customWidth="1"/>
    <col min="9981" max="9988" width="10.77734375" customWidth="1"/>
    <col min="10229" max="10231" width="8.88671875" customWidth="1"/>
    <col min="10232" max="10232" width="14.21875" customWidth="1"/>
    <col min="10233" max="10235" width="12.77734375" customWidth="1"/>
    <col min="10236" max="10236" width="13.109375" customWidth="1"/>
    <col min="10237" max="10244" width="10.77734375" customWidth="1"/>
    <col min="10485" max="10487" width="8.88671875" customWidth="1"/>
    <col min="10488" max="10488" width="14.21875" customWidth="1"/>
    <col min="10489" max="10491" width="12.77734375" customWidth="1"/>
    <col min="10492" max="10492" width="13.109375" customWidth="1"/>
    <col min="10493" max="10500" width="10.77734375" customWidth="1"/>
    <col min="10741" max="10743" width="8.88671875" customWidth="1"/>
    <col min="10744" max="10744" width="14.21875" customWidth="1"/>
    <col min="10745" max="10747" width="12.77734375" customWidth="1"/>
    <col min="10748" max="10748" width="13.109375" customWidth="1"/>
    <col min="10749" max="10756" width="10.77734375" customWidth="1"/>
    <col min="10997" max="10999" width="8.88671875" customWidth="1"/>
    <col min="11000" max="11000" width="14.21875" customWidth="1"/>
    <col min="11001" max="11003" width="12.77734375" customWidth="1"/>
    <col min="11004" max="11004" width="13.109375" customWidth="1"/>
    <col min="11005" max="11012" width="10.77734375" customWidth="1"/>
    <col min="11253" max="11255" width="8.88671875" customWidth="1"/>
    <col min="11256" max="11256" width="14.21875" customWidth="1"/>
    <col min="11257" max="11259" width="12.77734375" customWidth="1"/>
    <col min="11260" max="11260" width="13.109375" customWidth="1"/>
    <col min="11261" max="11268" width="10.77734375" customWidth="1"/>
    <col min="11509" max="11511" width="8.88671875" customWidth="1"/>
    <col min="11512" max="11512" width="14.21875" customWidth="1"/>
    <col min="11513" max="11515" width="12.77734375" customWidth="1"/>
    <col min="11516" max="11516" width="13.109375" customWidth="1"/>
    <col min="11517" max="11524" width="10.77734375" customWidth="1"/>
    <col min="11765" max="11767" width="8.88671875" customWidth="1"/>
    <col min="11768" max="11768" width="14.21875" customWidth="1"/>
    <col min="11769" max="11771" width="12.77734375" customWidth="1"/>
    <col min="11772" max="11772" width="13.109375" customWidth="1"/>
    <col min="11773" max="11780" width="10.77734375" customWidth="1"/>
    <col min="12021" max="12023" width="8.88671875" customWidth="1"/>
    <col min="12024" max="12024" width="14.21875" customWidth="1"/>
    <col min="12025" max="12027" width="12.77734375" customWidth="1"/>
    <col min="12028" max="12028" width="13.109375" customWidth="1"/>
    <col min="12029" max="12036" width="10.77734375" customWidth="1"/>
    <col min="12277" max="12279" width="8.88671875" customWidth="1"/>
    <col min="12280" max="12280" width="14.21875" customWidth="1"/>
    <col min="12281" max="12283" width="12.77734375" customWidth="1"/>
    <col min="12284" max="12284" width="13.109375" customWidth="1"/>
    <col min="12285" max="12292" width="10.77734375" customWidth="1"/>
    <col min="12533" max="12535" width="8.88671875" customWidth="1"/>
    <col min="12536" max="12536" width="14.21875" customWidth="1"/>
    <col min="12537" max="12539" width="12.77734375" customWidth="1"/>
    <col min="12540" max="12540" width="13.109375" customWidth="1"/>
    <col min="12541" max="12548" width="10.77734375" customWidth="1"/>
    <col min="12789" max="12791" width="8.88671875" customWidth="1"/>
    <col min="12792" max="12792" width="14.21875" customWidth="1"/>
    <col min="12793" max="12795" width="12.77734375" customWidth="1"/>
    <col min="12796" max="12796" width="13.109375" customWidth="1"/>
    <col min="12797" max="12804" width="10.77734375" customWidth="1"/>
    <col min="13045" max="13047" width="8.88671875" customWidth="1"/>
    <col min="13048" max="13048" width="14.21875" customWidth="1"/>
    <col min="13049" max="13051" width="12.77734375" customWidth="1"/>
    <col min="13052" max="13052" width="13.109375" customWidth="1"/>
    <col min="13053" max="13060" width="10.77734375" customWidth="1"/>
    <col min="13301" max="13303" width="8.88671875" customWidth="1"/>
    <col min="13304" max="13304" width="14.21875" customWidth="1"/>
    <col min="13305" max="13307" width="12.77734375" customWidth="1"/>
    <col min="13308" max="13308" width="13.109375" customWidth="1"/>
    <col min="13309" max="13316" width="10.77734375" customWidth="1"/>
    <col min="13557" max="13559" width="8.88671875" customWidth="1"/>
    <col min="13560" max="13560" width="14.21875" customWidth="1"/>
    <col min="13561" max="13563" width="12.77734375" customWidth="1"/>
    <col min="13564" max="13564" width="13.109375" customWidth="1"/>
    <col min="13565" max="13572" width="10.77734375" customWidth="1"/>
    <col min="13813" max="13815" width="8.88671875" customWidth="1"/>
    <col min="13816" max="13816" width="14.21875" customWidth="1"/>
    <col min="13817" max="13819" width="12.77734375" customWidth="1"/>
    <col min="13820" max="13820" width="13.109375" customWidth="1"/>
    <col min="13821" max="13828" width="10.77734375" customWidth="1"/>
    <col min="14069" max="14071" width="8.88671875" customWidth="1"/>
    <col min="14072" max="14072" width="14.21875" customWidth="1"/>
    <col min="14073" max="14075" width="12.77734375" customWidth="1"/>
    <col min="14076" max="14076" width="13.109375" customWidth="1"/>
    <col min="14077" max="14084" width="10.77734375" customWidth="1"/>
    <col min="14325" max="14327" width="8.88671875" customWidth="1"/>
    <col min="14328" max="14328" width="14.21875" customWidth="1"/>
    <col min="14329" max="14331" width="12.77734375" customWidth="1"/>
    <col min="14332" max="14332" width="13.109375" customWidth="1"/>
    <col min="14333" max="14340" width="10.77734375" customWidth="1"/>
    <col min="14581" max="14583" width="8.88671875" customWidth="1"/>
    <col min="14584" max="14584" width="14.21875" customWidth="1"/>
    <col min="14585" max="14587" width="12.77734375" customWidth="1"/>
    <col min="14588" max="14588" width="13.109375" customWidth="1"/>
    <col min="14589" max="14596" width="10.77734375" customWidth="1"/>
    <col min="14837" max="14839" width="8.88671875" customWidth="1"/>
    <col min="14840" max="14840" width="14.21875" customWidth="1"/>
    <col min="14841" max="14843" width="12.77734375" customWidth="1"/>
    <col min="14844" max="14844" width="13.109375" customWidth="1"/>
    <col min="14845" max="14852" width="10.77734375" customWidth="1"/>
    <col min="15093" max="15095" width="8.88671875" customWidth="1"/>
    <col min="15096" max="15096" width="14.21875" customWidth="1"/>
    <col min="15097" max="15099" width="12.77734375" customWidth="1"/>
    <col min="15100" max="15100" width="13.109375" customWidth="1"/>
    <col min="15101" max="15108" width="10.77734375" customWidth="1"/>
    <col min="15349" max="15351" width="8.88671875" customWidth="1"/>
    <col min="15352" max="15352" width="14.21875" customWidth="1"/>
    <col min="15353" max="15355" width="12.77734375" customWidth="1"/>
    <col min="15356" max="15356" width="13.109375" customWidth="1"/>
    <col min="15357" max="15364" width="10.77734375" customWidth="1"/>
    <col min="15605" max="15607" width="8.88671875" customWidth="1"/>
    <col min="15608" max="15608" width="14.21875" customWidth="1"/>
    <col min="15609" max="15611" width="12.77734375" customWidth="1"/>
    <col min="15612" max="15612" width="13.109375" customWidth="1"/>
    <col min="15613" max="15620" width="10.77734375" customWidth="1"/>
    <col min="15861" max="15863" width="8.88671875" customWidth="1"/>
    <col min="15864" max="15864" width="14.21875" customWidth="1"/>
    <col min="15865" max="15867" width="12.77734375" customWidth="1"/>
    <col min="15868" max="15868" width="13.109375" customWidth="1"/>
    <col min="15869" max="15876" width="10.77734375" customWidth="1"/>
    <col min="16117" max="16119" width="8.88671875" customWidth="1"/>
    <col min="16120" max="16120" width="14.21875" customWidth="1"/>
    <col min="16121" max="16123" width="12.77734375" customWidth="1"/>
    <col min="16124" max="16124" width="13.109375" customWidth="1"/>
    <col min="16125" max="16132" width="10.77734375" customWidth="1"/>
  </cols>
  <sheetData>
    <row r="1" spans="1:14" ht="23.1" customHeight="1">
      <c r="A1" s="4265" t="s">
        <v>241</v>
      </c>
      <c r="B1" s="4265"/>
      <c r="C1" s="4265"/>
      <c r="D1" s="4265"/>
      <c r="E1" s="4265"/>
      <c r="F1" s="4265"/>
      <c r="G1" s="4265"/>
      <c r="H1" s="4265"/>
      <c r="I1" s="4265"/>
      <c r="J1" s="4265"/>
      <c r="K1" s="4265"/>
      <c r="L1" s="4265"/>
      <c r="M1" s="4265"/>
    </row>
    <row r="2" spans="1:14" s="50" customFormat="1" ht="16.5" customHeight="1">
      <c r="B2" s="49"/>
      <c r="C2" s="49"/>
      <c r="D2" s="49"/>
      <c r="E2" s="49"/>
      <c r="F2" s="49"/>
      <c r="G2" s="49"/>
    </row>
    <row r="3" spans="1:14">
      <c r="B3" s="3"/>
      <c r="C3" s="3"/>
      <c r="D3" s="3"/>
      <c r="E3" s="3"/>
      <c r="F3" s="3"/>
      <c r="G3" s="3"/>
    </row>
    <row r="4" spans="1:14" s="42" customFormat="1" ht="15.75" hidden="1">
      <c r="A4" s="452"/>
      <c r="B4" s="4392" t="s">
        <v>680</v>
      </c>
      <c r="C4" s="4393"/>
      <c r="D4" s="4393"/>
      <c r="E4" s="4393"/>
      <c r="F4" s="4393"/>
      <c r="G4" s="4394"/>
      <c r="H4" s="4395" t="s">
        <v>680</v>
      </c>
      <c r="I4" s="4396"/>
      <c r="J4" s="4396"/>
      <c r="K4" s="4396"/>
      <c r="L4" s="4396"/>
      <c r="M4" s="4397"/>
      <c r="N4" s="374"/>
    </row>
    <row r="5" spans="1:14" ht="16.5" hidden="1" customHeight="1">
      <c r="A5" s="452"/>
      <c r="B5" s="4384" t="s">
        <v>1</v>
      </c>
      <c r="C5" s="4385"/>
      <c r="D5" s="4385"/>
      <c r="E5" s="4385"/>
      <c r="F5" s="4385"/>
      <c r="G5" s="4386"/>
      <c r="H5" s="4381" t="s">
        <v>2</v>
      </c>
      <c r="I5" s="4382"/>
      <c r="J5" s="4382"/>
      <c r="K5" s="4382"/>
      <c r="L5" s="4382"/>
      <c r="M5" s="4383"/>
      <c r="N5" s="50"/>
    </row>
    <row r="6" spans="1:14" ht="21.75" hidden="1" customHeight="1">
      <c r="A6" s="452"/>
      <c r="B6" s="4398" t="s">
        <v>212</v>
      </c>
      <c r="C6" s="4399"/>
      <c r="D6" s="4399"/>
      <c r="E6" s="4400"/>
      <c r="F6" s="4401" t="s">
        <v>116</v>
      </c>
      <c r="G6" s="4402"/>
      <c r="H6" s="4387" t="s">
        <v>212</v>
      </c>
      <c r="I6" s="4388"/>
      <c r="J6" s="4388"/>
      <c r="K6" s="4389"/>
      <c r="L6" s="4390" t="s">
        <v>116</v>
      </c>
      <c r="M6" s="4391"/>
      <c r="N6" s="50"/>
    </row>
    <row r="7" spans="1:14" ht="21.75" hidden="1" customHeight="1" thickBot="1">
      <c r="A7" s="452" t="s">
        <v>249</v>
      </c>
      <c r="B7" s="4398" t="s">
        <v>194</v>
      </c>
      <c r="C7" s="4400"/>
      <c r="D7" s="4412" t="s">
        <v>195</v>
      </c>
      <c r="E7" s="4400"/>
      <c r="F7" s="4412" t="s">
        <v>194</v>
      </c>
      <c r="G7" s="4413"/>
      <c r="H7" s="4405" t="s">
        <v>194</v>
      </c>
      <c r="I7" s="4406"/>
      <c r="J7" s="4403" t="s">
        <v>195</v>
      </c>
      <c r="K7" s="4406"/>
      <c r="L7" s="4403" t="s">
        <v>194</v>
      </c>
      <c r="M7" s="4404"/>
      <c r="N7" s="50"/>
    </row>
    <row r="8" spans="1:14" ht="69" hidden="1" customHeight="1">
      <c r="A8" s="471" t="s">
        <v>226</v>
      </c>
      <c r="B8" s="1474" t="s">
        <v>311</v>
      </c>
      <c r="C8" s="702" t="s">
        <v>224</v>
      </c>
      <c r="D8" s="1475" t="s">
        <v>311</v>
      </c>
      <c r="E8" s="702" t="s">
        <v>224</v>
      </c>
      <c r="F8" s="1475" t="s">
        <v>311</v>
      </c>
      <c r="G8" s="1476" t="s">
        <v>224</v>
      </c>
      <c r="H8" s="481" t="s">
        <v>311</v>
      </c>
      <c r="I8" s="479" t="s">
        <v>224</v>
      </c>
      <c r="J8" s="482" t="s">
        <v>311</v>
      </c>
      <c r="K8" s="479" t="s">
        <v>224</v>
      </c>
      <c r="L8" s="482" t="s">
        <v>311</v>
      </c>
      <c r="M8" s="483" t="s">
        <v>224</v>
      </c>
      <c r="N8" s="50"/>
    </row>
    <row r="9" spans="1:14" ht="18" hidden="1" customHeight="1">
      <c r="A9" s="480" t="s">
        <v>225</v>
      </c>
      <c r="B9" s="491"/>
      <c r="C9" s="486"/>
      <c r="D9" s="486"/>
      <c r="E9" s="486"/>
      <c r="F9" s="486"/>
      <c r="G9" s="446"/>
      <c r="H9" s="484"/>
      <c r="I9" s="485"/>
      <c r="J9" s="485"/>
      <c r="K9" s="485"/>
      <c r="L9" s="485"/>
      <c r="M9" s="446"/>
      <c r="N9" s="50"/>
    </row>
    <row r="10" spans="1:14" ht="18" hidden="1" customHeight="1">
      <c r="A10" s="454" t="s">
        <v>227</v>
      </c>
      <c r="B10" s="405"/>
      <c r="C10" s="27"/>
      <c r="D10" s="27"/>
      <c r="E10" s="27"/>
      <c r="F10" s="486">
        <v>0</v>
      </c>
      <c r="G10" s="446">
        <v>0</v>
      </c>
      <c r="H10" s="405"/>
      <c r="I10" s="27"/>
      <c r="J10" s="27"/>
      <c r="K10" s="27"/>
      <c r="L10" s="486"/>
      <c r="M10" s="446"/>
      <c r="N10" s="50"/>
    </row>
    <row r="11" spans="1:14" ht="18" hidden="1" customHeight="1">
      <c r="A11" s="455" t="s">
        <v>200</v>
      </c>
      <c r="B11" s="1477">
        <f>SUM(B10:B10)</f>
        <v>0</v>
      </c>
      <c r="C11" s="1478">
        <f>SUM(C10:C10)</f>
        <v>0</v>
      </c>
      <c r="D11" s="1478">
        <f>SUM(D10:D10)</f>
        <v>0</v>
      </c>
      <c r="E11" s="1478">
        <f>SUM(E10:E10)</f>
        <v>0</v>
      </c>
      <c r="F11" s="1479">
        <f>SUM(F9:F10)</f>
        <v>0</v>
      </c>
      <c r="G11" s="1480">
        <v>0</v>
      </c>
      <c r="H11" s="487">
        <f>SUM(H10:H10)</f>
        <v>0</v>
      </c>
      <c r="I11" s="488">
        <f>SUM(I10:I10)</f>
        <v>0</v>
      </c>
      <c r="J11" s="488">
        <f>SUM(J10:J10)</f>
        <v>0</v>
      </c>
      <c r="K11" s="488">
        <f>SUM(K10:K10)</f>
        <v>0</v>
      </c>
      <c r="L11" s="489">
        <f>SUM(L9:L10)</f>
        <v>0</v>
      </c>
      <c r="M11" s="447">
        <v>0</v>
      </c>
      <c r="N11" s="50"/>
    </row>
    <row r="12" spans="1:14" ht="18" hidden="1" customHeight="1">
      <c r="A12" s="448" t="s">
        <v>105</v>
      </c>
      <c r="B12" s="405"/>
      <c r="C12" s="27"/>
      <c r="D12" s="27"/>
      <c r="E12" s="27"/>
      <c r="F12" s="486"/>
      <c r="G12" s="446"/>
      <c r="H12" s="420"/>
      <c r="I12" s="413"/>
      <c r="J12" s="413"/>
      <c r="K12" s="413"/>
      <c r="L12" s="490"/>
      <c r="M12" s="449"/>
      <c r="N12" s="50"/>
    </row>
    <row r="13" spans="1:14" ht="18" hidden="1" customHeight="1">
      <c r="A13" s="456" t="s">
        <v>235</v>
      </c>
      <c r="B13" s="405"/>
      <c r="C13" s="27"/>
      <c r="D13" s="27"/>
      <c r="E13" s="27"/>
      <c r="F13" s="486"/>
      <c r="G13" s="446"/>
      <c r="H13" s="405"/>
      <c r="I13" s="27"/>
      <c r="J13" s="27"/>
      <c r="K13" s="27"/>
      <c r="L13" s="486"/>
      <c r="M13" s="446"/>
      <c r="N13" s="50"/>
    </row>
    <row r="14" spans="1:14" ht="18" hidden="1" customHeight="1">
      <c r="A14" s="457" t="s">
        <v>236</v>
      </c>
      <c r="B14" s="405"/>
      <c r="C14" s="27"/>
      <c r="D14" s="27"/>
      <c r="E14" s="27"/>
      <c r="F14" s="486"/>
      <c r="G14" s="446"/>
      <c r="H14" s="405"/>
      <c r="I14" s="27"/>
      <c r="J14" s="27"/>
      <c r="K14" s="27"/>
      <c r="L14" s="486"/>
      <c r="M14" s="446"/>
      <c r="N14" s="50"/>
    </row>
    <row r="15" spans="1:14" ht="18" hidden="1" customHeight="1">
      <c r="A15" s="457" t="s">
        <v>237</v>
      </c>
      <c r="B15" s="405"/>
      <c r="C15" s="27"/>
      <c r="D15" s="27"/>
      <c r="E15" s="27"/>
      <c r="F15" s="486"/>
      <c r="G15" s="446"/>
      <c r="H15" s="405"/>
      <c r="I15" s="27"/>
      <c r="J15" s="27"/>
      <c r="K15" s="27"/>
      <c r="L15" s="486"/>
      <c r="M15" s="446"/>
      <c r="N15" s="50"/>
    </row>
    <row r="16" spans="1:14" ht="18" hidden="1" customHeight="1">
      <c r="A16" s="457" t="s">
        <v>238</v>
      </c>
      <c r="B16" s="405"/>
      <c r="C16" s="27"/>
      <c r="D16" s="27"/>
      <c r="E16" s="27"/>
      <c r="F16" s="486"/>
      <c r="G16" s="446"/>
      <c r="H16" s="405"/>
      <c r="I16" s="27"/>
      <c r="J16" s="27"/>
      <c r="K16" s="27"/>
      <c r="L16" s="486"/>
      <c r="M16" s="446"/>
      <c r="N16" s="50"/>
    </row>
    <row r="17" spans="1:14" ht="18" hidden="1" customHeight="1">
      <c r="A17" s="457" t="s">
        <v>333</v>
      </c>
      <c r="B17" s="405"/>
      <c r="C17" s="27"/>
      <c r="D17" s="27"/>
      <c r="E17" s="27"/>
      <c r="F17" s="486"/>
      <c r="G17" s="446"/>
      <c r="H17" s="405"/>
      <c r="I17" s="27"/>
      <c r="J17" s="27"/>
      <c r="K17" s="27"/>
      <c r="L17" s="486"/>
      <c r="M17" s="446"/>
      <c r="N17" s="50"/>
    </row>
    <row r="18" spans="1:14" ht="18" hidden="1" customHeight="1">
      <c r="A18" s="458" t="s">
        <v>230</v>
      </c>
      <c r="B18" s="405"/>
      <c r="C18" s="27"/>
      <c r="D18" s="27"/>
      <c r="E18" s="27"/>
      <c r="F18" s="486"/>
      <c r="G18" s="446"/>
      <c r="H18" s="405"/>
      <c r="I18" s="27"/>
      <c r="J18" s="27"/>
      <c r="K18" s="27"/>
      <c r="L18" s="486"/>
      <c r="M18" s="446"/>
      <c r="N18" s="50"/>
    </row>
    <row r="19" spans="1:14" ht="18" hidden="1" customHeight="1">
      <c r="A19" s="458" t="s">
        <v>233</v>
      </c>
      <c r="B19" s="405"/>
      <c r="C19" s="27"/>
      <c r="D19" s="27"/>
      <c r="E19" s="27"/>
      <c r="F19" s="486"/>
      <c r="G19" s="446"/>
      <c r="H19" s="491"/>
      <c r="I19" s="486"/>
      <c r="J19" s="486"/>
      <c r="K19" s="486"/>
      <c r="L19" s="486"/>
      <c r="M19" s="446"/>
      <c r="N19" s="50"/>
    </row>
    <row r="20" spans="1:14" ht="18" hidden="1" customHeight="1">
      <c r="A20" s="458" t="s">
        <v>57</v>
      </c>
      <c r="B20" s="405"/>
      <c r="C20" s="27"/>
      <c r="D20" s="27"/>
      <c r="E20" s="27"/>
      <c r="F20" s="486"/>
      <c r="G20" s="446"/>
      <c r="H20" s="491"/>
      <c r="I20" s="486"/>
      <c r="J20" s="486"/>
      <c r="K20" s="486"/>
      <c r="L20" s="486"/>
      <c r="M20" s="446"/>
      <c r="N20" s="50"/>
    </row>
    <row r="21" spans="1:14" ht="18" hidden="1" customHeight="1">
      <c r="A21" s="456" t="s">
        <v>239</v>
      </c>
      <c r="B21" s="491"/>
      <c r="C21" s="486"/>
      <c r="D21" s="486"/>
      <c r="E21" s="486"/>
      <c r="F21" s="486"/>
      <c r="G21" s="446"/>
      <c r="H21" s="491"/>
      <c r="I21" s="486"/>
      <c r="J21" s="486"/>
      <c r="K21" s="486"/>
      <c r="L21" s="486"/>
      <c r="M21" s="446"/>
      <c r="N21" s="50"/>
    </row>
    <row r="22" spans="1:14" ht="18" hidden="1" customHeight="1">
      <c r="A22" s="457" t="s">
        <v>236</v>
      </c>
      <c r="B22" s="491"/>
      <c r="C22" s="486"/>
      <c r="D22" s="486"/>
      <c r="E22" s="486"/>
      <c r="F22" s="27"/>
      <c r="G22" s="418"/>
      <c r="H22" s="491"/>
      <c r="I22" s="486"/>
      <c r="J22" s="486"/>
      <c r="K22" s="486"/>
      <c r="L22" s="27"/>
      <c r="M22" s="418"/>
      <c r="N22" s="50"/>
    </row>
    <row r="23" spans="1:14" ht="18" hidden="1" customHeight="1">
      <c r="A23" s="457" t="s">
        <v>237</v>
      </c>
      <c r="B23" s="491"/>
      <c r="C23" s="486"/>
      <c r="D23" s="486"/>
      <c r="E23" s="486"/>
      <c r="F23" s="27"/>
      <c r="G23" s="418"/>
      <c r="H23" s="491"/>
      <c r="I23" s="486"/>
      <c r="J23" s="486"/>
      <c r="K23" s="486"/>
      <c r="L23" s="27"/>
      <c r="M23" s="418"/>
      <c r="N23" s="50"/>
    </row>
    <row r="24" spans="1:14" ht="18" hidden="1" customHeight="1">
      <c r="A24" s="457" t="s">
        <v>238</v>
      </c>
      <c r="B24" s="491"/>
      <c r="C24" s="486"/>
      <c r="D24" s="486"/>
      <c r="E24" s="486"/>
      <c r="F24" s="27"/>
      <c r="G24" s="418"/>
      <c r="H24" s="491"/>
      <c r="I24" s="486"/>
      <c r="J24" s="486"/>
      <c r="K24" s="486"/>
      <c r="L24" s="27"/>
      <c r="M24" s="418"/>
      <c r="N24" s="50"/>
    </row>
    <row r="25" spans="1:14" hidden="1">
      <c r="A25" s="457" t="s">
        <v>333</v>
      </c>
      <c r="B25" s="491"/>
      <c r="C25" s="486"/>
      <c r="D25" s="486"/>
      <c r="E25" s="486"/>
      <c r="F25" s="27"/>
      <c r="G25" s="418"/>
      <c r="H25" s="491"/>
      <c r="I25" s="486"/>
      <c r="J25" s="486"/>
      <c r="K25" s="486"/>
      <c r="L25" s="27"/>
      <c r="M25" s="418"/>
      <c r="N25" s="50"/>
    </row>
    <row r="26" spans="1:14" ht="18" hidden="1" customHeight="1">
      <c r="A26" s="458" t="s">
        <v>244</v>
      </c>
      <c r="B26" s="491"/>
      <c r="C26" s="486"/>
      <c r="D26" s="486"/>
      <c r="E26" s="486"/>
      <c r="F26" s="27"/>
      <c r="G26" s="418"/>
      <c r="H26" s="491"/>
      <c r="I26" s="486"/>
      <c r="J26" s="486"/>
      <c r="K26" s="486"/>
      <c r="L26" s="27"/>
      <c r="M26" s="418"/>
      <c r="N26" s="50"/>
    </row>
    <row r="27" spans="1:14" ht="34.5" hidden="1" customHeight="1">
      <c r="A27" s="593" t="s">
        <v>308</v>
      </c>
      <c r="B27" s="491"/>
      <c r="C27" s="486"/>
      <c r="D27" s="486"/>
      <c r="E27" s="486"/>
      <c r="F27" s="27"/>
      <c r="G27" s="418"/>
      <c r="H27" s="491"/>
      <c r="I27" s="486"/>
      <c r="J27" s="486"/>
      <c r="K27" s="486"/>
      <c r="L27" s="27"/>
      <c r="M27" s="418"/>
      <c r="N27" s="50"/>
    </row>
    <row r="28" spans="1:14" ht="18" hidden="1" customHeight="1">
      <c r="A28" s="458" t="s">
        <v>233</v>
      </c>
      <c r="B28" s="491"/>
      <c r="C28" s="486"/>
      <c r="D28" s="486"/>
      <c r="E28" s="486"/>
      <c r="F28" s="27"/>
      <c r="G28" s="418"/>
      <c r="H28" s="491"/>
      <c r="I28" s="486"/>
      <c r="J28" s="486"/>
      <c r="K28" s="486"/>
      <c r="L28" s="27"/>
      <c r="M28" s="418"/>
      <c r="N28" s="50"/>
    </row>
    <row r="29" spans="1:14" ht="18" hidden="1" customHeight="1">
      <c r="A29" s="457"/>
      <c r="B29" s="491"/>
      <c r="C29" s="486"/>
      <c r="D29" s="486"/>
      <c r="E29" s="486"/>
      <c r="F29" s="27"/>
      <c r="G29" s="418"/>
      <c r="H29" s="491"/>
      <c r="I29" s="486"/>
      <c r="J29" s="486"/>
      <c r="K29" s="486"/>
      <c r="L29" s="27"/>
      <c r="M29" s="418"/>
      <c r="N29" s="50"/>
    </row>
    <row r="30" spans="1:14" ht="15.75" hidden="1">
      <c r="A30" s="455" t="s">
        <v>210</v>
      </c>
      <c r="B30" s="1481">
        <f>SUM(B14:B29)</f>
        <v>0</v>
      </c>
      <c r="C30" s="1482">
        <f t="shared" ref="C30:G30" si="0">SUM(C14:C29)</f>
        <v>0</v>
      </c>
      <c r="D30" s="1482">
        <f t="shared" si="0"/>
        <v>0</v>
      </c>
      <c r="E30" s="1482">
        <f t="shared" si="0"/>
        <v>0</v>
      </c>
      <c r="F30" s="1479">
        <f t="shared" si="0"/>
        <v>0</v>
      </c>
      <c r="G30" s="1480">
        <f t="shared" si="0"/>
        <v>0</v>
      </c>
      <c r="H30" s="492">
        <f>SUM(H14:H29)</f>
        <v>0</v>
      </c>
      <c r="I30" s="493">
        <f t="shared" ref="I30:M30" si="1">SUM(I14:I29)</f>
        <v>0</v>
      </c>
      <c r="J30" s="493">
        <f t="shared" si="1"/>
        <v>0</v>
      </c>
      <c r="K30" s="493">
        <f t="shared" si="1"/>
        <v>0</v>
      </c>
      <c r="L30" s="494">
        <f t="shared" si="1"/>
        <v>0</v>
      </c>
      <c r="M30" s="450">
        <f t="shared" si="1"/>
        <v>0</v>
      </c>
      <c r="N30" s="50"/>
    </row>
    <row r="31" spans="1:14" ht="16.5" hidden="1" thickBot="1">
      <c r="A31" s="459" t="s">
        <v>5</v>
      </c>
      <c r="B31" s="1481">
        <f t="shared" ref="B31:G31" si="2">+B11+B30</f>
        <v>0</v>
      </c>
      <c r="C31" s="1482">
        <f t="shared" si="2"/>
        <v>0</v>
      </c>
      <c r="D31" s="1482">
        <f t="shared" si="2"/>
        <v>0</v>
      </c>
      <c r="E31" s="1482">
        <f t="shared" si="2"/>
        <v>0</v>
      </c>
      <c r="F31" s="1479">
        <f t="shared" si="2"/>
        <v>0</v>
      </c>
      <c r="G31" s="1480">
        <f t="shared" si="2"/>
        <v>0</v>
      </c>
      <c r="H31" s="495">
        <f t="shared" ref="H31:M31" si="3">+H11+H30</f>
        <v>0</v>
      </c>
      <c r="I31" s="496">
        <f t="shared" si="3"/>
        <v>0</v>
      </c>
      <c r="J31" s="496">
        <f t="shared" si="3"/>
        <v>0</v>
      </c>
      <c r="K31" s="496">
        <f t="shared" si="3"/>
        <v>0</v>
      </c>
      <c r="L31" s="497">
        <f t="shared" si="3"/>
        <v>0</v>
      </c>
      <c r="M31" s="451">
        <f t="shared" si="3"/>
        <v>0</v>
      </c>
      <c r="N31" s="50"/>
    </row>
    <row r="32" spans="1:14" ht="16.5" thickBot="1">
      <c r="A32" s="695"/>
      <c r="B32" s="845"/>
      <c r="C32" s="845"/>
      <c r="D32" s="845"/>
      <c r="E32" s="845"/>
      <c r="F32" s="846"/>
      <c r="G32" s="846"/>
      <c r="H32" s="845"/>
      <c r="I32" s="845"/>
      <c r="J32" s="845"/>
      <c r="K32" s="845"/>
      <c r="L32" s="846"/>
      <c r="M32" s="846"/>
      <c r="N32" s="50"/>
    </row>
    <row r="33" spans="1:14" s="42" customFormat="1" ht="19.5" customHeight="1">
      <c r="A33" s="452"/>
      <c r="B33" s="4395" t="s">
        <v>680</v>
      </c>
      <c r="C33" s="4407"/>
      <c r="D33" s="4407"/>
      <c r="E33" s="4407"/>
      <c r="F33" s="4407"/>
      <c r="G33" s="4407"/>
      <c r="H33" s="4407"/>
      <c r="I33" s="4407"/>
      <c r="J33" s="4407"/>
      <c r="K33" s="4407"/>
      <c r="L33" s="4407"/>
      <c r="M33" s="4408"/>
      <c r="N33" s="374"/>
    </row>
    <row r="34" spans="1:14" ht="19.5" customHeight="1">
      <c r="A34" s="452"/>
      <c r="B34" s="4409" t="s">
        <v>3</v>
      </c>
      <c r="C34" s="4410"/>
      <c r="D34" s="4410"/>
      <c r="E34" s="4410"/>
      <c r="F34" s="4410"/>
      <c r="G34" s="4411"/>
      <c r="H34" s="4409" t="s">
        <v>4</v>
      </c>
      <c r="I34" s="4410"/>
      <c r="J34" s="4410"/>
      <c r="K34" s="4410"/>
      <c r="L34" s="4410"/>
      <c r="M34" s="4411"/>
      <c r="N34" s="50"/>
    </row>
    <row r="35" spans="1:14" ht="21.75" customHeight="1">
      <c r="A35" s="452"/>
      <c r="B35" s="4387" t="s">
        <v>212</v>
      </c>
      <c r="C35" s="4388"/>
      <c r="D35" s="4388"/>
      <c r="E35" s="4389"/>
      <c r="F35" s="4390" t="s">
        <v>116</v>
      </c>
      <c r="G35" s="4391"/>
      <c r="H35" s="4387" t="s">
        <v>212</v>
      </c>
      <c r="I35" s="4388"/>
      <c r="J35" s="4388"/>
      <c r="K35" s="4389"/>
      <c r="L35" s="4390" t="s">
        <v>116</v>
      </c>
      <c r="M35" s="4391"/>
      <c r="N35" s="50"/>
    </row>
    <row r="36" spans="1:14" ht="21.75" customHeight="1" thickBot="1">
      <c r="A36" s="452" t="s">
        <v>249</v>
      </c>
      <c r="B36" s="4405" t="s">
        <v>194</v>
      </c>
      <c r="C36" s="4406"/>
      <c r="D36" s="4403" t="s">
        <v>195</v>
      </c>
      <c r="E36" s="4406"/>
      <c r="F36" s="4403" t="s">
        <v>194</v>
      </c>
      <c r="G36" s="4404"/>
      <c r="H36" s="4405" t="s">
        <v>194</v>
      </c>
      <c r="I36" s="4406"/>
      <c r="J36" s="4403" t="s">
        <v>195</v>
      </c>
      <c r="K36" s="4406"/>
      <c r="L36" s="4403" t="s">
        <v>194</v>
      </c>
      <c r="M36" s="4404"/>
      <c r="N36" s="50"/>
    </row>
    <row r="37" spans="1:14" ht="69" customHeight="1">
      <c r="A37" s="471" t="s">
        <v>226</v>
      </c>
      <c r="B37" s="481" t="s">
        <v>311</v>
      </c>
      <c r="C37" s="479" t="s">
        <v>224</v>
      </c>
      <c r="D37" s="482" t="s">
        <v>311</v>
      </c>
      <c r="E37" s="479" t="s">
        <v>224</v>
      </c>
      <c r="F37" s="482" t="s">
        <v>311</v>
      </c>
      <c r="G37" s="483" t="s">
        <v>224</v>
      </c>
      <c r="H37" s="481" t="s">
        <v>311</v>
      </c>
      <c r="I37" s="479" t="s">
        <v>224</v>
      </c>
      <c r="J37" s="482" t="s">
        <v>311</v>
      </c>
      <c r="K37" s="479" t="s">
        <v>224</v>
      </c>
      <c r="L37" s="482" t="s">
        <v>311</v>
      </c>
      <c r="M37" s="483" t="s">
        <v>224</v>
      </c>
      <c r="N37" s="50"/>
    </row>
    <row r="38" spans="1:14" ht="18" customHeight="1">
      <c r="A38" s="480" t="s">
        <v>225</v>
      </c>
      <c r="B38" s="491"/>
      <c r="C38" s="486"/>
      <c r="D38" s="486"/>
      <c r="E38" s="486"/>
      <c r="F38" s="486"/>
      <c r="G38" s="446"/>
      <c r="H38" s="491"/>
      <c r="I38" s="486"/>
      <c r="J38" s="486"/>
      <c r="K38" s="486"/>
      <c r="L38" s="486"/>
      <c r="M38" s="446"/>
      <c r="N38" s="50"/>
    </row>
    <row r="39" spans="1:14" ht="18" customHeight="1">
      <c r="A39" s="454" t="s">
        <v>227</v>
      </c>
      <c r="B39" s="405">
        <v>190</v>
      </c>
      <c r="C39" s="27">
        <v>131</v>
      </c>
      <c r="D39" s="27">
        <v>353</v>
      </c>
      <c r="E39" s="27">
        <v>50</v>
      </c>
      <c r="F39" s="486">
        <v>0</v>
      </c>
      <c r="G39" s="446">
        <v>0</v>
      </c>
      <c r="H39" s="405">
        <v>165</v>
      </c>
      <c r="I39" s="27">
        <v>119</v>
      </c>
      <c r="J39" s="27">
        <v>312</v>
      </c>
      <c r="K39" s="27">
        <v>44</v>
      </c>
      <c r="L39" s="486">
        <v>0</v>
      </c>
      <c r="M39" s="446">
        <v>0</v>
      </c>
      <c r="N39" s="50"/>
    </row>
    <row r="40" spans="1:14" ht="18" customHeight="1">
      <c r="A40" s="455" t="s">
        <v>200</v>
      </c>
      <c r="B40" s="487">
        <f>SUM(B39:B39)</f>
        <v>190</v>
      </c>
      <c r="C40" s="488">
        <f>SUM(C39:C39)</f>
        <v>131</v>
      </c>
      <c r="D40" s="488">
        <f>SUM(D39:D39)</f>
        <v>353</v>
      </c>
      <c r="E40" s="488">
        <f>SUM(E39:E39)</f>
        <v>50</v>
      </c>
      <c r="F40" s="489">
        <f>SUM(F38:F39)</f>
        <v>0</v>
      </c>
      <c r="G40" s="447">
        <v>0</v>
      </c>
      <c r="H40" s="487">
        <f>SUM(H39:H39)</f>
        <v>165</v>
      </c>
      <c r="I40" s="488">
        <f>SUM(I39:I39)</f>
        <v>119</v>
      </c>
      <c r="J40" s="488">
        <f>SUM(J39:J39)</f>
        <v>312</v>
      </c>
      <c r="K40" s="488">
        <f>SUM(K39:K39)</f>
        <v>44</v>
      </c>
      <c r="L40" s="489">
        <f>SUM(L38:L39)</f>
        <v>0</v>
      </c>
      <c r="M40" s="447">
        <v>0</v>
      </c>
      <c r="N40" s="50"/>
    </row>
    <row r="41" spans="1:14" ht="18" customHeight="1">
      <c r="A41" s="448" t="s">
        <v>105</v>
      </c>
      <c r="B41" s="420"/>
      <c r="C41" s="413"/>
      <c r="D41" s="413"/>
      <c r="E41" s="413"/>
      <c r="F41" s="490"/>
      <c r="G41" s="449"/>
      <c r="H41" s="420"/>
      <c r="I41" s="413"/>
      <c r="J41" s="413"/>
      <c r="K41" s="413"/>
      <c r="L41" s="490"/>
      <c r="M41" s="449"/>
      <c r="N41" s="50"/>
    </row>
    <row r="42" spans="1:14" ht="18" customHeight="1">
      <c r="A42" s="456" t="s">
        <v>235</v>
      </c>
      <c r="B42" s="405"/>
      <c r="C42" s="27"/>
      <c r="D42" s="27"/>
      <c r="E42" s="27"/>
      <c r="F42" s="486"/>
      <c r="G42" s="446"/>
      <c r="H42" s="405"/>
      <c r="I42" s="27"/>
      <c r="J42" s="27"/>
      <c r="K42" s="27"/>
      <c r="L42" s="486"/>
      <c r="M42" s="446"/>
      <c r="N42" s="50"/>
    </row>
    <row r="43" spans="1:14" ht="18" customHeight="1">
      <c r="A43" s="457" t="s">
        <v>236</v>
      </c>
      <c r="B43" s="405">
        <v>0</v>
      </c>
      <c r="C43" s="27">
        <v>0</v>
      </c>
      <c r="D43" s="27">
        <v>2012</v>
      </c>
      <c r="E43" s="27">
        <v>145</v>
      </c>
      <c r="F43" s="486">
        <v>1</v>
      </c>
      <c r="G43" s="446">
        <v>36</v>
      </c>
      <c r="H43" s="405">
        <v>0</v>
      </c>
      <c r="I43" s="27">
        <v>0</v>
      </c>
      <c r="J43" s="27">
        <v>2160</v>
      </c>
      <c r="K43" s="27">
        <v>153</v>
      </c>
      <c r="L43" s="486">
        <v>92</v>
      </c>
      <c r="M43" s="446">
        <v>74</v>
      </c>
      <c r="N43" s="50"/>
    </row>
    <row r="44" spans="1:14" ht="18" customHeight="1">
      <c r="A44" s="457" t="s">
        <v>237</v>
      </c>
      <c r="B44" s="405">
        <v>0</v>
      </c>
      <c r="C44" s="27">
        <v>0</v>
      </c>
      <c r="D44" s="27">
        <v>0</v>
      </c>
      <c r="E44" s="27">
        <v>0</v>
      </c>
      <c r="F44" s="486">
        <v>0</v>
      </c>
      <c r="G44" s="446">
        <v>0</v>
      </c>
      <c r="H44" s="405">
        <v>0</v>
      </c>
      <c r="I44" s="27">
        <v>0</v>
      </c>
      <c r="J44" s="27">
        <v>0</v>
      </c>
      <c r="K44" s="27">
        <v>0</v>
      </c>
      <c r="L44" s="486">
        <v>0</v>
      </c>
      <c r="M44" s="446">
        <v>0</v>
      </c>
      <c r="N44" s="50"/>
    </row>
    <row r="45" spans="1:14" ht="18" customHeight="1">
      <c r="A45" s="457" t="s">
        <v>238</v>
      </c>
      <c r="B45" s="405">
        <v>0</v>
      </c>
      <c r="C45" s="27">
        <v>0</v>
      </c>
      <c r="D45" s="27">
        <v>0</v>
      </c>
      <c r="E45" s="27">
        <v>0</v>
      </c>
      <c r="F45" s="486">
        <v>1</v>
      </c>
      <c r="G45" s="446">
        <v>5</v>
      </c>
      <c r="H45" s="405">
        <v>0</v>
      </c>
      <c r="I45" s="27">
        <v>0</v>
      </c>
      <c r="J45" s="27">
        <v>0</v>
      </c>
      <c r="K45" s="27">
        <v>0</v>
      </c>
      <c r="L45" s="486">
        <v>3</v>
      </c>
      <c r="M45" s="446">
        <v>11</v>
      </c>
      <c r="N45" s="50"/>
    </row>
    <row r="46" spans="1:14" ht="18" customHeight="1">
      <c r="A46" s="457" t="s">
        <v>333</v>
      </c>
      <c r="B46" s="405"/>
      <c r="C46" s="27"/>
      <c r="D46" s="27"/>
      <c r="E46" s="27"/>
      <c r="F46" s="486"/>
      <c r="G46" s="446"/>
      <c r="H46" s="405"/>
      <c r="I46" s="27"/>
      <c r="J46" s="27"/>
      <c r="K46" s="27"/>
      <c r="L46" s="486"/>
      <c r="M46" s="446"/>
      <c r="N46" s="50"/>
    </row>
    <row r="47" spans="1:14" ht="18" customHeight="1">
      <c r="A47" s="458" t="s">
        <v>230</v>
      </c>
      <c r="B47" s="405">
        <v>0</v>
      </c>
      <c r="C47" s="27">
        <v>0</v>
      </c>
      <c r="D47" s="27">
        <v>0</v>
      </c>
      <c r="E47" s="27">
        <v>0</v>
      </c>
      <c r="F47" s="486">
        <v>2</v>
      </c>
      <c r="G47" s="446">
        <v>20</v>
      </c>
      <c r="H47" s="405">
        <v>0</v>
      </c>
      <c r="I47" s="27">
        <v>0</v>
      </c>
      <c r="J47" s="27">
        <v>0</v>
      </c>
      <c r="K47" s="27">
        <v>0</v>
      </c>
      <c r="L47" s="486">
        <v>2</v>
      </c>
      <c r="M47" s="446">
        <v>20</v>
      </c>
      <c r="N47" s="50"/>
    </row>
    <row r="48" spans="1:14" ht="18" customHeight="1">
      <c r="A48" s="458" t="s">
        <v>233</v>
      </c>
      <c r="B48" s="491">
        <v>0</v>
      </c>
      <c r="C48" s="486">
        <v>0</v>
      </c>
      <c r="D48" s="486">
        <v>0</v>
      </c>
      <c r="E48" s="486">
        <v>0</v>
      </c>
      <c r="F48" s="486">
        <v>0</v>
      </c>
      <c r="G48" s="446">
        <v>0</v>
      </c>
      <c r="H48" s="491">
        <v>0</v>
      </c>
      <c r="I48" s="486">
        <v>0</v>
      </c>
      <c r="J48" s="486">
        <v>0</v>
      </c>
      <c r="K48" s="486">
        <v>0</v>
      </c>
      <c r="L48" s="486">
        <v>3</v>
      </c>
      <c r="M48" s="446">
        <v>42</v>
      </c>
      <c r="N48" s="50"/>
    </row>
    <row r="49" spans="1:14" ht="18" customHeight="1">
      <c r="A49" s="458" t="s">
        <v>57</v>
      </c>
      <c r="B49" s="491">
        <v>0</v>
      </c>
      <c r="C49" s="486">
        <v>0</v>
      </c>
      <c r="D49" s="486">
        <v>0</v>
      </c>
      <c r="E49" s="486">
        <v>0</v>
      </c>
      <c r="F49" s="486">
        <v>2</v>
      </c>
      <c r="G49" s="446">
        <v>25</v>
      </c>
      <c r="H49" s="491">
        <v>0</v>
      </c>
      <c r="I49" s="486">
        <v>0</v>
      </c>
      <c r="J49" s="486">
        <v>0</v>
      </c>
      <c r="K49" s="486">
        <v>0</v>
      </c>
      <c r="L49" s="486">
        <v>9</v>
      </c>
      <c r="M49" s="446">
        <v>107</v>
      </c>
      <c r="N49" s="50"/>
    </row>
    <row r="50" spans="1:14" ht="18" customHeight="1">
      <c r="A50" s="456" t="s">
        <v>239</v>
      </c>
      <c r="B50" s="491"/>
      <c r="C50" s="486"/>
      <c r="D50" s="486"/>
      <c r="E50" s="486"/>
      <c r="F50" s="486"/>
      <c r="G50" s="446"/>
      <c r="H50" s="491"/>
      <c r="I50" s="486"/>
      <c r="J50" s="486"/>
      <c r="K50" s="486"/>
      <c r="L50" s="486"/>
      <c r="M50" s="446"/>
      <c r="N50" s="50"/>
    </row>
    <row r="51" spans="1:14" ht="18" customHeight="1">
      <c r="A51" s="457" t="s">
        <v>236</v>
      </c>
      <c r="B51" s="491">
        <v>0</v>
      </c>
      <c r="C51" s="486">
        <v>0</v>
      </c>
      <c r="D51" s="486">
        <v>0</v>
      </c>
      <c r="E51" s="486">
        <v>0</v>
      </c>
      <c r="F51" s="27">
        <v>0</v>
      </c>
      <c r="G51" s="418">
        <v>0</v>
      </c>
      <c r="H51" s="491">
        <v>0</v>
      </c>
      <c r="I51" s="486">
        <v>0</v>
      </c>
      <c r="J51" s="486">
        <v>0</v>
      </c>
      <c r="K51" s="486">
        <v>0</v>
      </c>
      <c r="L51" s="27">
        <v>0</v>
      </c>
      <c r="M51" s="418">
        <v>0</v>
      </c>
      <c r="N51" s="50"/>
    </row>
    <row r="52" spans="1:14" ht="18" customHeight="1">
      <c r="A52" s="457" t="s">
        <v>237</v>
      </c>
      <c r="B52" s="491">
        <v>1033</v>
      </c>
      <c r="C52" s="486">
        <v>564</v>
      </c>
      <c r="D52" s="486">
        <v>844</v>
      </c>
      <c r="E52" s="486">
        <v>338</v>
      </c>
      <c r="F52" s="27">
        <v>0</v>
      </c>
      <c r="G52" s="418">
        <v>0</v>
      </c>
      <c r="H52" s="491">
        <v>1146</v>
      </c>
      <c r="I52" s="486">
        <v>637</v>
      </c>
      <c r="J52" s="486">
        <v>873</v>
      </c>
      <c r="K52" s="486">
        <v>349</v>
      </c>
      <c r="L52" s="27">
        <v>0</v>
      </c>
      <c r="M52" s="418">
        <v>0</v>
      </c>
      <c r="N52" s="50"/>
    </row>
    <row r="53" spans="1:14" ht="18" customHeight="1">
      <c r="A53" s="457" t="s">
        <v>238</v>
      </c>
      <c r="B53" s="491">
        <v>166</v>
      </c>
      <c r="C53" s="486">
        <v>495</v>
      </c>
      <c r="D53" s="486">
        <v>0</v>
      </c>
      <c r="E53" s="486">
        <v>0</v>
      </c>
      <c r="F53" s="27">
        <v>0</v>
      </c>
      <c r="G53" s="418">
        <v>0</v>
      </c>
      <c r="H53" s="491">
        <v>163</v>
      </c>
      <c r="I53" s="486">
        <v>490</v>
      </c>
      <c r="J53" s="486">
        <v>0</v>
      </c>
      <c r="K53" s="486">
        <v>0</v>
      </c>
      <c r="L53" s="27">
        <v>0</v>
      </c>
      <c r="M53" s="418">
        <v>0</v>
      </c>
      <c r="N53" s="50"/>
    </row>
    <row r="54" spans="1:14">
      <c r="A54" s="457" t="s">
        <v>333</v>
      </c>
      <c r="B54" s="491"/>
      <c r="C54" s="486"/>
      <c r="D54" s="486"/>
      <c r="E54" s="486"/>
      <c r="F54" s="27"/>
      <c r="G54" s="418"/>
      <c r="H54" s="491"/>
      <c r="I54" s="486"/>
      <c r="J54" s="486"/>
      <c r="K54" s="486"/>
      <c r="L54" s="27"/>
      <c r="M54" s="418"/>
      <c r="N54" s="50"/>
    </row>
    <row r="55" spans="1:14" ht="18" customHeight="1">
      <c r="A55" s="458" t="s">
        <v>244</v>
      </c>
      <c r="B55" s="491">
        <v>42</v>
      </c>
      <c r="C55" s="486">
        <v>526</v>
      </c>
      <c r="D55" s="486">
        <v>0</v>
      </c>
      <c r="E55" s="486">
        <v>0</v>
      </c>
      <c r="F55" s="27">
        <v>0</v>
      </c>
      <c r="G55" s="418">
        <v>0</v>
      </c>
      <c r="H55" s="491">
        <v>53</v>
      </c>
      <c r="I55" s="486">
        <v>667</v>
      </c>
      <c r="J55" s="486">
        <v>0</v>
      </c>
      <c r="K55" s="486">
        <v>0</v>
      </c>
      <c r="L55" s="27">
        <v>0</v>
      </c>
      <c r="M55" s="418">
        <v>0</v>
      </c>
      <c r="N55" s="50"/>
    </row>
    <row r="56" spans="1:14" ht="34.5" customHeight="1">
      <c r="A56" s="593" t="s">
        <v>308</v>
      </c>
      <c r="B56" s="491">
        <v>0</v>
      </c>
      <c r="C56" s="486">
        <v>0</v>
      </c>
      <c r="D56" s="486">
        <v>0</v>
      </c>
      <c r="E56" s="486">
        <v>0</v>
      </c>
      <c r="F56" s="27">
        <v>0</v>
      </c>
      <c r="G56" s="418">
        <v>0</v>
      </c>
      <c r="H56" s="491">
        <v>0</v>
      </c>
      <c r="I56" s="486">
        <v>0</v>
      </c>
      <c r="J56" s="486">
        <v>0</v>
      </c>
      <c r="K56" s="486">
        <v>0</v>
      </c>
      <c r="L56" s="27">
        <v>0</v>
      </c>
      <c r="M56" s="418">
        <v>0</v>
      </c>
      <c r="N56" s="50"/>
    </row>
    <row r="57" spans="1:14" ht="18" customHeight="1">
      <c r="A57" s="458" t="s">
        <v>233</v>
      </c>
      <c r="B57" s="491">
        <v>0</v>
      </c>
      <c r="C57" s="486">
        <v>0</v>
      </c>
      <c r="D57" s="486">
        <v>0</v>
      </c>
      <c r="E57" s="486">
        <v>0</v>
      </c>
      <c r="F57" s="27">
        <v>3</v>
      </c>
      <c r="G57" s="418">
        <v>39</v>
      </c>
      <c r="H57" s="491">
        <v>0</v>
      </c>
      <c r="I57" s="486">
        <v>0</v>
      </c>
      <c r="J57" s="486">
        <v>0</v>
      </c>
      <c r="K57" s="486">
        <v>0</v>
      </c>
      <c r="L57" s="27">
        <v>3</v>
      </c>
      <c r="M57" s="418">
        <v>42</v>
      </c>
      <c r="N57" s="50"/>
    </row>
    <row r="58" spans="1:14" ht="18" customHeight="1">
      <c r="A58" s="457"/>
      <c r="B58" s="491"/>
      <c r="C58" s="486"/>
      <c r="D58" s="486"/>
      <c r="E58" s="486"/>
      <c r="F58" s="27"/>
      <c r="G58" s="418"/>
      <c r="H58" s="491"/>
      <c r="I58" s="486"/>
      <c r="J58" s="486"/>
      <c r="K58" s="486"/>
      <c r="L58" s="27"/>
      <c r="M58" s="418"/>
      <c r="N58" s="50"/>
    </row>
    <row r="59" spans="1:14" ht="15.75">
      <c r="A59" s="455" t="s">
        <v>210</v>
      </c>
      <c r="B59" s="492">
        <f>SUM(B43:B58)</f>
        <v>1241</v>
      </c>
      <c r="C59" s="493">
        <f t="shared" ref="C59:G59" si="4">SUM(C43:C58)</f>
        <v>1585</v>
      </c>
      <c r="D59" s="493">
        <f t="shared" si="4"/>
        <v>2856</v>
      </c>
      <c r="E59" s="493">
        <f t="shared" si="4"/>
        <v>483</v>
      </c>
      <c r="F59" s="494">
        <f t="shared" si="4"/>
        <v>9</v>
      </c>
      <c r="G59" s="450">
        <f t="shared" si="4"/>
        <v>125</v>
      </c>
      <c r="H59" s="492">
        <f>SUM(H43:H58)</f>
        <v>1362</v>
      </c>
      <c r="I59" s="493">
        <f t="shared" ref="I59:M59" si="5">SUM(I43:I58)</f>
        <v>1794</v>
      </c>
      <c r="J59" s="493">
        <f t="shared" si="5"/>
        <v>3033</v>
      </c>
      <c r="K59" s="493">
        <f t="shared" si="5"/>
        <v>502</v>
      </c>
      <c r="L59" s="494">
        <f t="shared" si="5"/>
        <v>112</v>
      </c>
      <c r="M59" s="450">
        <f t="shared" si="5"/>
        <v>296</v>
      </c>
      <c r="N59" s="50"/>
    </row>
    <row r="60" spans="1:14" ht="16.5" thickBot="1">
      <c r="A60" s="459" t="s">
        <v>5</v>
      </c>
      <c r="B60" s="495">
        <f t="shared" ref="B60:G60" si="6">+B40+B59</f>
        <v>1431</v>
      </c>
      <c r="C60" s="496">
        <f t="shared" si="6"/>
        <v>1716</v>
      </c>
      <c r="D60" s="496">
        <f t="shared" si="6"/>
        <v>3209</v>
      </c>
      <c r="E60" s="496">
        <f t="shared" si="6"/>
        <v>533</v>
      </c>
      <c r="F60" s="497">
        <f t="shared" si="6"/>
        <v>9</v>
      </c>
      <c r="G60" s="451">
        <f t="shared" si="6"/>
        <v>125</v>
      </c>
      <c r="H60" s="495">
        <f t="shared" ref="H60:M60" si="7">+H40+H59</f>
        <v>1527</v>
      </c>
      <c r="I60" s="496">
        <f t="shared" si="7"/>
        <v>1913</v>
      </c>
      <c r="J60" s="496">
        <f t="shared" si="7"/>
        <v>3345</v>
      </c>
      <c r="K60" s="496">
        <f t="shared" si="7"/>
        <v>546</v>
      </c>
      <c r="L60" s="497">
        <f t="shared" si="7"/>
        <v>112</v>
      </c>
      <c r="M60" s="451">
        <f t="shared" si="7"/>
        <v>296</v>
      </c>
      <c r="N60" s="50"/>
    </row>
    <row r="61" spans="1:14">
      <c r="A61" s="379"/>
      <c r="B61" s="379"/>
      <c r="C61" s="379"/>
      <c r="D61" s="379"/>
      <c r="E61" s="379"/>
      <c r="F61" s="379"/>
      <c r="G61" s="379"/>
      <c r="H61" s="379"/>
      <c r="I61" s="379"/>
      <c r="J61" s="379"/>
      <c r="K61" s="379"/>
      <c r="L61" s="379"/>
      <c r="M61" s="379"/>
      <c r="N61" s="50"/>
    </row>
    <row r="62" spans="1:14" ht="17.25" customHeight="1">
      <c r="A62" s="1366" t="s">
        <v>281</v>
      </c>
    </row>
    <row r="63" spans="1:14">
      <c r="A63" s="1366" t="s">
        <v>243</v>
      </c>
    </row>
    <row r="64" spans="1:14">
      <c r="A64" s="1366" t="s">
        <v>334</v>
      </c>
    </row>
    <row r="65" spans="1:1">
      <c r="A65" s="742"/>
    </row>
  </sheetData>
  <mergeCells count="28">
    <mergeCell ref="H7:I7"/>
    <mergeCell ref="J7:K7"/>
    <mergeCell ref="L7:M7"/>
    <mergeCell ref="B7:C7"/>
    <mergeCell ref="D7:E7"/>
    <mergeCell ref="F7:G7"/>
    <mergeCell ref="B33:M33"/>
    <mergeCell ref="B34:G34"/>
    <mergeCell ref="H34:M34"/>
    <mergeCell ref="B35:E35"/>
    <mergeCell ref="F35:G35"/>
    <mergeCell ref="H35:K35"/>
    <mergeCell ref="L35:M35"/>
    <mergeCell ref="L36:M36"/>
    <mergeCell ref="B36:C36"/>
    <mergeCell ref="D36:E36"/>
    <mergeCell ref="F36:G36"/>
    <mergeCell ref="H36:I36"/>
    <mergeCell ref="J36:K36"/>
    <mergeCell ref="A1:M1"/>
    <mergeCell ref="H5:M5"/>
    <mergeCell ref="B5:G5"/>
    <mergeCell ref="H6:K6"/>
    <mergeCell ref="L6:M6"/>
    <mergeCell ref="B4:G4"/>
    <mergeCell ref="H4:M4"/>
    <mergeCell ref="B6:E6"/>
    <mergeCell ref="F6:G6"/>
  </mergeCells>
  <printOptions horizontalCentered="1"/>
  <pageMargins left="0.31496062992125984" right="0.31496062992125984" top="0.39370078740157483" bottom="0.39370078740157483" header="0.19685039370078741" footer="0.19685039370078741"/>
  <pageSetup scale="50" orientation="landscape" r:id="rId1"/>
  <headerFooter alignWithMargins="0">
    <oddFooter>&amp;L&amp;"Tahoma,Italique"&amp;11National Bank of Canada - Supplementary Financial Information&amp;R&amp;"Tahoma,Italique"&amp;11page 36</oddFooter>
  </headerFooter>
  <drawing r:id="rId2"/>
  <legacyDrawing r:id="rId3"/>
  <oleObjects>
    <mc:AlternateContent xmlns:mc="http://schemas.openxmlformats.org/markup-compatibility/2006">
      <mc:Choice Requires="x14">
        <oleObject progId="Word.Document.8" shapeId="149505"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49505"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rgb="FF0070C0"/>
  </sheetPr>
  <dimension ref="A1:O65"/>
  <sheetViews>
    <sheetView showZeros="0" view="pageBreakPreview" zoomScale="75" zoomScaleSheetLayoutView="75" workbookViewId="0">
      <selection activeCell="C14" sqref="C14"/>
    </sheetView>
  </sheetViews>
  <sheetFormatPr defaultColWidth="8.88671875" defaultRowHeight="15"/>
  <cols>
    <col min="1" max="1" width="50" customWidth="1"/>
    <col min="2" max="13" width="16.6640625" customWidth="1"/>
    <col min="14" max="14" width="12.33203125" hidden="1" customWidth="1"/>
    <col min="246" max="248" width="8.88671875" customWidth="1"/>
    <col min="249" max="249" width="14.21875" customWidth="1"/>
    <col min="250" max="252" width="12.77734375" customWidth="1"/>
    <col min="253" max="253" width="13.109375" customWidth="1"/>
    <col min="254" max="261" width="10.77734375" customWidth="1"/>
    <col min="502" max="504" width="8.88671875" customWidth="1"/>
    <col min="505" max="505" width="14.21875" customWidth="1"/>
    <col min="506" max="508" width="12.77734375" customWidth="1"/>
    <col min="509" max="509" width="13.109375" customWidth="1"/>
    <col min="510" max="517" width="10.77734375" customWidth="1"/>
    <col min="758" max="760" width="8.88671875" customWidth="1"/>
    <col min="761" max="761" width="14.21875" customWidth="1"/>
    <col min="762" max="764" width="12.77734375" customWidth="1"/>
    <col min="765" max="765" width="13.109375" customWidth="1"/>
    <col min="766" max="773" width="10.77734375" customWidth="1"/>
    <col min="1014" max="1016" width="8.88671875" customWidth="1"/>
    <col min="1017" max="1017" width="14.21875" customWidth="1"/>
    <col min="1018" max="1020" width="12.77734375" customWidth="1"/>
    <col min="1021" max="1021" width="13.109375" customWidth="1"/>
    <col min="1022" max="1029" width="10.77734375" customWidth="1"/>
    <col min="1270" max="1272" width="8.88671875" customWidth="1"/>
    <col min="1273" max="1273" width="14.21875" customWidth="1"/>
    <col min="1274" max="1276" width="12.77734375" customWidth="1"/>
    <col min="1277" max="1277" width="13.109375" customWidth="1"/>
    <col min="1278" max="1285" width="10.77734375" customWidth="1"/>
    <col min="1526" max="1528" width="8.88671875" customWidth="1"/>
    <col min="1529" max="1529" width="14.21875" customWidth="1"/>
    <col min="1530" max="1532" width="12.77734375" customWidth="1"/>
    <col min="1533" max="1533" width="13.109375" customWidth="1"/>
    <col min="1534" max="1541" width="10.77734375" customWidth="1"/>
    <col min="1782" max="1784" width="8.88671875" customWidth="1"/>
    <col min="1785" max="1785" width="14.21875" customWidth="1"/>
    <col min="1786" max="1788" width="12.77734375" customWidth="1"/>
    <col min="1789" max="1789" width="13.109375" customWidth="1"/>
    <col min="1790" max="1797" width="10.77734375" customWidth="1"/>
    <col min="2038" max="2040" width="8.88671875" customWidth="1"/>
    <col min="2041" max="2041" width="14.21875" customWidth="1"/>
    <col min="2042" max="2044" width="12.77734375" customWidth="1"/>
    <col min="2045" max="2045" width="13.109375" customWidth="1"/>
    <col min="2046" max="2053" width="10.77734375" customWidth="1"/>
    <col min="2294" max="2296" width="8.88671875" customWidth="1"/>
    <col min="2297" max="2297" width="14.21875" customWidth="1"/>
    <col min="2298" max="2300" width="12.77734375" customWidth="1"/>
    <col min="2301" max="2301" width="13.109375" customWidth="1"/>
    <col min="2302" max="2309" width="10.77734375" customWidth="1"/>
    <col min="2550" max="2552" width="8.88671875" customWidth="1"/>
    <col min="2553" max="2553" width="14.21875" customWidth="1"/>
    <col min="2554" max="2556" width="12.77734375" customWidth="1"/>
    <col min="2557" max="2557" width="13.109375" customWidth="1"/>
    <col min="2558" max="2565" width="10.77734375" customWidth="1"/>
    <col min="2806" max="2808" width="8.88671875" customWidth="1"/>
    <col min="2809" max="2809" width="14.21875" customWidth="1"/>
    <col min="2810" max="2812" width="12.77734375" customWidth="1"/>
    <col min="2813" max="2813" width="13.109375" customWidth="1"/>
    <col min="2814" max="2821" width="10.77734375" customWidth="1"/>
    <col min="3062" max="3064" width="8.88671875" customWidth="1"/>
    <col min="3065" max="3065" width="14.21875" customWidth="1"/>
    <col min="3066" max="3068" width="12.77734375" customWidth="1"/>
    <col min="3069" max="3069" width="13.109375" customWidth="1"/>
    <col min="3070" max="3077" width="10.77734375" customWidth="1"/>
    <col min="3318" max="3320" width="8.88671875" customWidth="1"/>
    <col min="3321" max="3321" width="14.21875" customWidth="1"/>
    <col min="3322" max="3324" width="12.77734375" customWidth="1"/>
    <col min="3325" max="3325" width="13.109375" customWidth="1"/>
    <col min="3326" max="3333" width="10.77734375" customWidth="1"/>
    <col min="3574" max="3576" width="8.88671875" customWidth="1"/>
    <col min="3577" max="3577" width="14.21875" customWidth="1"/>
    <col min="3578" max="3580" width="12.77734375" customWidth="1"/>
    <col min="3581" max="3581" width="13.109375" customWidth="1"/>
    <col min="3582" max="3589" width="10.77734375" customWidth="1"/>
    <col min="3830" max="3832" width="8.88671875" customWidth="1"/>
    <col min="3833" max="3833" width="14.21875" customWidth="1"/>
    <col min="3834" max="3836" width="12.77734375" customWidth="1"/>
    <col min="3837" max="3837" width="13.109375" customWidth="1"/>
    <col min="3838" max="3845" width="10.77734375" customWidth="1"/>
    <col min="4086" max="4088" width="8.88671875" customWidth="1"/>
    <col min="4089" max="4089" width="14.21875" customWidth="1"/>
    <col min="4090" max="4092" width="12.77734375" customWidth="1"/>
    <col min="4093" max="4093" width="13.109375" customWidth="1"/>
    <col min="4094" max="4101" width="10.77734375" customWidth="1"/>
    <col min="4342" max="4344" width="8.88671875" customWidth="1"/>
    <col min="4345" max="4345" width="14.21875" customWidth="1"/>
    <col min="4346" max="4348" width="12.77734375" customWidth="1"/>
    <col min="4349" max="4349" width="13.109375" customWidth="1"/>
    <col min="4350" max="4357" width="10.77734375" customWidth="1"/>
    <col min="4598" max="4600" width="8.88671875" customWidth="1"/>
    <col min="4601" max="4601" width="14.21875" customWidth="1"/>
    <col min="4602" max="4604" width="12.77734375" customWidth="1"/>
    <col min="4605" max="4605" width="13.109375" customWidth="1"/>
    <col min="4606" max="4613" width="10.77734375" customWidth="1"/>
    <col min="4854" max="4856" width="8.88671875" customWidth="1"/>
    <col min="4857" max="4857" width="14.21875" customWidth="1"/>
    <col min="4858" max="4860" width="12.77734375" customWidth="1"/>
    <col min="4861" max="4861" width="13.109375" customWidth="1"/>
    <col min="4862" max="4869" width="10.77734375" customWidth="1"/>
    <col min="5110" max="5112" width="8.88671875" customWidth="1"/>
    <col min="5113" max="5113" width="14.21875" customWidth="1"/>
    <col min="5114" max="5116" width="12.77734375" customWidth="1"/>
    <col min="5117" max="5117" width="13.109375" customWidth="1"/>
    <col min="5118" max="5125" width="10.77734375" customWidth="1"/>
    <col min="5366" max="5368" width="8.88671875" customWidth="1"/>
    <col min="5369" max="5369" width="14.21875" customWidth="1"/>
    <col min="5370" max="5372" width="12.77734375" customWidth="1"/>
    <col min="5373" max="5373" width="13.109375" customWidth="1"/>
    <col min="5374" max="5381" width="10.77734375" customWidth="1"/>
    <col min="5622" max="5624" width="8.88671875" customWidth="1"/>
    <col min="5625" max="5625" width="14.21875" customWidth="1"/>
    <col min="5626" max="5628" width="12.77734375" customWidth="1"/>
    <col min="5629" max="5629" width="13.109375" customWidth="1"/>
    <col min="5630" max="5637" width="10.77734375" customWidth="1"/>
    <col min="5878" max="5880" width="8.88671875" customWidth="1"/>
    <col min="5881" max="5881" width="14.21875" customWidth="1"/>
    <col min="5882" max="5884" width="12.77734375" customWidth="1"/>
    <col min="5885" max="5885" width="13.109375" customWidth="1"/>
    <col min="5886" max="5893" width="10.77734375" customWidth="1"/>
    <col min="6134" max="6136" width="8.88671875" customWidth="1"/>
    <col min="6137" max="6137" width="14.21875" customWidth="1"/>
    <col min="6138" max="6140" width="12.77734375" customWidth="1"/>
    <col min="6141" max="6141" width="13.109375" customWidth="1"/>
    <col min="6142" max="6149" width="10.77734375" customWidth="1"/>
    <col min="6390" max="6392" width="8.88671875" customWidth="1"/>
    <col min="6393" max="6393" width="14.21875" customWidth="1"/>
    <col min="6394" max="6396" width="12.77734375" customWidth="1"/>
    <col min="6397" max="6397" width="13.109375" customWidth="1"/>
    <col min="6398" max="6405" width="10.77734375" customWidth="1"/>
    <col min="6646" max="6648" width="8.88671875" customWidth="1"/>
    <col min="6649" max="6649" width="14.21875" customWidth="1"/>
    <col min="6650" max="6652" width="12.77734375" customWidth="1"/>
    <col min="6653" max="6653" width="13.109375" customWidth="1"/>
    <col min="6654" max="6661" width="10.77734375" customWidth="1"/>
    <col min="6902" max="6904" width="8.88671875" customWidth="1"/>
    <col min="6905" max="6905" width="14.21875" customWidth="1"/>
    <col min="6906" max="6908" width="12.77734375" customWidth="1"/>
    <col min="6909" max="6909" width="13.109375" customWidth="1"/>
    <col min="6910" max="6917" width="10.77734375" customWidth="1"/>
    <col min="7158" max="7160" width="8.88671875" customWidth="1"/>
    <col min="7161" max="7161" width="14.21875" customWidth="1"/>
    <col min="7162" max="7164" width="12.77734375" customWidth="1"/>
    <col min="7165" max="7165" width="13.109375" customWidth="1"/>
    <col min="7166" max="7173" width="10.77734375" customWidth="1"/>
    <col min="7414" max="7416" width="8.88671875" customWidth="1"/>
    <col min="7417" max="7417" width="14.21875" customWidth="1"/>
    <col min="7418" max="7420" width="12.77734375" customWidth="1"/>
    <col min="7421" max="7421" width="13.109375" customWidth="1"/>
    <col min="7422" max="7429" width="10.77734375" customWidth="1"/>
    <col min="7670" max="7672" width="8.88671875" customWidth="1"/>
    <col min="7673" max="7673" width="14.21875" customWidth="1"/>
    <col min="7674" max="7676" width="12.77734375" customWidth="1"/>
    <col min="7677" max="7677" width="13.109375" customWidth="1"/>
    <col min="7678" max="7685" width="10.77734375" customWidth="1"/>
    <col min="7926" max="7928" width="8.88671875" customWidth="1"/>
    <col min="7929" max="7929" width="14.21875" customWidth="1"/>
    <col min="7930" max="7932" width="12.77734375" customWidth="1"/>
    <col min="7933" max="7933" width="13.109375" customWidth="1"/>
    <col min="7934" max="7941" width="10.77734375" customWidth="1"/>
    <col min="8182" max="8184" width="8.88671875" customWidth="1"/>
    <col min="8185" max="8185" width="14.21875" customWidth="1"/>
    <col min="8186" max="8188" width="12.77734375" customWidth="1"/>
    <col min="8189" max="8189" width="13.109375" customWidth="1"/>
    <col min="8190" max="8197" width="10.77734375" customWidth="1"/>
    <col min="8438" max="8440" width="8.88671875" customWidth="1"/>
    <col min="8441" max="8441" width="14.21875" customWidth="1"/>
    <col min="8442" max="8444" width="12.77734375" customWidth="1"/>
    <col min="8445" max="8445" width="13.109375" customWidth="1"/>
    <col min="8446" max="8453" width="10.77734375" customWidth="1"/>
    <col min="8694" max="8696" width="8.88671875" customWidth="1"/>
    <col min="8697" max="8697" width="14.21875" customWidth="1"/>
    <col min="8698" max="8700" width="12.77734375" customWidth="1"/>
    <col min="8701" max="8701" width="13.109375" customWidth="1"/>
    <col min="8702" max="8709" width="10.77734375" customWidth="1"/>
    <col min="8950" max="8952" width="8.88671875" customWidth="1"/>
    <col min="8953" max="8953" width="14.21875" customWidth="1"/>
    <col min="8954" max="8956" width="12.77734375" customWidth="1"/>
    <col min="8957" max="8957" width="13.109375" customWidth="1"/>
    <col min="8958" max="8965" width="10.77734375" customWidth="1"/>
    <col min="9206" max="9208" width="8.88671875" customWidth="1"/>
    <col min="9209" max="9209" width="14.21875" customWidth="1"/>
    <col min="9210" max="9212" width="12.77734375" customWidth="1"/>
    <col min="9213" max="9213" width="13.109375" customWidth="1"/>
    <col min="9214" max="9221" width="10.77734375" customWidth="1"/>
    <col min="9462" max="9464" width="8.88671875" customWidth="1"/>
    <col min="9465" max="9465" width="14.21875" customWidth="1"/>
    <col min="9466" max="9468" width="12.77734375" customWidth="1"/>
    <col min="9469" max="9469" width="13.109375" customWidth="1"/>
    <col min="9470" max="9477" width="10.77734375" customWidth="1"/>
    <col min="9718" max="9720" width="8.88671875" customWidth="1"/>
    <col min="9721" max="9721" width="14.21875" customWidth="1"/>
    <col min="9722" max="9724" width="12.77734375" customWidth="1"/>
    <col min="9725" max="9725" width="13.109375" customWidth="1"/>
    <col min="9726" max="9733" width="10.77734375" customWidth="1"/>
    <col min="9974" max="9976" width="8.88671875" customWidth="1"/>
    <col min="9977" max="9977" width="14.21875" customWidth="1"/>
    <col min="9978" max="9980" width="12.77734375" customWidth="1"/>
    <col min="9981" max="9981" width="13.109375" customWidth="1"/>
    <col min="9982" max="9989" width="10.77734375" customWidth="1"/>
    <col min="10230" max="10232" width="8.88671875" customWidth="1"/>
    <col min="10233" max="10233" width="14.21875" customWidth="1"/>
    <col min="10234" max="10236" width="12.77734375" customWidth="1"/>
    <col min="10237" max="10237" width="13.109375" customWidth="1"/>
    <col min="10238" max="10245" width="10.77734375" customWidth="1"/>
    <col min="10486" max="10488" width="8.88671875" customWidth="1"/>
    <col min="10489" max="10489" width="14.21875" customWidth="1"/>
    <col min="10490" max="10492" width="12.77734375" customWidth="1"/>
    <col min="10493" max="10493" width="13.109375" customWidth="1"/>
    <col min="10494" max="10501" width="10.77734375" customWidth="1"/>
    <col min="10742" max="10744" width="8.88671875" customWidth="1"/>
    <col min="10745" max="10745" width="14.21875" customWidth="1"/>
    <col min="10746" max="10748" width="12.77734375" customWidth="1"/>
    <col min="10749" max="10749" width="13.109375" customWidth="1"/>
    <col min="10750" max="10757" width="10.77734375" customWidth="1"/>
    <col min="10998" max="11000" width="8.88671875" customWidth="1"/>
    <col min="11001" max="11001" width="14.21875" customWidth="1"/>
    <col min="11002" max="11004" width="12.77734375" customWidth="1"/>
    <col min="11005" max="11005" width="13.109375" customWidth="1"/>
    <col min="11006" max="11013" width="10.77734375" customWidth="1"/>
    <col min="11254" max="11256" width="8.88671875" customWidth="1"/>
    <col min="11257" max="11257" width="14.21875" customWidth="1"/>
    <col min="11258" max="11260" width="12.77734375" customWidth="1"/>
    <col min="11261" max="11261" width="13.109375" customWidth="1"/>
    <col min="11262" max="11269" width="10.77734375" customWidth="1"/>
    <col min="11510" max="11512" width="8.88671875" customWidth="1"/>
    <col min="11513" max="11513" width="14.21875" customWidth="1"/>
    <col min="11514" max="11516" width="12.77734375" customWidth="1"/>
    <col min="11517" max="11517" width="13.109375" customWidth="1"/>
    <col min="11518" max="11525" width="10.77734375" customWidth="1"/>
    <col min="11766" max="11768" width="8.88671875" customWidth="1"/>
    <col min="11769" max="11769" width="14.21875" customWidth="1"/>
    <col min="11770" max="11772" width="12.77734375" customWidth="1"/>
    <col min="11773" max="11773" width="13.109375" customWidth="1"/>
    <col min="11774" max="11781" width="10.77734375" customWidth="1"/>
    <col min="12022" max="12024" width="8.88671875" customWidth="1"/>
    <col min="12025" max="12025" width="14.21875" customWidth="1"/>
    <col min="12026" max="12028" width="12.77734375" customWidth="1"/>
    <col min="12029" max="12029" width="13.109375" customWidth="1"/>
    <col min="12030" max="12037" width="10.77734375" customWidth="1"/>
    <col min="12278" max="12280" width="8.88671875" customWidth="1"/>
    <col min="12281" max="12281" width="14.21875" customWidth="1"/>
    <col min="12282" max="12284" width="12.77734375" customWidth="1"/>
    <col min="12285" max="12285" width="13.109375" customWidth="1"/>
    <col min="12286" max="12293" width="10.77734375" customWidth="1"/>
    <col min="12534" max="12536" width="8.88671875" customWidth="1"/>
    <col min="12537" max="12537" width="14.21875" customWidth="1"/>
    <col min="12538" max="12540" width="12.77734375" customWidth="1"/>
    <col min="12541" max="12541" width="13.109375" customWidth="1"/>
    <col min="12542" max="12549" width="10.77734375" customWidth="1"/>
    <col min="12790" max="12792" width="8.88671875" customWidth="1"/>
    <col min="12793" max="12793" width="14.21875" customWidth="1"/>
    <col min="12794" max="12796" width="12.77734375" customWidth="1"/>
    <col min="12797" max="12797" width="13.109375" customWidth="1"/>
    <col min="12798" max="12805" width="10.77734375" customWidth="1"/>
    <col min="13046" max="13048" width="8.88671875" customWidth="1"/>
    <col min="13049" max="13049" width="14.21875" customWidth="1"/>
    <col min="13050" max="13052" width="12.77734375" customWidth="1"/>
    <col min="13053" max="13053" width="13.109375" customWidth="1"/>
    <col min="13054" max="13061" width="10.77734375" customWidth="1"/>
    <col min="13302" max="13304" width="8.88671875" customWidth="1"/>
    <col min="13305" max="13305" width="14.21875" customWidth="1"/>
    <col min="13306" max="13308" width="12.77734375" customWidth="1"/>
    <col min="13309" max="13309" width="13.109375" customWidth="1"/>
    <col min="13310" max="13317" width="10.77734375" customWidth="1"/>
    <col min="13558" max="13560" width="8.88671875" customWidth="1"/>
    <col min="13561" max="13561" width="14.21875" customWidth="1"/>
    <col min="13562" max="13564" width="12.77734375" customWidth="1"/>
    <col min="13565" max="13565" width="13.109375" customWidth="1"/>
    <col min="13566" max="13573" width="10.77734375" customWidth="1"/>
    <col min="13814" max="13816" width="8.88671875" customWidth="1"/>
    <col min="13817" max="13817" width="14.21875" customWidth="1"/>
    <col min="13818" max="13820" width="12.77734375" customWidth="1"/>
    <col min="13821" max="13821" width="13.109375" customWidth="1"/>
    <col min="13822" max="13829" width="10.77734375" customWidth="1"/>
    <col min="14070" max="14072" width="8.88671875" customWidth="1"/>
    <col min="14073" max="14073" width="14.21875" customWidth="1"/>
    <col min="14074" max="14076" width="12.77734375" customWidth="1"/>
    <col min="14077" max="14077" width="13.109375" customWidth="1"/>
    <col min="14078" max="14085" width="10.77734375" customWidth="1"/>
    <col min="14326" max="14328" width="8.88671875" customWidth="1"/>
    <col min="14329" max="14329" width="14.21875" customWidth="1"/>
    <col min="14330" max="14332" width="12.77734375" customWidth="1"/>
    <col min="14333" max="14333" width="13.109375" customWidth="1"/>
    <col min="14334" max="14341" width="10.77734375" customWidth="1"/>
    <col min="14582" max="14584" width="8.88671875" customWidth="1"/>
    <col min="14585" max="14585" width="14.21875" customWidth="1"/>
    <col min="14586" max="14588" width="12.77734375" customWidth="1"/>
    <col min="14589" max="14589" width="13.109375" customWidth="1"/>
    <col min="14590" max="14597" width="10.77734375" customWidth="1"/>
    <col min="14838" max="14840" width="8.88671875" customWidth="1"/>
    <col min="14841" max="14841" width="14.21875" customWidth="1"/>
    <col min="14842" max="14844" width="12.77734375" customWidth="1"/>
    <col min="14845" max="14845" width="13.109375" customWidth="1"/>
    <col min="14846" max="14853" width="10.77734375" customWidth="1"/>
    <col min="15094" max="15096" width="8.88671875" customWidth="1"/>
    <col min="15097" max="15097" width="14.21875" customWidth="1"/>
    <col min="15098" max="15100" width="12.77734375" customWidth="1"/>
    <col min="15101" max="15101" width="13.109375" customWidth="1"/>
    <col min="15102" max="15109" width="10.77734375" customWidth="1"/>
    <col min="15350" max="15352" width="8.88671875" customWidth="1"/>
    <col min="15353" max="15353" width="14.21875" customWidth="1"/>
    <col min="15354" max="15356" width="12.77734375" customWidth="1"/>
    <col min="15357" max="15357" width="13.109375" customWidth="1"/>
    <col min="15358" max="15365" width="10.77734375" customWidth="1"/>
    <col min="15606" max="15608" width="8.88671875" customWidth="1"/>
    <col min="15609" max="15609" width="14.21875" customWidth="1"/>
    <col min="15610" max="15612" width="12.77734375" customWidth="1"/>
    <col min="15613" max="15613" width="13.109375" customWidth="1"/>
    <col min="15614" max="15621" width="10.77734375" customWidth="1"/>
    <col min="15862" max="15864" width="8.88671875" customWidth="1"/>
    <col min="15865" max="15865" width="14.21875" customWidth="1"/>
    <col min="15866" max="15868" width="12.77734375" customWidth="1"/>
    <col min="15869" max="15869" width="13.109375" customWidth="1"/>
    <col min="15870" max="15877" width="10.77734375" customWidth="1"/>
    <col min="16118" max="16120" width="8.88671875" customWidth="1"/>
    <col min="16121" max="16121" width="14.21875" customWidth="1"/>
    <col min="16122" max="16124" width="12.77734375" customWidth="1"/>
    <col min="16125" max="16125" width="13.109375" customWidth="1"/>
    <col min="16126" max="16133" width="10.77734375" customWidth="1"/>
  </cols>
  <sheetData>
    <row r="1" spans="1:15" ht="23.1" customHeight="1">
      <c r="A1" s="4312" t="s">
        <v>684</v>
      </c>
      <c r="B1" s="4312"/>
      <c r="C1" s="4312"/>
      <c r="D1" s="4312"/>
      <c r="E1" s="4312"/>
      <c r="F1" s="4312"/>
      <c r="G1" s="4312"/>
      <c r="H1" s="4312"/>
      <c r="I1" s="4312"/>
      <c r="J1" s="4312"/>
      <c r="K1" s="4312"/>
      <c r="L1" s="4312"/>
      <c r="M1" s="4312"/>
      <c r="N1" s="4312"/>
    </row>
    <row r="2" spans="1:15" s="50" customFormat="1" ht="16.5" customHeight="1"/>
    <row r="3" spans="1:15" ht="15.75" thickBot="1"/>
    <row r="4" spans="1:15" s="42" customFormat="1" ht="21" customHeight="1">
      <c r="A4" s="452"/>
      <c r="B4" s="4414" t="s">
        <v>313</v>
      </c>
      <c r="C4" s="4415"/>
      <c r="D4" s="4415"/>
      <c r="E4" s="4415"/>
      <c r="F4" s="4415"/>
      <c r="G4" s="4415"/>
      <c r="H4" s="4415"/>
      <c r="I4" s="4415"/>
      <c r="J4" s="4415"/>
      <c r="K4" s="4415"/>
      <c r="L4" s="4415"/>
      <c r="M4" s="4416"/>
      <c r="N4" s="597"/>
      <c r="O4" s="374"/>
    </row>
    <row r="5" spans="1:15" ht="21" customHeight="1">
      <c r="A5" s="452"/>
      <c r="B5" s="4409" t="s">
        <v>1</v>
      </c>
      <c r="C5" s="4410"/>
      <c r="D5" s="4410"/>
      <c r="E5" s="4410"/>
      <c r="F5" s="4410"/>
      <c r="G5" s="4411"/>
      <c r="H5" s="4409" t="s">
        <v>2</v>
      </c>
      <c r="I5" s="4410"/>
      <c r="J5" s="4410"/>
      <c r="K5" s="4410"/>
      <c r="L5" s="4410"/>
      <c r="M5" s="4411"/>
      <c r="N5" s="598"/>
      <c r="O5" s="50"/>
    </row>
    <row r="6" spans="1:15" ht="21.75" customHeight="1">
      <c r="A6" s="452"/>
      <c r="B6" s="4387" t="s">
        <v>212</v>
      </c>
      <c r="C6" s="4388"/>
      <c r="D6" s="4388"/>
      <c r="E6" s="4389"/>
      <c r="F6" s="4390" t="s">
        <v>116</v>
      </c>
      <c r="G6" s="4391"/>
      <c r="H6" s="4387" t="s">
        <v>212</v>
      </c>
      <c r="I6" s="4388"/>
      <c r="J6" s="4388"/>
      <c r="K6" s="4389"/>
      <c r="L6" s="4390" t="s">
        <v>116</v>
      </c>
      <c r="M6" s="4391"/>
      <c r="N6" s="610"/>
      <c r="O6" s="50"/>
    </row>
    <row r="7" spans="1:15" ht="21.75" customHeight="1" thickBot="1">
      <c r="A7" s="452" t="s">
        <v>249</v>
      </c>
      <c r="B7" s="4405" t="s">
        <v>194</v>
      </c>
      <c r="C7" s="4406"/>
      <c r="D7" s="4403" t="s">
        <v>195</v>
      </c>
      <c r="E7" s="4406"/>
      <c r="F7" s="4403" t="s">
        <v>194</v>
      </c>
      <c r="G7" s="4404"/>
      <c r="H7" s="4405" t="s">
        <v>194</v>
      </c>
      <c r="I7" s="4406"/>
      <c r="J7" s="4403" t="s">
        <v>195</v>
      </c>
      <c r="K7" s="4406"/>
      <c r="L7" s="4403" t="s">
        <v>194</v>
      </c>
      <c r="M7" s="4404"/>
      <c r="N7" s="610"/>
      <c r="O7" s="50"/>
    </row>
    <row r="8" spans="1:15" ht="69" customHeight="1">
      <c r="A8" s="471" t="s">
        <v>226</v>
      </c>
      <c r="B8" s="481" t="s">
        <v>311</v>
      </c>
      <c r="C8" s="479" t="s">
        <v>224</v>
      </c>
      <c r="D8" s="482" t="s">
        <v>311</v>
      </c>
      <c r="E8" s="479" t="s">
        <v>224</v>
      </c>
      <c r="F8" s="482" t="s">
        <v>311</v>
      </c>
      <c r="G8" s="483" t="s">
        <v>224</v>
      </c>
      <c r="H8" s="481" t="s">
        <v>311</v>
      </c>
      <c r="I8" s="479" t="s">
        <v>224</v>
      </c>
      <c r="J8" s="482" t="s">
        <v>311</v>
      </c>
      <c r="K8" s="479" t="s">
        <v>224</v>
      </c>
      <c r="L8" s="482" t="s">
        <v>311</v>
      </c>
      <c r="M8" s="483" t="s">
        <v>224</v>
      </c>
      <c r="N8" s="376" t="s">
        <v>224</v>
      </c>
      <c r="O8" s="50"/>
    </row>
    <row r="9" spans="1:15" ht="18" customHeight="1">
      <c r="A9" s="480" t="s">
        <v>225</v>
      </c>
      <c r="B9" s="1402"/>
      <c r="C9" s="408"/>
      <c r="D9" s="408"/>
      <c r="E9" s="408"/>
      <c r="F9" s="408"/>
      <c r="G9" s="418"/>
      <c r="H9" s="1402"/>
      <c r="I9" s="408"/>
      <c r="J9" s="408"/>
      <c r="K9" s="408"/>
      <c r="L9" s="408"/>
      <c r="M9" s="418"/>
      <c r="N9" s="367"/>
      <c r="O9" s="50"/>
    </row>
    <row r="10" spans="1:15" ht="18" customHeight="1">
      <c r="A10" s="454" t="s">
        <v>227</v>
      </c>
      <c r="B10" s="405">
        <v>188</v>
      </c>
      <c r="C10" s="27">
        <v>132</v>
      </c>
      <c r="D10" s="27">
        <v>343</v>
      </c>
      <c r="E10" s="27">
        <v>48</v>
      </c>
      <c r="F10" s="27">
        <v>0</v>
      </c>
      <c r="G10" s="418">
        <v>0</v>
      </c>
      <c r="H10" s="405">
        <v>190</v>
      </c>
      <c r="I10" s="27">
        <v>129</v>
      </c>
      <c r="J10" s="27">
        <v>346</v>
      </c>
      <c r="K10" s="27">
        <v>51</v>
      </c>
      <c r="L10" s="27">
        <v>0</v>
      </c>
      <c r="M10" s="418">
        <v>0</v>
      </c>
      <c r="N10" s="367"/>
      <c r="O10" s="50"/>
    </row>
    <row r="11" spans="1:15" ht="18" customHeight="1">
      <c r="A11" s="455" t="s">
        <v>200</v>
      </c>
      <c r="B11" s="487">
        <f>SUM(B10:B10)</f>
        <v>188</v>
      </c>
      <c r="C11" s="488">
        <f>SUM(C10:C10)</f>
        <v>132</v>
      </c>
      <c r="D11" s="488">
        <f>SUM(D10:D10)</f>
        <v>343</v>
      </c>
      <c r="E11" s="488">
        <f>SUM(E10:E10)</f>
        <v>48</v>
      </c>
      <c r="F11" s="1244">
        <f>SUM(F9:F10)</f>
        <v>0</v>
      </c>
      <c r="G11" s="1401">
        <v>0</v>
      </c>
      <c r="H11" s="487">
        <f>SUM(H10:H10)</f>
        <v>190</v>
      </c>
      <c r="I11" s="488">
        <f>SUM(I10:I10)</f>
        <v>129</v>
      </c>
      <c r="J11" s="488">
        <f>SUM(J10:J10)</f>
        <v>346</v>
      </c>
      <c r="K11" s="488">
        <f>SUM(K10:K10)</f>
        <v>51</v>
      </c>
      <c r="L11" s="1244">
        <f>SUM(L9:L10)</f>
        <v>0</v>
      </c>
      <c r="M11" s="1401">
        <v>0</v>
      </c>
      <c r="N11" s="377">
        <v>0</v>
      </c>
      <c r="O11" s="50"/>
    </row>
    <row r="12" spans="1:15" ht="18" customHeight="1">
      <c r="A12" s="448" t="s">
        <v>105</v>
      </c>
      <c r="B12" s="420"/>
      <c r="C12" s="413"/>
      <c r="D12" s="413"/>
      <c r="E12" s="413"/>
      <c r="F12" s="413"/>
      <c r="G12" s="414"/>
      <c r="H12" s="420"/>
      <c r="I12" s="413"/>
      <c r="J12" s="413"/>
      <c r="K12" s="413"/>
      <c r="L12" s="413"/>
      <c r="M12" s="414"/>
      <c r="N12" s="368"/>
      <c r="O12" s="50"/>
    </row>
    <row r="13" spans="1:15" ht="18" customHeight="1">
      <c r="A13" s="456" t="s">
        <v>235</v>
      </c>
      <c r="B13" s="405"/>
      <c r="C13" s="27"/>
      <c r="D13" s="27"/>
      <c r="E13" s="27"/>
      <c r="F13" s="27"/>
      <c r="G13" s="418"/>
      <c r="H13" s="405"/>
      <c r="I13" s="27"/>
      <c r="J13" s="27"/>
      <c r="K13" s="27"/>
      <c r="L13" s="27"/>
      <c r="M13" s="418"/>
      <c r="N13" s="367"/>
      <c r="O13" s="50"/>
    </row>
    <row r="14" spans="1:15" ht="18" customHeight="1">
      <c r="A14" s="457" t="s">
        <v>236</v>
      </c>
      <c r="B14" s="405">
        <v>0</v>
      </c>
      <c r="C14" s="27">
        <v>0</v>
      </c>
      <c r="D14" s="27">
        <v>2098</v>
      </c>
      <c r="E14" s="27">
        <v>148</v>
      </c>
      <c r="F14" s="27">
        <v>54</v>
      </c>
      <c r="G14" s="418">
        <v>5</v>
      </c>
      <c r="H14" s="405">
        <v>0</v>
      </c>
      <c r="I14" s="27">
        <v>0</v>
      </c>
      <c r="J14" s="27">
        <v>2040</v>
      </c>
      <c r="K14" s="27">
        <v>144</v>
      </c>
      <c r="L14" s="27">
        <v>57</v>
      </c>
      <c r="M14" s="418">
        <v>5</v>
      </c>
      <c r="N14" s="367"/>
      <c r="O14" s="50"/>
    </row>
    <row r="15" spans="1:15" ht="18" customHeight="1">
      <c r="A15" s="457" t="s">
        <v>237</v>
      </c>
      <c r="B15" s="405">
        <v>0</v>
      </c>
      <c r="C15" s="27">
        <v>0</v>
      </c>
      <c r="D15" s="27">
        <v>0</v>
      </c>
      <c r="E15" s="27">
        <v>0</v>
      </c>
      <c r="F15" s="27">
        <v>1</v>
      </c>
      <c r="G15" s="418">
        <v>1</v>
      </c>
      <c r="H15" s="405">
        <v>0</v>
      </c>
      <c r="I15" s="27">
        <v>0</v>
      </c>
      <c r="J15" s="27">
        <v>0</v>
      </c>
      <c r="K15" s="27">
        <v>0</v>
      </c>
      <c r="L15" s="27">
        <v>2</v>
      </c>
      <c r="M15" s="418">
        <v>1</v>
      </c>
      <c r="N15" s="367"/>
      <c r="O15" s="50"/>
    </row>
    <row r="16" spans="1:15" ht="18" customHeight="1">
      <c r="A16" s="457" t="s">
        <v>238</v>
      </c>
      <c r="B16" s="405">
        <v>0</v>
      </c>
      <c r="C16" s="27">
        <v>0</v>
      </c>
      <c r="D16" s="27">
        <v>0</v>
      </c>
      <c r="E16" s="27">
        <v>0</v>
      </c>
      <c r="F16" s="27">
        <v>3</v>
      </c>
      <c r="G16" s="418">
        <v>11</v>
      </c>
      <c r="H16" s="405">
        <v>0</v>
      </c>
      <c r="I16" s="27">
        <v>0</v>
      </c>
      <c r="J16" s="27">
        <v>0</v>
      </c>
      <c r="K16" s="27">
        <v>0</v>
      </c>
      <c r="L16" s="27">
        <v>3</v>
      </c>
      <c r="M16" s="418">
        <v>14</v>
      </c>
      <c r="N16" s="367"/>
      <c r="O16" s="50"/>
    </row>
    <row r="17" spans="1:15" ht="18">
      <c r="A17" s="750" t="s">
        <v>240</v>
      </c>
      <c r="B17" s="405"/>
      <c r="C17" s="27"/>
      <c r="D17" s="27"/>
      <c r="E17" s="27"/>
      <c r="F17" s="27"/>
      <c r="G17" s="418"/>
      <c r="H17" s="405"/>
      <c r="I17" s="27"/>
      <c r="J17" s="27"/>
      <c r="K17" s="27"/>
      <c r="L17" s="27"/>
      <c r="M17" s="418"/>
      <c r="N17" s="367"/>
      <c r="O17" s="50"/>
    </row>
    <row r="18" spans="1:15">
      <c r="A18" s="458" t="s">
        <v>230</v>
      </c>
      <c r="B18" s="405">
        <v>0</v>
      </c>
      <c r="C18" s="27">
        <v>0</v>
      </c>
      <c r="D18" s="27">
        <v>0</v>
      </c>
      <c r="E18" s="27">
        <v>0</v>
      </c>
      <c r="F18" s="27">
        <v>2</v>
      </c>
      <c r="G18" s="418">
        <v>20</v>
      </c>
      <c r="H18" s="405">
        <v>0</v>
      </c>
      <c r="I18" s="27">
        <v>0</v>
      </c>
      <c r="J18" s="27">
        <v>0</v>
      </c>
      <c r="K18" s="27">
        <v>0</v>
      </c>
      <c r="L18" s="27">
        <v>2</v>
      </c>
      <c r="M18" s="418">
        <v>23</v>
      </c>
      <c r="N18" s="367"/>
      <c r="O18" s="50"/>
    </row>
    <row r="19" spans="1:15">
      <c r="A19" s="458" t="s">
        <v>233</v>
      </c>
      <c r="B19" s="405">
        <v>0</v>
      </c>
      <c r="C19" s="27">
        <v>0</v>
      </c>
      <c r="D19" s="27">
        <v>0</v>
      </c>
      <c r="E19" s="27">
        <v>0</v>
      </c>
      <c r="F19" s="27">
        <v>3</v>
      </c>
      <c r="G19" s="418">
        <v>40</v>
      </c>
      <c r="H19" s="405">
        <v>0</v>
      </c>
      <c r="I19" s="27">
        <v>0</v>
      </c>
      <c r="J19" s="27">
        <v>0</v>
      </c>
      <c r="K19" s="27">
        <v>0</v>
      </c>
      <c r="L19" s="27">
        <v>6</v>
      </c>
      <c r="M19" s="418">
        <v>75</v>
      </c>
      <c r="N19" s="367"/>
      <c r="O19" s="50"/>
    </row>
    <row r="20" spans="1:15">
      <c r="A20" s="458" t="s">
        <v>57</v>
      </c>
      <c r="B20" s="405">
        <v>0</v>
      </c>
      <c r="C20" s="27">
        <v>0</v>
      </c>
      <c r="D20" s="27">
        <v>0</v>
      </c>
      <c r="E20" s="27">
        <v>0</v>
      </c>
      <c r="F20" s="27">
        <v>8</v>
      </c>
      <c r="G20" s="418">
        <v>104</v>
      </c>
      <c r="H20" s="405">
        <v>0</v>
      </c>
      <c r="I20" s="27">
        <v>0</v>
      </c>
      <c r="J20" s="27">
        <v>0</v>
      </c>
      <c r="K20" s="27">
        <v>0</v>
      </c>
      <c r="L20" s="27">
        <v>8</v>
      </c>
      <c r="M20" s="418">
        <v>96</v>
      </c>
      <c r="N20" s="367"/>
      <c r="O20" s="50"/>
    </row>
    <row r="21" spans="1:15" ht="15.75">
      <c r="A21" s="456" t="s">
        <v>239</v>
      </c>
      <c r="B21" s="405"/>
      <c r="C21" s="27"/>
      <c r="D21" s="27"/>
      <c r="E21" s="27"/>
      <c r="F21" s="27"/>
      <c r="G21" s="418"/>
      <c r="H21" s="405"/>
      <c r="I21" s="27"/>
      <c r="J21" s="27"/>
      <c r="K21" s="27"/>
      <c r="L21" s="27"/>
      <c r="M21" s="418"/>
      <c r="N21" s="367"/>
      <c r="O21" s="50"/>
    </row>
    <row r="22" spans="1:15">
      <c r="A22" s="457" t="s">
        <v>236</v>
      </c>
      <c r="B22" s="405">
        <v>0</v>
      </c>
      <c r="C22" s="27">
        <v>0</v>
      </c>
      <c r="D22" s="27">
        <v>0</v>
      </c>
      <c r="E22" s="27">
        <v>0</v>
      </c>
      <c r="F22" s="27">
        <v>0</v>
      </c>
      <c r="G22" s="418">
        <v>0</v>
      </c>
      <c r="H22" s="405">
        <v>0</v>
      </c>
      <c r="I22" s="27">
        <v>0</v>
      </c>
      <c r="J22" s="27">
        <v>0</v>
      </c>
      <c r="K22" s="27">
        <v>0</v>
      </c>
      <c r="L22" s="27">
        <v>0</v>
      </c>
      <c r="M22" s="418">
        <v>0</v>
      </c>
      <c r="N22" s="367"/>
      <c r="O22" s="50"/>
    </row>
    <row r="23" spans="1:15">
      <c r="A23" s="457" t="s">
        <v>237</v>
      </c>
      <c r="B23" s="405">
        <v>1101</v>
      </c>
      <c r="C23" s="27">
        <v>608</v>
      </c>
      <c r="D23" s="27">
        <v>886</v>
      </c>
      <c r="E23" s="27">
        <v>355</v>
      </c>
      <c r="F23" s="27">
        <v>0</v>
      </c>
      <c r="G23" s="418">
        <v>0</v>
      </c>
      <c r="H23" s="405">
        <v>1137</v>
      </c>
      <c r="I23" s="27">
        <v>635</v>
      </c>
      <c r="J23" s="27">
        <v>888</v>
      </c>
      <c r="K23" s="27">
        <v>355</v>
      </c>
      <c r="L23" s="27">
        <v>0</v>
      </c>
      <c r="M23" s="418">
        <v>0</v>
      </c>
      <c r="N23" s="367"/>
      <c r="O23" s="50"/>
    </row>
    <row r="24" spans="1:15">
      <c r="A24" s="457" t="s">
        <v>238</v>
      </c>
      <c r="B24" s="405">
        <v>171</v>
      </c>
      <c r="C24" s="27">
        <v>520</v>
      </c>
      <c r="D24" s="27">
        <v>0</v>
      </c>
      <c r="E24" s="27">
        <v>0</v>
      </c>
      <c r="F24" s="27">
        <v>2</v>
      </c>
      <c r="G24" s="418">
        <v>20</v>
      </c>
      <c r="H24" s="405">
        <v>167</v>
      </c>
      <c r="I24" s="27">
        <v>513</v>
      </c>
      <c r="J24" s="27">
        <v>0</v>
      </c>
      <c r="K24" s="27">
        <v>0</v>
      </c>
      <c r="L24" s="27">
        <v>0</v>
      </c>
      <c r="M24" s="418">
        <v>0</v>
      </c>
      <c r="N24" s="367"/>
      <c r="O24" s="50"/>
    </row>
    <row r="25" spans="1:15" ht="18">
      <c r="A25" s="750" t="s">
        <v>240</v>
      </c>
      <c r="B25" s="405"/>
      <c r="C25" s="27"/>
      <c r="D25" s="27"/>
      <c r="E25" s="27"/>
      <c r="F25" s="27"/>
      <c r="G25" s="418"/>
      <c r="H25" s="405"/>
      <c r="I25" s="27"/>
      <c r="J25" s="27"/>
      <c r="K25" s="27"/>
      <c r="L25" s="27"/>
      <c r="M25" s="418"/>
      <c r="N25" s="367"/>
      <c r="O25" s="50"/>
    </row>
    <row r="26" spans="1:15">
      <c r="A26" s="458" t="s">
        <v>244</v>
      </c>
      <c r="B26" s="405">
        <v>51</v>
      </c>
      <c r="C26" s="27">
        <v>638</v>
      </c>
      <c r="D26" s="27">
        <v>0</v>
      </c>
      <c r="E26" s="27">
        <v>0</v>
      </c>
      <c r="F26" s="27">
        <v>0</v>
      </c>
      <c r="G26" s="418">
        <v>0</v>
      </c>
      <c r="H26" s="405">
        <v>53</v>
      </c>
      <c r="I26" s="27">
        <v>664</v>
      </c>
      <c r="J26" s="27">
        <v>0</v>
      </c>
      <c r="K26" s="27">
        <v>0</v>
      </c>
      <c r="L26" s="27">
        <v>0</v>
      </c>
      <c r="M26" s="418">
        <v>0</v>
      </c>
      <c r="N26" s="367"/>
      <c r="O26" s="50"/>
    </row>
    <row r="27" spans="1:15" ht="30">
      <c r="A27" s="593" t="s">
        <v>308</v>
      </c>
      <c r="B27" s="405">
        <v>0</v>
      </c>
      <c r="C27" s="27">
        <v>0</v>
      </c>
      <c r="D27" s="27">
        <v>0</v>
      </c>
      <c r="E27" s="27">
        <v>0</v>
      </c>
      <c r="F27" s="27">
        <v>0</v>
      </c>
      <c r="G27" s="418">
        <v>0</v>
      </c>
      <c r="H27" s="405">
        <v>0</v>
      </c>
      <c r="I27" s="27">
        <v>0</v>
      </c>
      <c r="J27" s="27">
        <v>0</v>
      </c>
      <c r="K27" s="27">
        <v>0</v>
      </c>
      <c r="L27" s="27">
        <v>0</v>
      </c>
      <c r="M27" s="418">
        <v>0</v>
      </c>
      <c r="N27" s="367"/>
      <c r="O27" s="50"/>
    </row>
    <row r="28" spans="1:15">
      <c r="A28" s="458" t="s">
        <v>233</v>
      </c>
      <c r="B28" s="405">
        <v>0</v>
      </c>
      <c r="C28" s="27">
        <v>0</v>
      </c>
      <c r="D28" s="27">
        <v>0</v>
      </c>
      <c r="E28" s="27">
        <v>0</v>
      </c>
      <c r="F28" s="27">
        <v>3.567229074027634</v>
      </c>
      <c r="G28" s="418">
        <v>44.590363425345423</v>
      </c>
      <c r="H28" s="405">
        <v>0</v>
      </c>
      <c r="I28" s="27">
        <v>0</v>
      </c>
      <c r="J28" s="27">
        <v>0</v>
      </c>
      <c r="K28" s="27">
        <v>0</v>
      </c>
      <c r="L28" s="27">
        <v>4</v>
      </c>
      <c r="M28" s="418">
        <v>50</v>
      </c>
      <c r="N28" s="367"/>
      <c r="O28" s="50"/>
    </row>
    <row r="29" spans="1:15">
      <c r="A29" s="457"/>
      <c r="B29" s="405"/>
      <c r="C29" s="27"/>
      <c r="D29" s="27"/>
      <c r="E29" s="27"/>
      <c r="F29" s="27"/>
      <c r="G29" s="418"/>
      <c r="H29" s="405"/>
      <c r="I29" s="27"/>
      <c r="J29" s="27"/>
      <c r="K29" s="27"/>
      <c r="L29" s="27"/>
      <c r="M29" s="418"/>
      <c r="N29" s="367"/>
      <c r="O29" s="50"/>
    </row>
    <row r="30" spans="1:15" ht="15.75">
      <c r="A30" s="455" t="s">
        <v>210</v>
      </c>
      <c r="B30" s="1411">
        <f>SUM(B14:B29)</f>
        <v>1323</v>
      </c>
      <c r="C30" s="1409">
        <f t="shared" ref="C30:G30" si="0">SUM(C14:C29)</f>
        <v>1766</v>
      </c>
      <c r="D30" s="1409">
        <f t="shared" si="0"/>
        <v>2984</v>
      </c>
      <c r="E30" s="1409">
        <f t="shared" si="0"/>
        <v>503</v>
      </c>
      <c r="F30" s="1245">
        <f t="shared" si="0"/>
        <v>76.567229074027637</v>
      </c>
      <c r="G30" s="1403">
        <f t="shared" si="0"/>
        <v>245.59036342534543</v>
      </c>
      <c r="H30" s="1411">
        <f>SUM(H14:H29)</f>
        <v>1357</v>
      </c>
      <c r="I30" s="1409">
        <f t="shared" ref="I30:M30" si="1">SUM(I14:I29)</f>
        <v>1812</v>
      </c>
      <c r="J30" s="1409">
        <f t="shared" si="1"/>
        <v>2928</v>
      </c>
      <c r="K30" s="1409">
        <f t="shared" si="1"/>
        <v>499</v>
      </c>
      <c r="L30" s="1245">
        <f t="shared" si="1"/>
        <v>82</v>
      </c>
      <c r="M30" s="1403">
        <f t="shared" si="1"/>
        <v>264</v>
      </c>
      <c r="N30" s="378">
        <f t="shared" ref="N30" si="2">SUM(N15:N29)</f>
        <v>0</v>
      </c>
      <c r="O30" s="50"/>
    </row>
    <row r="31" spans="1:15" ht="16.5" thickBot="1">
      <c r="A31" s="459" t="s">
        <v>5</v>
      </c>
      <c r="B31" s="1412">
        <f t="shared" ref="B31:N31" si="3">+B11+B30</f>
        <v>1511</v>
      </c>
      <c r="C31" s="1413">
        <f t="shared" si="3"/>
        <v>1898</v>
      </c>
      <c r="D31" s="1413">
        <f t="shared" si="3"/>
        <v>3327</v>
      </c>
      <c r="E31" s="1413">
        <f t="shared" si="3"/>
        <v>551</v>
      </c>
      <c r="F31" s="1414">
        <f t="shared" si="3"/>
        <v>76.567229074027637</v>
      </c>
      <c r="G31" s="1415">
        <f t="shared" si="3"/>
        <v>245.59036342534543</v>
      </c>
      <c r="H31" s="1412">
        <f t="shared" si="3"/>
        <v>1547</v>
      </c>
      <c r="I31" s="1413">
        <f t="shared" si="3"/>
        <v>1941</v>
      </c>
      <c r="J31" s="1413">
        <f t="shared" si="3"/>
        <v>3274</v>
      </c>
      <c r="K31" s="1413">
        <f t="shared" si="3"/>
        <v>550</v>
      </c>
      <c r="L31" s="1414">
        <f t="shared" si="3"/>
        <v>82</v>
      </c>
      <c r="M31" s="1415">
        <f t="shared" si="3"/>
        <v>264</v>
      </c>
      <c r="N31" s="378">
        <f t="shared" si="3"/>
        <v>0</v>
      </c>
      <c r="O31" s="50"/>
    </row>
    <row r="32" spans="1:15" ht="15.75" thickBot="1">
      <c r="A32" s="379"/>
      <c r="B32" s="379"/>
      <c r="C32" s="379"/>
      <c r="D32" s="379"/>
      <c r="E32" s="379"/>
      <c r="F32" s="379"/>
      <c r="G32" s="379"/>
      <c r="H32" s="379"/>
      <c r="I32" s="379"/>
      <c r="J32" s="379"/>
      <c r="K32" s="379"/>
      <c r="L32" s="379"/>
      <c r="M32" s="379"/>
      <c r="N32" s="375"/>
      <c r="O32" s="50"/>
    </row>
    <row r="33" spans="1:15" s="42" customFormat="1" ht="21" customHeight="1">
      <c r="A33" s="452"/>
      <c r="B33" s="4414" t="s">
        <v>313</v>
      </c>
      <c r="C33" s="4415"/>
      <c r="D33" s="4415"/>
      <c r="E33" s="4415"/>
      <c r="F33" s="4415"/>
      <c r="G33" s="4415"/>
      <c r="H33" s="4415"/>
      <c r="I33" s="4415"/>
      <c r="J33" s="4415"/>
      <c r="K33" s="4415"/>
      <c r="L33" s="4415"/>
      <c r="M33" s="4416"/>
      <c r="N33" s="597"/>
      <c r="O33" s="374"/>
    </row>
    <row r="34" spans="1:15" ht="21" customHeight="1">
      <c r="A34" s="452"/>
      <c r="B34" s="4409" t="s">
        <v>3</v>
      </c>
      <c r="C34" s="4410"/>
      <c r="D34" s="4410"/>
      <c r="E34" s="4410"/>
      <c r="F34" s="4410"/>
      <c r="G34" s="4411"/>
      <c r="H34" s="4409" t="s">
        <v>4</v>
      </c>
      <c r="I34" s="4410"/>
      <c r="J34" s="4410"/>
      <c r="K34" s="4410"/>
      <c r="L34" s="4410"/>
      <c r="M34" s="4411"/>
      <c r="N34" s="598"/>
      <c r="O34" s="50"/>
    </row>
    <row r="35" spans="1:15" ht="15.75">
      <c r="A35" s="452"/>
      <c r="B35" s="4387" t="s">
        <v>212</v>
      </c>
      <c r="C35" s="4388"/>
      <c r="D35" s="4388"/>
      <c r="E35" s="4389"/>
      <c r="F35" s="4390" t="s">
        <v>116</v>
      </c>
      <c r="G35" s="4391"/>
      <c r="H35" s="4387" t="s">
        <v>212</v>
      </c>
      <c r="I35" s="4388"/>
      <c r="J35" s="4388"/>
      <c r="K35" s="4389"/>
      <c r="L35" s="4390" t="s">
        <v>116</v>
      </c>
      <c r="M35" s="4391"/>
      <c r="N35" s="610"/>
      <c r="O35" s="50"/>
    </row>
    <row r="36" spans="1:15" ht="16.5" thickBot="1">
      <c r="A36" s="452" t="s">
        <v>249</v>
      </c>
      <c r="B36" s="4405" t="s">
        <v>194</v>
      </c>
      <c r="C36" s="4406"/>
      <c r="D36" s="4403" t="s">
        <v>195</v>
      </c>
      <c r="E36" s="4406"/>
      <c r="F36" s="4403" t="s">
        <v>194</v>
      </c>
      <c r="G36" s="4404"/>
      <c r="H36" s="4405" t="s">
        <v>194</v>
      </c>
      <c r="I36" s="4406"/>
      <c r="J36" s="4403" t="s">
        <v>195</v>
      </c>
      <c r="K36" s="4406"/>
      <c r="L36" s="4403" t="s">
        <v>194</v>
      </c>
      <c r="M36" s="4404"/>
      <c r="N36" s="610"/>
      <c r="O36" s="50"/>
    </row>
    <row r="37" spans="1:15" ht="63">
      <c r="A37" s="471" t="s">
        <v>226</v>
      </c>
      <c r="B37" s="481" t="s">
        <v>311</v>
      </c>
      <c r="C37" s="479" t="s">
        <v>224</v>
      </c>
      <c r="D37" s="482" t="s">
        <v>311</v>
      </c>
      <c r="E37" s="479" t="s">
        <v>224</v>
      </c>
      <c r="F37" s="482" t="s">
        <v>311</v>
      </c>
      <c r="G37" s="483" t="s">
        <v>224</v>
      </c>
      <c r="H37" s="481" t="s">
        <v>311</v>
      </c>
      <c r="I37" s="479" t="s">
        <v>224</v>
      </c>
      <c r="J37" s="482" t="s">
        <v>311</v>
      </c>
      <c r="K37" s="479" t="s">
        <v>224</v>
      </c>
      <c r="L37" s="482" t="s">
        <v>311</v>
      </c>
      <c r="M37" s="483" t="s">
        <v>224</v>
      </c>
      <c r="N37" s="376" t="s">
        <v>224</v>
      </c>
      <c r="O37" s="50"/>
    </row>
    <row r="38" spans="1:15" ht="17.25" customHeight="1">
      <c r="A38" s="480" t="s">
        <v>225</v>
      </c>
      <c r="B38" s="1402"/>
      <c r="C38" s="408"/>
      <c r="D38" s="408"/>
      <c r="E38" s="408"/>
      <c r="F38" s="408"/>
      <c r="G38" s="418"/>
      <c r="H38" s="1402"/>
      <c r="I38" s="408"/>
      <c r="J38" s="408"/>
      <c r="K38" s="408"/>
      <c r="L38" s="408"/>
      <c r="M38" s="418"/>
      <c r="N38" s="367"/>
      <c r="O38" s="50"/>
    </row>
    <row r="39" spans="1:15" ht="18" customHeight="1">
      <c r="A39" s="454" t="s">
        <v>227</v>
      </c>
      <c r="B39" s="405">
        <v>214</v>
      </c>
      <c r="C39" s="27">
        <v>122</v>
      </c>
      <c r="D39" s="27">
        <v>409</v>
      </c>
      <c r="E39" s="27">
        <v>73</v>
      </c>
      <c r="F39" s="27">
        <v>0</v>
      </c>
      <c r="G39" s="418">
        <v>0</v>
      </c>
      <c r="H39" s="405">
        <v>34</v>
      </c>
      <c r="I39" s="27">
        <v>26</v>
      </c>
      <c r="J39" s="27">
        <v>62</v>
      </c>
      <c r="K39" s="27">
        <v>9</v>
      </c>
      <c r="L39" s="27">
        <v>0</v>
      </c>
      <c r="M39" s="418">
        <v>0</v>
      </c>
      <c r="N39" s="367"/>
      <c r="O39" s="50"/>
    </row>
    <row r="40" spans="1:15" ht="29.25" customHeight="1">
      <c r="A40" s="455" t="s">
        <v>200</v>
      </c>
      <c r="B40" s="487">
        <f>SUM(B39:B39)</f>
        <v>214</v>
      </c>
      <c r="C40" s="488">
        <f>SUM(C39:C39)</f>
        <v>122</v>
      </c>
      <c r="D40" s="488">
        <f>SUM(D39:D39)</f>
        <v>409</v>
      </c>
      <c r="E40" s="488">
        <f>SUM(E39:E39)</f>
        <v>73</v>
      </c>
      <c r="F40" s="1244">
        <f>SUM(F38:F39)</f>
        <v>0</v>
      </c>
      <c r="G40" s="1401">
        <v>0</v>
      </c>
      <c r="H40" s="487">
        <f>SUM(H39:H39)</f>
        <v>34</v>
      </c>
      <c r="I40" s="488">
        <f>SUM(I39:I39)</f>
        <v>26</v>
      </c>
      <c r="J40" s="488">
        <f>SUM(J39:J39)</f>
        <v>62</v>
      </c>
      <c r="K40" s="488">
        <f>SUM(K39:K39)</f>
        <v>9</v>
      </c>
      <c r="L40" s="1244">
        <f>SUM(L38:L39)</f>
        <v>0</v>
      </c>
      <c r="M40" s="1401">
        <v>0</v>
      </c>
      <c r="N40" s="377">
        <v>0</v>
      </c>
      <c r="O40" s="50"/>
    </row>
    <row r="41" spans="1:15" ht="18" customHeight="1">
      <c r="A41" s="448" t="s">
        <v>105</v>
      </c>
      <c r="B41" s="420"/>
      <c r="C41" s="413"/>
      <c r="D41" s="413"/>
      <c r="E41" s="413"/>
      <c r="F41" s="413"/>
      <c r="G41" s="414"/>
      <c r="H41" s="420"/>
      <c r="I41" s="413"/>
      <c r="J41" s="413"/>
      <c r="K41" s="413"/>
      <c r="L41" s="413"/>
      <c r="M41" s="414"/>
      <c r="N41" s="368"/>
      <c r="O41" s="50"/>
    </row>
    <row r="42" spans="1:15" ht="15.75">
      <c r="A42" s="456" t="s">
        <v>235</v>
      </c>
      <c r="B42" s="405"/>
      <c r="C42" s="27"/>
      <c r="D42" s="27"/>
      <c r="E42" s="27"/>
      <c r="F42" s="27"/>
      <c r="G42" s="418"/>
      <c r="H42" s="405"/>
      <c r="I42" s="27"/>
      <c r="J42" s="27"/>
      <c r="K42" s="27"/>
      <c r="L42" s="27"/>
      <c r="M42" s="418"/>
      <c r="N42" s="367"/>
      <c r="O42" s="50"/>
    </row>
    <row r="43" spans="1:15">
      <c r="A43" s="457" t="s">
        <v>236</v>
      </c>
      <c r="B43" s="405">
        <v>0</v>
      </c>
      <c r="C43" s="27">
        <v>0</v>
      </c>
      <c r="D43" s="27">
        <v>2115</v>
      </c>
      <c r="E43" s="27">
        <v>150</v>
      </c>
      <c r="F43" s="27">
        <v>7</v>
      </c>
      <c r="G43" s="418">
        <v>4</v>
      </c>
      <c r="H43" s="405">
        <v>600</v>
      </c>
      <c r="I43" s="27">
        <v>42</v>
      </c>
      <c r="J43" s="27">
        <v>2104</v>
      </c>
      <c r="K43" s="27">
        <v>147</v>
      </c>
      <c r="L43" s="27">
        <v>38</v>
      </c>
      <c r="M43" s="418">
        <v>6</v>
      </c>
      <c r="N43" s="367"/>
      <c r="O43" s="50"/>
    </row>
    <row r="44" spans="1:15">
      <c r="A44" s="457" t="s">
        <v>237</v>
      </c>
      <c r="B44" s="405">
        <v>0</v>
      </c>
      <c r="C44" s="27">
        <v>0</v>
      </c>
      <c r="D44" s="27">
        <v>0</v>
      </c>
      <c r="E44" s="27">
        <v>0</v>
      </c>
      <c r="F44" s="27">
        <v>1</v>
      </c>
      <c r="G44" s="418">
        <v>0</v>
      </c>
      <c r="H44" s="405">
        <v>0</v>
      </c>
      <c r="I44" s="27">
        <v>0</v>
      </c>
      <c r="J44" s="27">
        <v>0</v>
      </c>
      <c r="K44" s="27">
        <v>0</v>
      </c>
      <c r="L44" s="27">
        <v>3</v>
      </c>
      <c r="M44" s="418">
        <v>3</v>
      </c>
      <c r="N44" s="367"/>
      <c r="O44" s="50"/>
    </row>
    <row r="45" spans="1:15">
      <c r="A45" s="457" t="s">
        <v>238</v>
      </c>
      <c r="B45" s="405">
        <v>0</v>
      </c>
      <c r="C45" s="27">
        <v>0</v>
      </c>
      <c r="D45" s="27">
        <v>0</v>
      </c>
      <c r="E45" s="27">
        <v>0</v>
      </c>
      <c r="F45" s="27">
        <v>1</v>
      </c>
      <c r="G45" s="418">
        <v>1</v>
      </c>
      <c r="H45" s="405">
        <v>0</v>
      </c>
      <c r="I45" s="27">
        <v>0</v>
      </c>
      <c r="J45" s="27">
        <v>0</v>
      </c>
      <c r="K45" s="27">
        <v>0</v>
      </c>
      <c r="L45" s="27">
        <v>4</v>
      </c>
      <c r="M45" s="418">
        <v>16</v>
      </c>
      <c r="N45" s="367"/>
      <c r="O45" s="50"/>
    </row>
    <row r="46" spans="1:15" ht="18">
      <c r="A46" s="457" t="s">
        <v>240</v>
      </c>
      <c r="B46" s="405"/>
      <c r="C46" s="27"/>
      <c r="D46" s="27"/>
      <c r="E46" s="27"/>
      <c r="F46" s="27"/>
      <c r="G46" s="418"/>
      <c r="H46" s="405"/>
      <c r="I46" s="27"/>
      <c r="J46" s="27"/>
      <c r="K46" s="27"/>
      <c r="L46" s="27"/>
      <c r="M46" s="418"/>
      <c r="N46" s="367"/>
      <c r="O46" s="50"/>
    </row>
    <row r="47" spans="1:15">
      <c r="A47" s="458" t="s">
        <v>230</v>
      </c>
      <c r="B47" s="405">
        <v>0</v>
      </c>
      <c r="C47" s="27">
        <v>0</v>
      </c>
      <c r="D47" s="27">
        <v>0</v>
      </c>
      <c r="E47" s="27">
        <v>0</v>
      </c>
      <c r="F47" s="27">
        <v>3</v>
      </c>
      <c r="G47" s="418">
        <v>44</v>
      </c>
      <c r="H47" s="405">
        <v>0</v>
      </c>
      <c r="I47" s="27">
        <v>0</v>
      </c>
      <c r="J47" s="27">
        <v>0</v>
      </c>
      <c r="K47" s="27">
        <v>0</v>
      </c>
      <c r="L47" s="27">
        <v>3</v>
      </c>
      <c r="M47" s="418">
        <v>38</v>
      </c>
      <c r="N47" s="367"/>
      <c r="O47" s="50"/>
    </row>
    <row r="48" spans="1:15">
      <c r="A48" s="458" t="s">
        <v>233</v>
      </c>
      <c r="B48" s="405">
        <v>0</v>
      </c>
      <c r="C48" s="27">
        <v>0</v>
      </c>
      <c r="D48" s="27">
        <v>0</v>
      </c>
      <c r="E48" s="27">
        <v>0</v>
      </c>
      <c r="F48" s="27">
        <v>5</v>
      </c>
      <c r="G48" s="418">
        <v>60</v>
      </c>
      <c r="H48" s="405">
        <v>0</v>
      </c>
      <c r="I48" s="27">
        <v>0</v>
      </c>
      <c r="J48" s="27">
        <v>0</v>
      </c>
      <c r="K48" s="27">
        <v>0</v>
      </c>
      <c r="L48" s="27">
        <v>3</v>
      </c>
      <c r="M48" s="418">
        <v>38</v>
      </c>
      <c r="N48" s="367"/>
      <c r="O48" s="50"/>
    </row>
    <row r="49" spans="1:15">
      <c r="A49" s="458" t="s">
        <v>57</v>
      </c>
      <c r="B49" s="405">
        <v>0</v>
      </c>
      <c r="C49" s="27">
        <v>0</v>
      </c>
      <c r="D49" s="27">
        <v>0</v>
      </c>
      <c r="E49" s="27">
        <v>0</v>
      </c>
      <c r="F49" s="27">
        <v>11</v>
      </c>
      <c r="G49" s="418">
        <v>140</v>
      </c>
      <c r="H49" s="405">
        <v>0</v>
      </c>
      <c r="I49" s="27">
        <v>0</v>
      </c>
      <c r="J49" s="27">
        <v>0</v>
      </c>
      <c r="K49" s="27">
        <v>0</v>
      </c>
      <c r="L49" s="27">
        <v>7</v>
      </c>
      <c r="M49" s="418">
        <v>88</v>
      </c>
      <c r="N49" s="367"/>
      <c r="O49" s="50"/>
    </row>
    <row r="50" spans="1:15" ht="15.75">
      <c r="A50" s="456" t="s">
        <v>239</v>
      </c>
      <c r="B50" s="405"/>
      <c r="C50" s="27"/>
      <c r="D50" s="27"/>
      <c r="E50" s="27"/>
      <c r="F50" s="27"/>
      <c r="G50" s="418"/>
      <c r="H50" s="405"/>
      <c r="I50" s="27"/>
      <c r="J50" s="27"/>
      <c r="K50" s="27"/>
      <c r="L50" s="27"/>
      <c r="M50" s="418"/>
      <c r="N50" s="367"/>
      <c r="O50" s="50"/>
    </row>
    <row r="51" spans="1:15">
      <c r="A51" s="457" t="s">
        <v>236</v>
      </c>
      <c r="B51" s="405">
        <v>0</v>
      </c>
      <c r="C51" s="27">
        <v>0</v>
      </c>
      <c r="D51" s="27">
        <v>0</v>
      </c>
      <c r="E51" s="27">
        <v>0</v>
      </c>
      <c r="F51" s="27">
        <v>0</v>
      </c>
      <c r="G51" s="418">
        <v>0</v>
      </c>
      <c r="H51" s="405">
        <v>0</v>
      </c>
      <c r="I51" s="27">
        <v>0</v>
      </c>
      <c r="J51" s="27">
        <v>0</v>
      </c>
      <c r="K51" s="27">
        <v>0</v>
      </c>
      <c r="L51" s="27">
        <v>0</v>
      </c>
      <c r="M51" s="418">
        <v>0</v>
      </c>
      <c r="N51" s="367"/>
      <c r="O51" s="50"/>
    </row>
    <row r="52" spans="1:15">
      <c r="A52" s="457" t="s">
        <v>237</v>
      </c>
      <c r="B52" s="405">
        <v>1068.768</v>
      </c>
      <c r="C52" s="27">
        <v>553.95899999999995</v>
      </c>
      <c r="D52" s="27">
        <v>888.22299999999996</v>
      </c>
      <c r="E52" s="27">
        <v>355.28899999999999</v>
      </c>
      <c r="F52" s="27">
        <v>0</v>
      </c>
      <c r="G52" s="418">
        <v>0</v>
      </c>
      <c r="H52" s="405">
        <v>1066</v>
      </c>
      <c r="I52" s="27">
        <v>543</v>
      </c>
      <c r="J52" s="27">
        <v>909</v>
      </c>
      <c r="K52" s="27">
        <v>364</v>
      </c>
      <c r="L52" s="27">
        <v>0</v>
      </c>
      <c r="M52" s="418">
        <v>0</v>
      </c>
      <c r="N52" s="367"/>
      <c r="O52" s="50"/>
    </row>
    <row r="53" spans="1:15">
      <c r="A53" s="457" t="s">
        <v>238</v>
      </c>
      <c r="B53" s="405">
        <v>234.52</v>
      </c>
      <c r="C53" s="27">
        <v>610.721</v>
      </c>
      <c r="D53" s="27">
        <v>0</v>
      </c>
      <c r="E53" s="27">
        <v>0</v>
      </c>
      <c r="F53" s="27">
        <v>0</v>
      </c>
      <c r="G53" s="418">
        <v>0</v>
      </c>
      <c r="H53" s="405">
        <v>202</v>
      </c>
      <c r="I53" s="27">
        <v>512</v>
      </c>
      <c r="J53" s="27">
        <v>0</v>
      </c>
      <c r="K53" s="27">
        <v>0</v>
      </c>
      <c r="L53" s="27">
        <v>1</v>
      </c>
      <c r="M53" s="418">
        <v>3</v>
      </c>
      <c r="N53" s="367"/>
      <c r="O53" s="50"/>
    </row>
    <row r="54" spans="1:15" ht="18">
      <c r="A54" s="750" t="s">
        <v>240</v>
      </c>
      <c r="B54" s="405"/>
      <c r="C54" s="27"/>
      <c r="D54" s="27"/>
      <c r="E54" s="27"/>
      <c r="F54" s="27"/>
      <c r="G54" s="418"/>
      <c r="H54" s="405"/>
      <c r="I54" s="27"/>
      <c r="J54" s="27"/>
      <c r="K54" s="27"/>
      <c r="L54" s="27"/>
      <c r="M54" s="418"/>
      <c r="N54" s="367"/>
      <c r="O54" s="50"/>
    </row>
    <row r="55" spans="1:15">
      <c r="A55" s="458" t="s">
        <v>244</v>
      </c>
      <c r="B55" s="405">
        <v>54.523000000000003</v>
      </c>
      <c r="C55" s="27">
        <v>681.54100000000005</v>
      </c>
      <c r="D55" s="27">
        <v>0</v>
      </c>
      <c r="E55" s="27">
        <v>0</v>
      </c>
      <c r="F55" s="27">
        <v>0</v>
      </c>
      <c r="G55" s="418">
        <v>0</v>
      </c>
      <c r="H55" s="405">
        <v>51</v>
      </c>
      <c r="I55" s="27">
        <v>631</v>
      </c>
      <c r="J55" s="27">
        <v>0</v>
      </c>
      <c r="K55" s="27">
        <v>0</v>
      </c>
      <c r="L55" s="27">
        <v>0</v>
      </c>
      <c r="M55" s="418">
        <v>0</v>
      </c>
      <c r="N55" s="367"/>
      <c r="O55" s="50"/>
    </row>
    <row r="56" spans="1:15" ht="30">
      <c r="A56" s="593" t="s">
        <v>308</v>
      </c>
      <c r="B56" s="405">
        <v>0</v>
      </c>
      <c r="C56" s="27">
        <v>0</v>
      </c>
      <c r="D56" s="27">
        <v>0</v>
      </c>
      <c r="E56" s="27">
        <v>0</v>
      </c>
      <c r="F56" s="27">
        <v>0</v>
      </c>
      <c r="G56" s="418">
        <v>0</v>
      </c>
      <c r="H56" s="405">
        <v>0</v>
      </c>
      <c r="I56" s="27">
        <v>0</v>
      </c>
      <c r="J56" s="27">
        <v>0</v>
      </c>
      <c r="K56" s="27">
        <v>0</v>
      </c>
      <c r="L56" s="27">
        <v>0</v>
      </c>
      <c r="M56" s="418">
        <v>0</v>
      </c>
      <c r="N56" s="367"/>
      <c r="O56" s="50"/>
    </row>
    <row r="57" spans="1:15">
      <c r="A57" s="458" t="s">
        <v>233</v>
      </c>
      <c r="B57" s="405">
        <v>0</v>
      </c>
      <c r="C57" s="27">
        <v>0</v>
      </c>
      <c r="D57" s="27">
        <v>0</v>
      </c>
      <c r="E57" s="27">
        <v>0</v>
      </c>
      <c r="F57" s="27">
        <v>4</v>
      </c>
      <c r="G57" s="418">
        <v>54</v>
      </c>
      <c r="H57" s="405">
        <v>0</v>
      </c>
      <c r="I57" s="27">
        <v>0</v>
      </c>
      <c r="J57" s="27">
        <v>0</v>
      </c>
      <c r="K57" s="27">
        <v>0</v>
      </c>
      <c r="L57" s="27">
        <v>4</v>
      </c>
      <c r="M57" s="418">
        <v>50</v>
      </c>
      <c r="N57" s="367"/>
      <c r="O57" s="50"/>
    </row>
    <row r="58" spans="1:15">
      <c r="A58" s="457"/>
      <c r="B58" s="405"/>
      <c r="C58" s="27"/>
      <c r="D58" s="27"/>
      <c r="E58" s="27"/>
      <c r="F58" s="27"/>
      <c r="G58" s="418"/>
      <c r="H58" s="405"/>
      <c r="I58" s="27"/>
      <c r="J58" s="27"/>
      <c r="K58" s="27"/>
      <c r="L58" s="27"/>
      <c r="M58" s="418"/>
      <c r="N58" s="367"/>
      <c r="O58" s="50"/>
    </row>
    <row r="59" spans="1:15" ht="15.75">
      <c r="A59" s="455" t="s">
        <v>210</v>
      </c>
      <c r="B59" s="1411">
        <f>SUM(B43:B58)</f>
        <v>1357.8109999999999</v>
      </c>
      <c r="C59" s="1409">
        <f t="shared" ref="C59:G59" si="4">SUM(C43:C58)</f>
        <v>1846.221</v>
      </c>
      <c r="D59" s="1409">
        <f t="shared" si="4"/>
        <v>3003.223</v>
      </c>
      <c r="E59" s="1409">
        <f t="shared" si="4"/>
        <v>505.28899999999999</v>
      </c>
      <c r="F59" s="1245">
        <f t="shared" si="4"/>
        <v>32</v>
      </c>
      <c r="G59" s="1403">
        <f t="shared" si="4"/>
        <v>303</v>
      </c>
      <c r="H59" s="1411">
        <f>SUM(H43:H58)</f>
        <v>1919</v>
      </c>
      <c r="I59" s="1409">
        <f t="shared" ref="I59:M59" si="5">SUM(I43:I58)</f>
        <v>1728</v>
      </c>
      <c r="J59" s="1409">
        <f t="shared" si="5"/>
        <v>3013</v>
      </c>
      <c r="K59" s="1409">
        <f t="shared" si="5"/>
        <v>511</v>
      </c>
      <c r="L59" s="1245">
        <f t="shared" si="5"/>
        <v>63</v>
      </c>
      <c r="M59" s="1403">
        <f t="shared" si="5"/>
        <v>242</v>
      </c>
      <c r="N59" s="378">
        <f t="shared" ref="N59" si="6">SUM(N44:N58)</f>
        <v>0</v>
      </c>
      <c r="O59" s="50"/>
    </row>
    <row r="60" spans="1:15" ht="16.5" thickBot="1">
      <c r="A60" s="459" t="s">
        <v>5</v>
      </c>
      <c r="B60" s="1412">
        <f t="shared" ref="B60:N60" si="7">+B40+B59</f>
        <v>1571.8109999999999</v>
      </c>
      <c r="C60" s="1413">
        <f t="shared" si="7"/>
        <v>1968.221</v>
      </c>
      <c r="D60" s="1413">
        <f t="shared" si="7"/>
        <v>3412.223</v>
      </c>
      <c r="E60" s="1413">
        <f t="shared" si="7"/>
        <v>578.28899999999999</v>
      </c>
      <c r="F60" s="1414">
        <f t="shared" si="7"/>
        <v>32</v>
      </c>
      <c r="G60" s="1415">
        <f t="shared" si="7"/>
        <v>303</v>
      </c>
      <c r="H60" s="1412">
        <f t="shared" si="7"/>
        <v>1953</v>
      </c>
      <c r="I60" s="1413">
        <f t="shared" si="7"/>
        <v>1754</v>
      </c>
      <c r="J60" s="1413">
        <f t="shared" si="7"/>
        <v>3075</v>
      </c>
      <c r="K60" s="1413">
        <f t="shared" si="7"/>
        <v>520</v>
      </c>
      <c r="L60" s="1414">
        <f t="shared" si="7"/>
        <v>63</v>
      </c>
      <c r="M60" s="1415">
        <f t="shared" si="7"/>
        <v>242</v>
      </c>
      <c r="N60" s="378">
        <f t="shared" si="7"/>
        <v>0</v>
      </c>
      <c r="O60" s="50"/>
    </row>
    <row r="62" spans="1:15">
      <c r="A62" s="379" t="s">
        <v>281</v>
      </c>
    </row>
    <row r="63" spans="1:15">
      <c r="A63" s="379" t="s">
        <v>243</v>
      </c>
    </row>
    <row r="64" spans="1:15">
      <c r="A64" s="379" t="s">
        <v>334</v>
      </c>
    </row>
    <row r="65" spans="1:1">
      <c r="A65" s="742" t="s">
        <v>673</v>
      </c>
    </row>
  </sheetData>
  <mergeCells count="27">
    <mergeCell ref="L36:M36"/>
    <mergeCell ref="B36:C36"/>
    <mergeCell ref="D36:E36"/>
    <mergeCell ref="F36:G36"/>
    <mergeCell ref="H36:I36"/>
    <mergeCell ref="J36:K36"/>
    <mergeCell ref="L7:M7"/>
    <mergeCell ref="B34:G34"/>
    <mergeCell ref="H34:M34"/>
    <mergeCell ref="B35:E35"/>
    <mergeCell ref="F35:G35"/>
    <mergeCell ref="H35:K35"/>
    <mergeCell ref="L35:M35"/>
    <mergeCell ref="B7:C7"/>
    <mergeCell ref="D7:E7"/>
    <mergeCell ref="F7:G7"/>
    <mergeCell ref="H7:I7"/>
    <mergeCell ref="J7:K7"/>
    <mergeCell ref="B33:M33"/>
    <mergeCell ref="A1:N1"/>
    <mergeCell ref="B5:G5"/>
    <mergeCell ref="H5:M5"/>
    <mergeCell ref="B6:E6"/>
    <mergeCell ref="F6:G6"/>
    <mergeCell ref="H6:K6"/>
    <mergeCell ref="L6:M6"/>
    <mergeCell ref="B4:M4"/>
  </mergeCells>
  <printOptions horizontalCentered="1"/>
  <pageMargins left="0.31496062992125984" right="0.31496062992125984" top="0.39370078740157483" bottom="0.39370078740157483" header="0.19685039370078741" footer="0.19685039370078741"/>
  <pageSetup scale="44" orientation="landscape" cellComments="asDisplayed" r:id="rId1"/>
  <headerFooter alignWithMargins="0">
    <oddFooter>&amp;L&amp;"Tahoma,Italique"National Bank of Canada - Supplementary Financial Information&amp;R&amp;"Tahoma,Italique"page 37</oddFooter>
  </headerFooter>
  <drawing r:id="rId2"/>
  <legacyDrawing r:id="rId3"/>
  <oleObjects>
    <mc:AlternateContent xmlns:mc="http://schemas.openxmlformats.org/markup-compatibility/2006">
      <mc:Choice Requires="x14">
        <oleObject progId="Word.Document.8" shapeId="130049" r:id="rId4">
          <objectPr defaultSize="0" r:id="rId5">
            <anchor moveWithCells="1">
              <from>
                <xdr:col>0</xdr:col>
                <xdr:colOff>66675</xdr:colOff>
                <xdr:row>0</xdr:row>
                <xdr:rowOff>47625</xdr:rowOff>
              </from>
              <to>
                <xdr:col>0</xdr:col>
                <xdr:colOff>314325</xdr:colOff>
                <xdr:row>0</xdr:row>
                <xdr:rowOff>285750</xdr:rowOff>
              </to>
            </anchor>
          </objectPr>
        </oleObject>
      </mc:Choice>
      <mc:Fallback>
        <oleObject progId="Word.Document.8" shapeId="130049" r:id="rId4"/>
      </mc:Fallback>
    </mc:AlternateContent>
    <mc:AlternateContent xmlns:mc="http://schemas.openxmlformats.org/markup-compatibility/2006">
      <mc:Choice Requires="x14">
        <oleObject progId="Word.Document.8" shapeId="130051" r:id="rId6">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30051" r:id="rId6"/>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7">
    <tabColor rgb="FF0070C0"/>
    <pageSetUpPr fitToPage="1"/>
  </sheetPr>
  <dimension ref="A1:AM68"/>
  <sheetViews>
    <sheetView showZeros="0" view="pageBreakPreview" zoomScale="75" zoomScaleSheetLayoutView="75" workbookViewId="0">
      <selection activeCell="C14" sqref="C14"/>
    </sheetView>
  </sheetViews>
  <sheetFormatPr defaultColWidth="8.88671875" defaultRowHeight="15"/>
  <cols>
    <col min="1" max="1" width="33.6640625" customWidth="1"/>
    <col min="2" max="2" width="2.21875" customWidth="1"/>
    <col min="3" max="10" width="12.77734375" customWidth="1"/>
    <col min="11" max="11" width="10.109375" bestFit="1" customWidth="1"/>
    <col min="12" max="12" width="9.33203125" bestFit="1" customWidth="1"/>
    <col min="13" max="13" width="10.109375" bestFit="1" customWidth="1"/>
    <col min="14" max="14" width="6" bestFit="1" customWidth="1"/>
    <col min="15" max="15" width="10.109375" bestFit="1" customWidth="1"/>
    <col min="16" max="16" width="10.44140625" bestFit="1" customWidth="1"/>
    <col min="17" max="17" width="6.33203125" bestFit="1" customWidth="1"/>
    <col min="18" max="18" width="10.88671875" bestFit="1" customWidth="1"/>
    <col min="19" max="19" width="10.44140625" bestFit="1" customWidth="1"/>
    <col min="20" max="20" width="7.77734375" bestFit="1" customWidth="1"/>
    <col min="21" max="21" width="8.88671875" bestFit="1" customWidth="1"/>
    <col min="22" max="22" width="4.6640625" bestFit="1" customWidth="1"/>
    <col min="23" max="23" width="7.77734375" bestFit="1" customWidth="1"/>
    <col min="24" max="24" width="8.88671875" bestFit="1" customWidth="1"/>
    <col min="25" max="25" width="6.109375" bestFit="1" customWidth="1"/>
    <col min="26" max="26" width="9.88671875" bestFit="1" customWidth="1"/>
    <col min="27" max="27" width="8.88671875" bestFit="1" customWidth="1"/>
    <col min="28" max="28" width="7.77734375" bestFit="1" customWidth="1"/>
    <col min="29" max="29" width="8.88671875" bestFit="1" customWidth="1"/>
    <col min="30" max="30" width="6" customWidth="1"/>
    <col min="31" max="31" width="7.77734375" bestFit="1" customWidth="1"/>
    <col min="32" max="32" width="8.88671875" bestFit="1" customWidth="1"/>
    <col min="33" max="33" width="5.77734375" bestFit="1" customWidth="1"/>
    <col min="34" max="34" width="9.88671875" bestFit="1" customWidth="1"/>
    <col min="257" max="257" width="29.33203125" customWidth="1"/>
    <col min="258" max="258" width="2.21875" customWidth="1"/>
    <col min="259" max="266" width="13.109375" customWidth="1"/>
    <col min="267" max="267" width="10.109375" bestFit="1" customWidth="1"/>
    <col min="268" max="268" width="9.33203125" bestFit="1" customWidth="1"/>
    <col min="269" max="269" width="10.109375" bestFit="1" customWidth="1"/>
    <col min="270" max="270" width="6" bestFit="1" customWidth="1"/>
    <col min="271" max="271" width="10.109375" bestFit="1" customWidth="1"/>
    <col min="272" max="272" width="10.44140625" bestFit="1" customWidth="1"/>
    <col min="273" max="273" width="6.33203125" bestFit="1" customWidth="1"/>
    <col min="274" max="274" width="10.88671875" bestFit="1" customWidth="1"/>
    <col min="275" max="275" width="10.44140625" bestFit="1" customWidth="1"/>
    <col min="276" max="276" width="7.77734375" bestFit="1" customWidth="1"/>
    <col min="277" max="277" width="8.88671875" bestFit="1" customWidth="1"/>
    <col min="278" max="278" width="4.6640625" bestFit="1" customWidth="1"/>
    <col min="279" max="279" width="7.77734375" bestFit="1" customWidth="1"/>
    <col min="280" max="280" width="8.88671875" bestFit="1" customWidth="1"/>
    <col min="281" max="281" width="6.109375" bestFit="1" customWidth="1"/>
    <col min="282" max="282" width="9.88671875" bestFit="1" customWidth="1"/>
    <col min="283" max="283" width="8.88671875" bestFit="1" customWidth="1"/>
    <col min="284" max="284" width="7.77734375" bestFit="1" customWidth="1"/>
    <col min="285" max="285" width="8.88671875" bestFit="1" customWidth="1"/>
    <col min="286" max="286" width="6" customWidth="1"/>
    <col min="287" max="287" width="7.77734375" bestFit="1" customWidth="1"/>
    <col min="288" max="288" width="8.88671875" bestFit="1" customWidth="1"/>
    <col min="289" max="289" width="5.77734375" bestFit="1" customWidth="1"/>
    <col min="290" max="290" width="9.88671875" bestFit="1" customWidth="1"/>
    <col min="513" max="513" width="29.33203125" customWidth="1"/>
    <col min="514" max="514" width="2.21875" customWidth="1"/>
    <col min="515" max="522" width="13.109375" customWidth="1"/>
    <col min="523" max="523" width="10.109375" bestFit="1" customWidth="1"/>
    <col min="524" max="524" width="9.33203125" bestFit="1" customWidth="1"/>
    <col min="525" max="525" width="10.109375" bestFit="1" customWidth="1"/>
    <col min="526" max="526" width="6" bestFit="1" customWidth="1"/>
    <col min="527" max="527" width="10.109375" bestFit="1" customWidth="1"/>
    <col min="528" max="528" width="10.44140625" bestFit="1" customWidth="1"/>
    <col min="529" max="529" width="6.33203125" bestFit="1" customWidth="1"/>
    <col min="530" max="530" width="10.88671875" bestFit="1" customWidth="1"/>
    <col min="531" max="531" width="10.44140625" bestFit="1" customWidth="1"/>
    <col min="532" max="532" width="7.77734375" bestFit="1" customWidth="1"/>
    <col min="533" max="533" width="8.88671875" bestFit="1" customWidth="1"/>
    <col min="534" max="534" width="4.6640625" bestFit="1" customWidth="1"/>
    <col min="535" max="535" width="7.77734375" bestFit="1" customWidth="1"/>
    <col min="536" max="536" width="8.88671875" bestFit="1" customWidth="1"/>
    <col min="537" max="537" width="6.109375" bestFit="1" customWidth="1"/>
    <col min="538" max="538" width="9.88671875" bestFit="1" customWidth="1"/>
    <col min="539" max="539" width="8.88671875" bestFit="1" customWidth="1"/>
    <col min="540" max="540" width="7.77734375" bestFit="1" customWidth="1"/>
    <col min="541" max="541" width="8.88671875" bestFit="1" customWidth="1"/>
    <col min="542" max="542" width="6" customWidth="1"/>
    <col min="543" max="543" width="7.77734375" bestFit="1" customWidth="1"/>
    <col min="544" max="544" width="8.88671875" bestFit="1" customWidth="1"/>
    <col min="545" max="545" width="5.77734375" bestFit="1" customWidth="1"/>
    <col min="546" max="546" width="9.88671875" bestFit="1" customWidth="1"/>
    <col min="769" max="769" width="29.33203125" customWidth="1"/>
    <col min="770" max="770" width="2.21875" customWidth="1"/>
    <col min="771" max="778" width="13.109375" customWidth="1"/>
    <col min="779" max="779" width="10.109375" bestFit="1" customWidth="1"/>
    <col min="780" max="780" width="9.33203125" bestFit="1" customWidth="1"/>
    <col min="781" max="781" width="10.109375" bestFit="1" customWidth="1"/>
    <col min="782" max="782" width="6" bestFit="1" customWidth="1"/>
    <col min="783" max="783" width="10.109375" bestFit="1" customWidth="1"/>
    <col min="784" max="784" width="10.44140625" bestFit="1" customWidth="1"/>
    <col min="785" max="785" width="6.33203125" bestFit="1" customWidth="1"/>
    <col min="786" max="786" width="10.88671875" bestFit="1" customWidth="1"/>
    <col min="787" max="787" width="10.44140625" bestFit="1" customWidth="1"/>
    <col min="788" max="788" width="7.77734375" bestFit="1" customWidth="1"/>
    <col min="789" max="789" width="8.88671875" bestFit="1" customWidth="1"/>
    <col min="790" max="790" width="4.6640625" bestFit="1" customWidth="1"/>
    <col min="791" max="791" width="7.77734375" bestFit="1" customWidth="1"/>
    <col min="792" max="792" width="8.88671875" bestFit="1" customWidth="1"/>
    <col min="793" max="793" width="6.109375" bestFit="1" customWidth="1"/>
    <col min="794" max="794" width="9.88671875" bestFit="1" customWidth="1"/>
    <col min="795" max="795" width="8.88671875" bestFit="1" customWidth="1"/>
    <col min="796" max="796" width="7.77734375" bestFit="1" customWidth="1"/>
    <col min="797" max="797" width="8.88671875" bestFit="1" customWidth="1"/>
    <col min="798" max="798" width="6" customWidth="1"/>
    <col min="799" max="799" width="7.77734375" bestFit="1" customWidth="1"/>
    <col min="800" max="800" width="8.88671875" bestFit="1" customWidth="1"/>
    <col min="801" max="801" width="5.77734375" bestFit="1" customWidth="1"/>
    <col min="802" max="802" width="9.88671875" bestFit="1" customWidth="1"/>
    <col min="1025" max="1025" width="29.33203125" customWidth="1"/>
    <col min="1026" max="1026" width="2.21875" customWidth="1"/>
    <col min="1027" max="1034" width="13.109375" customWidth="1"/>
    <col min="1035" max="1035" width="10.109375" bestFit="1" customWidth="1"/>
    <col min="1036" max="1036" width="9.33203125" bestFit="1" customWidth="1"/>
    <col min="1037" max="1037" width="10.109375" bestFit="1" customWidth="1"/>
    <col min="1038" max="1038" width="6" bestFit="1" customWidth="1"/>
    <col min="1039" max="1039" width="10.109375" bestFit="1" customWidth="1"/>
    <col min="1040" max="1040" width="10.44140625" bestFit="1" customWidth="1"/>
    <col min="1041" max="1041" width="6.33203125" bestFit="1" customWidth="1"/>
    <col min="1042" max="1042" width="10.88671875" bestFit="1" customWidth="1"/>
    <col min="1043" max="1043" width="10.44140625" bestFit="1" customWidth="1"/>
    <col min="1044" max="1044" width="7.77734375" bestFit="1" customWidth="1"/>
    <col min="1045" max="1045" width="8.88671875" bestFit="1" customWidth="1"/>
    <col min="1046" max="1046" width="4.6640625" bestFit="1" customWidth="1"/>
    <col min="1047" max="1047" width="7.77734375" bestFit="1" customWidth="1"/>
    <col min="1048" max="1048" width="8.88671875" bestFit="1" customWidth="1"/>
    <col min="1049" max="1049" width="6.109375" bestFit="1" customWidth="1"/>
    <col min="1050" max="1050" width="9.88671875" bestFit="1" customWidth="1"/>
    <col min="1051" max="1051" width="8.88671875" bestFit="1" customWidth="1"/>
    <col min="1052" max="1052" width="7.77734375" bestFit="1" customWidth="1"/>
    <col min="1053" max="1053" width="8.88671875" bestFit="1" customWidth="1"/>
    <col min="1054" max="1054" width="6" customWidth="1"/>
    <col min="1055" max="1055" width="7.77734375" bestFit="1" customWidth="1"/>
    <col min="1056" max="1056" width="8.88671875" bestFit="1" customWidth="1"/>
    <col min="1057" max="1057" width="5.77734375" bestFit="1" customWidth="1"/>
    <col min="1058" max="1058" width="9.88671875" bestFit="1" customWidth="1"/>
    <col min="1281" max="1281" width="29.33203125" customWidth="1"/>
    <col min="1282" max="1282" width="2.21875" customWidth="1"/>
    <col min="1283" max="1290" width="13.109375" customWidth="1"/>
    <col min="1291" max="1291" width="10.109375" bestFit="1" customWidth="1"/>
    <col min="1292" max="1292" width="9.33203125" bestFit="1" customWidth="1"/>
    <col min="1293" max="1293" width="10.109375" bestFit="1" customWidth="1"/>
    <col min="1294" max="1294" width="6" bestFit="1" customWidth="1"/>
    <col min="1295" max="1295" width="10.109375" bestFit="1" customWidth="1"/>
    <col min="1296" max="1296" width="10.44140625" bestFit="1" customWidth="1"/>
    <col min="1297" max="1297" width="6.33203125" bestFit="1" customWidth="1"/>
    <col min="1298" max="1298" width="10.88671875" bestFit="1" customWidth="1"/>
    <col min="1299" max="1299" width="10.44140625" bestFit="1" customWidth="1"/>
    <col min="1300" max="1300" width="7.77734375" bestFit="1" customWidth="1"/>
    <col min="1301" max="1301" width="8.88671875" bestFit="1" customWidth="1"/>
    <col min="1302" max="1302" width="4.6640625" bestFit="1" customWidth="1"/>
    <col min="1303" max="1303" width="7.77734375" bestFit="1" customWidth="1"/>
    <col min="1304" max="1304" width="8.88671875" bestFit="1" customWidth="1"/>
    <col min="1305" max="1305" width="6.109375" bestFit="1" customWidth="1"/>
    <col min="1306" max="1306" width="9.88671875" bestFit="1" customWidth="1"/>
    <col min="1307" max="1307" width="8.88671875" bestFit="1" customWidth="1"/>
    <col min="1308" max="1308" width="7.77734375" bestFit="1" customWidth="1"/>
    <col min="1309" max="1309" width="8.88671875" bestFit="1" customWidth="1"/>
    <col min="1310" max="1310" width="6" customWidth="1"/>
    <col min="1311" max="1311" width="7.77734375" bestFit="1" customWidth="1"/>
    <col min="1312" max="1312" width="8.88671875" bestFit="1" customWidth="1"/>
    <col min="1313" max="1313" width="5.77734375" bestFit="1" customWidth="1"/>
    <col min="1314" max="1314" width="9.88671875" bestFit="1" customWidth="1"/>
    <col min="1537" max="1537" width="29.33203125" customWidth="1"/>
    <col min="1538" max="1538" width="2.21875" customWidth="1"/>
    <col min="1539" max="1546" width="13.109375" customWidth="1"/>
    <col min="1547" max="1547" width="10.109375" bestFit="1" customWidth="1"/>
    <col min="1548" max="1548" width="9.33203125" bestFit="1" customWidth="1"/>
    <col min="1549" max="1549" width="10.109375" bestFit="1" customWidth="1"/>
    <col min="1550" max="1550" width="6" bestFit="1" customWidth="1"/>
    <col min="1551" max="1551" width="10.109375" bestFit="1" customWidth="1"/>
    <col min="1552" max="1552" width="10.44140625" bestFit="1" customWidth="1"/>
    <col min="1553" max="1553" width="6.33203125" bestFit="1" customWidth="1"/>
    <col min="1554" max="1554" width="10.88671875" bestFit="1" customWidth="1"/>
    <col min="1555" max="1555" width="10.44140625" bestFit="1" customWidth="1"/>
    <col min="1556" max="1556" width="7.77734375" bestFit="1" customWidth="1"/>
    <col min="1557" max="1557" width="8.88671875" bestFit="1" customWidth="1"/>
    <col min="1558" max="1558" width="4.6640625" bestFit="1" customWidth="1"/>
    <col min="1559" max="1559" width="7.77734375" bestFit="1" customWidth="1"/>
    <col min="1560" max="1560" width="8.88671875" bestFit="1" customWidth="1"/>
    <col min="1561" max="1561" width="6.109375" bestFit="1" customWidth="1"/>
    <col min="1562" max="1562" width="9.88671875" bestFit="1" customWidth="1"/>
    <col min="1563" max="1563" width="8.88671875" bestFit="1" customWidth="1"/>
    <col min="1564" max="1564" width="7.77734375" bestFit="1" customWidth="1"/>
    <col min="1565" max="1565" width="8.88671875" bestFit="1" customWidth="1"/>
    <col min="1566" max="1566" width="6" customWidth="1"/>
    <col min="1567" max="1567" width="7.77734375" bestFit="1" customWidth="1"/>
    <col min="1568" max="1568" width="8.88671875" bestFit="1" customWidth="1"/>
    <col min="1569" max="1569" width="5.77734375" bestFit="1" customWidth="1"/>
    <col min="1570" max="1570" width="9.88671875" bestFit="1" customWidth="1"/>
    <col min="1793" max="1793" width="29.33203125" customWidth="1"/>
    <col min="1794" max="1794" width="2.21875" customWidth="1"/>
    <col min="1795" max="1802" width="13.109375" customWidth="1"/>
    <col min="1803" max="1803" width="10.109375" bestFit="1" customWidth="1"/>
    <col min="1804" max="1804" width="9.33203125" bestFit="1" customWidth="1"/>
    <col min="1805" max="1805" width="10.109375" bestFit="1" customWidth="1"/>
    <col min="1806" max="1806" width="6" bestFit="1" customWidth="1"/>
    <col min="1807" max="1807" width="10.109375" bestFit="1" customWidth="1"/>
    <col min="1808" max="1808" width="10.44140625" bestFit="1" customWidth="1"/>
    <col min="1809" max="1809" width="6.33203125" bestFit="1" customWidth="1"/>
    <col min="1810" max="1810" width="10.88671875" bestFit="1" customWidth="1"/>
    <col min="1811" max="1811" width="10.44140625" bestFit="1" customWidth="1"/>
    <col min="1812" max="1812" width="7.77734375" bestFit="1" customWidth="1"/>
    <col min="1813" max="1813" width="8.88671875" bestFit="1" customWidth="1"/>
    <col min="1814" max="1814" width="4.6640625" bestFit="1" customWidth="1"/>
    <col min="1815" max="1815" width="7.77734375" bestFit="1" customWidth="1"/>
    <col min="1816" max="1816" width="8.88671875" bestFit="1" customWidth="1"/>
    <col min="1817" max="1817" width="6.109375" bestFit="1" customWidth="1"/>
    <col min="1818" max="1818" width="9.88671875" bestFit="1" customWidth="1"/>
    <col min="1819" max="1819" width="8.88671875" bestFit="1" customWidth="1"/>
    <col min="1820" max="1820" width="7.77734375" bestFit="1" customWidth="1"/>
    <col min="1821" max="1821" width="8.88671875" bestFit="1" customWidth="1"/>
    <col min="1822" max="1822" width="6" customWidth="1"/>
    <col min="1823" max="1823" width="7.77734375" bestFit="1" customWidth="1"/>
    <col min="1824" max="1824" width="8.88671875" bestFit="1" customWidth="1"/>
    <col min="1825" max="1825" width="5.77734375" bestFit="1" customWidth="1"/>
    <col min="1826" max="1826" width="9.88671875" bestFit="1" customWidth="1"/>
    <col min="2049" max="2049" width="29.33203125" customWidth="1"/>
    <col min="2050" max="2050" width="2.21875" customWidth="1"/>
    <col min="2051" max="2058" width="13.109375" customWidth="1"/>
    <col min="2059" max="2059" width="10.109375" bestFit="1" customWidth="1"/>
    <col min="2060" max="2060" width="9.33203125" bestFit="1" customWidth="1"/>
    <col min="2061" max="2061" width="10.109375" bestFit="1" customWidth="1"/>
    <col min="2062" max="2062" width="6" bestFit="1" customWidth="1"/>
    <col min="2063" max="2063" width="10.109375" bestFit="1" customWidth="1"/>
    <col min="2064" max="2064" width="10.44140625" bestFit="1" customWidth="1"/>
    <col min="2065" max="2065" width="6.33203125" bestFit="1" customWidth="1"/>
    <col min="2066" max="2066" width="10.88671875" bestFit="1" customWidth="1"/>
    <col min="2067" max="2067" width="10.44140625" bestFit="1" customWidth="1"/>
    <col min="2068" max="2068" width="7.77734375" bestFit="1" customWidth="1"/>
    <col min="2069" max="2069" width="8.88671875" bestFit="1" customWidth="1"/>
    <col min="2070" max="2070" width="4.6640625" bestFit="1" customWidth="1"/>
    <col min="2071" max="2071" width="7.77734375" bestFit="1" customWidth="1"/>
    <col min="2072" max="2072" width="8.88671875" bestFit="1" customWidth="1"/>
    <col min="2073" max="2073" width="6.109375" bestFit="1" customWidth="1"/>
    <col min="2074" max="2074" width="9.88671875" bestFit="1" customWidth="1"/>
    <col min="2075" max="2075" width="8.88671875" bestFit="1" customWidth="1"/>
    <col min="2076" max="2076" width="7.77734375" bestFit="1" customWidth="1"/>
    <col min="2077" max="2077" width="8.88671875" bestFit="1" customWidth="1"/>
    <col min="2078" max="2078" width="6" customWidth="1"/>
    <col min="2079" max="2079" width="7.77734375" bestFit="1" customWidth="1"/>
    <col min="2080" max="2080" width="8.88671875" bestFit="1" customWidth="1"/>
    <col min="2081" max="2081" width="5.77734375" bestFit="1" customWidth="1"/>
    <col min="2082" max="2082" width="9.88671875" bestFit="1" customWidth="1"/>
    <col min="2305" max="2305" width="29.33203125" customWidth="1"/>
    <col min="2306" max="2306" width="2.21875" customWidth="1"/>
    <col min="2307" max="2314" width="13.109375" customWidth="1"/>
    <col min="2315" max="2315" width="10.109375" bestFit="1" customWidth="1"/>
    <col min="2316" max="2316" width="9.33203125" bestFit="1" customWidth="1"/>
    <col min="2317" max="2317" width="10.109375" bestFit="1" customWidth="1"/>
    <col min="2318" max="2318" width="6" bestFit="1" customWidth="1"/>
    <col min="2319" max="2319" width="10.109375" bestFit="1" customWidth="1"/>
    <col min="2320" max="2320" width="10.44140625" bestFit="1" customWidth="1"/>
    <col min="2321" max="2321" width="6.33203125" bestFit="1" customWidth="1"/>
    <col min="2322" max="2322" width="10.88671875" bestFit="1" customWidth="1"/>
    <col min="2323" max="2323" width="10.44140625" bestFit="1" customWidth="1"/>
    <col min="2324" max="2324" width="7.77734375" bestFit="1" customWidth="1"/>
    <col min="2325" max="2325" width="8.88671875" bestFit="1" customWidth="1"/>
    <col min="2326" max="2326" width="4.6640625" bestFit="1" customWidth="1"/>
    <col min="2327" max="2327" width="7.77734375" bestFit="1" customWidth="1"/>
    <col min="2328" max="2328" width="8.88671875" bestFit="1" customWidth="1"/>
    <col min="2329" max="2329" width="6.109375" bestFit="1" customWidth="1"/>
    <col min="2330" max="2330" width="9.88671875" bestFit="1" customWidth="1"/>
    <col min="2331" max="2331" width="8.88671875" bestFit="1" customWidth="1"/>
    <col min="2332" max="2332" width="7.77734375" bestFit="1" customWidth="1"/>
    <col min="2333" max="2333" width="8.88671875" bestFit="1" customWidth="1"/>
    <col min="2334" max="2334" width="6" customWidth="1"/>
    <col min="2335" max="2335" width="7.77734375" bestFit="1" customWidth="1"/>
    <col min="2336" max="2336" width="8.88671875" bestFit="1" customWidth="1"/>
    <col min="2337" max="2337" width="5.77734375" bestFit="1" customWidth="1"/>
    <col min="2338" max="2338" width="9.88671875" bestFit="1" customWidth="1"/>
    <col min="2561" max="2561" width="29.33203125" customWidth="1"/>
    <col min="2562" max="2562" width="2.21875" customWidth="1"/>
    <col min="2563" max="2570" width="13.109375" customWidth="1"/>
    <col min="2571" max="2571" width="10.109375" bestFit="1" customWidth="1"/>
    <col min="2572" max="2572" width="9.33203125" bestFit="1" customWidth="1"/>
    <col min="2573" max="2573" width="10.109375" bestFit="1" customWidth="1"/>
    <col min="2574" max="2574" width="6" bestFit="1" customWidth="1"/>
    <col min="2575" max="2575" width="10.109375" bestFit="1" customWidth="1"/>
    <col min="2576" max="2576" width="10.44140625" bestFit="1" customWidth="1"/>
    <col min="2577" max="2577" width="6.33203125" bestFit="1" customWidth="1"/>
    <col min="2578" max="2578" width="10.88671875" bestFit="1" customWidth="1"/>
    <col min="2579" max="2579" width="10.44140625" bestFit="1" customWidth="1"/>
    <col min="2580" max="2580" width="7.77734375" bestFit="1" customWidth="1"/>
    <col min="2581" max="2581" width="8.88671875" bestFit="1" customWidth="1"/>
    <col min="2582" max="2582" width="4.6640625" bestFit="1" customWidth="1"/>
    <col min="2583" max="2583" width="7.77734375" bestFit="1" customWidth="1"/>
    <col min="2584" max="2584" width="8.88671875" bestFit="1" customWidth="1"/>
    <col min="2585" max="2585" width="6.109375" bestFit="1" customWidth="1"/>
    <col min="2586" max="2586" width="9.88671875" bestFit="1" customWidth="1"/>
    <col min="2587" max="2587" width="8.88671875" bestFit="1" customWidth="1"/>
    <col min="2588" max="2588" width="7.77734375" bestFit="1" customWidth="1"/>
    <col min="2589" max="2589" width="8.88671875" bestFit="1" customWidth="1"/>
    <col min="2590" max="2590" width="6" customWidth="1"/>
    <col min="2591" max="2591" width="7.77734375" bestFit="1" customWidth="1"/>
    <col min="2592" max="2592" width="8.88671875" bestFit="1" customWidth="1"/>
    <col min="2593" max="2593" width="5.77734375" bestFit="1" customWidth="1"/>
    <col min="2594" max="2594" width="9.88671875" bestFit="1" customWidth="1"/>
    <col min="2817" max="2817" width="29.33203125" customWidth="1"/>
    <col min="2818" max="2818" width="2.21875" customWidth="1"/>
    <col min="2819" max="2826" width="13.109375" customWidth="1"/>
    <col min="2827" max="2827" width="10.109375" bestFit="1" customWidth="1"/>
    <col min="2828" max="2828" width="9.33203125" bestFit="1" customWidth="1"/>
    <col min="2829" max="2829" width="10.109375" bestFit="1" customWidth="1"/>
    <col min="2830" max="2830" width="6" bestFit="1" customWidth="1"/>
    <col min="2831" max="2831" width="10.109375" bestFit="1" customWidth="1"/>
    <col min="2832" max="2832" width="10.44140625" bestFit="1" customWidth="1"/>
    <col min="2833" max="2833" width="6.33203125" bestFit="1" customWidth="1"/>
    <col min="2834" max="2834" width="10.88671875" bestFit="1" customWidth="1"/>
    <col min="2835" max="2835" width="10.44140625" bestFit="1" customWidth="1"/>
    <col min="2836" max="2836" width="7.77734375" bestFit="1" customWidth="1"/>
    <col min="2837" max="2837" width="8.88671875" bestFit="1" customWidth="1"/>
    <col min="2838" max="2838" width="4.6640625" bestFit="1" customWidth="1"/>
    <col min="2839" max="2839" width="7.77734375" bestFit="1" customWidth="1"/>
    <col min="2840" max="2840" width="8.88671875" bestFit="1" customWidth="1"/>
    <col min="2841" max="2841" width="6.109375" bestFit="1" customWidth="1"/>
    <col min="2842" max="2842" width="9.88671875" bestFit="1" customWidth="1"/>
    <col min="2843" max="2843" width="8.88671875" bestFit="1" customWidth="1"/>
    <col min="2844" max="2844" width="7.77734375" bestFit="1" customWidth="1"/>
    <col min="2845" max="2845" width="8.88671875" bestFit="1" customWidth="1"/>
    <col min="2846" max="2846" width="6" customWidth="1"/>
    <col min="2847" max="2847" width="7.77734375" bestFit="1" customWidth="1"/>
    <col min="2848" max="2848" width="8.88671875" bestFit="1" customWidth="1"/>
    <col min="2849" max="2849" width="5.77734375" bestFit="1" customWidth="1"/>
    <col min="2850" max="2850" width="9.88671875" bestFit="1" customWidth="1"/>
    <col min="3073" max="3073" width="29.33203125" customWidth="1"/>
    <col min="3074" max="3074" width="2.21875" customWidth="1"/>
    <col min="3075" max="3082" width="13.109375" customWidth="1"/>
    <col min="3083" max="3083" width="10.109375" bestFit="1" customWidth="1"/>
    <col min="3084" max="3084" width="9.33203125" bestFit="1" customWidth="1"/>
    <col min="3085" max="3085" width="10.109375" bestFit="1" customWidth="1"/>
    <col min="3086" max="3086" width="6" bestFit="1" customWidth="1"/>
    <col min="3087" max="3087" width="10.109375" bestFit="1" customWidth="1"/>
    <col min="3088" max="3088" width="10.44140625" bestFit="1" customWidth="1"/>
    <col min="3089" max="3089" width="6.33203125" bestFit="1" customWidth="1"/>
    <col min="3090" max="3090" width="10.88671875" bestFit="1" customWidth="1"/>
    <col min="3091" max="3091" width="10.44140625" bestFit="1" customWidth="1"/>
    <col min="3092" max="3092" width="7.77734375" bestFit="1" customWidth="1"/>
    <col min="3093" max="3093" width="8.88671875" bestFit="1" customWidth="1"/>
    <col min="3094" max="3094" width="4.6640625" bestFit="1" customWidth="1"/>
    <col min="3095" max="3095" width="7.77734375" bestFit="1" customWidth="1"/>
    <col min="3096" max="3096" width="8.88671875" bestFit="1" customWidth="1"/>
    <col min="3097" max="3097" width="6.109375" bestFit="1" customWidth="1"/>
    <col min="3098" max="3098" width="9.88671875" bestFit="1" customWidth="1"/>
    <col min="3099" max="3099" width="8.88671875" bestFit="1" customWidth="1"/>
    <col min="3100" max="3100" width="7.77734375" bestFit="1" customWidth="1"/>
    <col min="3101" max="3101" width="8.88671875" bestFit="1" customWidth="1"/>
    <col min="3102" max="3102" width="6" customWidth="1"/>
    <col min="3103" max="3103" width="7.77734375" bestFit="1" customWidth="1"/>
    <col min="3104" max="3104" width="8.88671875" bestFit="1" customWidth="1"/>
    <col min="3105" max="3105" width="5.77734375" bestFit="1" customWidth="1"/>
    <col min="3106" max="3106" width="9.88671875" bestFit="1" customWidth="1"/>
    <col min="3329" max="3329" width="29.33203125" customWidth="1"/>
    <col min="3330" max="3330" width="2.21875" customWidth="1"/>
    <col min="3331" max="3338" width="13.109375" customWidth="1"/>
    <col min="3339" max="3339" width="10.109375" bestFit="1" customWidth="1"/>
    <col min="3340" max="3340" width="9.33203125" bestFit="1" customWidth="1"/>
    <col min="3341" max="3341" width="10.109375" bestFit="1" customWidth="1"/>
    <col min="3342" max="3342" width="6" bestFit="1" customWidth="1"/>
    <col min="3343" max="3343" width="10.109375" bestFit="1" customWidth="1"/>
    <col min="3344" max="3344" width="10.44140625" bestFit="1" customWidth="1"/>
    <col min="3345" max="3345" width="6.33203125" bestFit="1" customWidth="1"/>
    <col min="3346" max="3346" width="10.88671875" bestFit="1" customWidth="1"/>
    <col min="3347" max="3347" width="10.44140625" bestFit="1" customWidth="1"/>
    <col min="3348" max="3348" width="7.77734375" bestFit="1" customWidth="1"/>
    <col min="3349" max="3349" width="8.88671875" bestFit="1" customWidth="1"/>
    <col min="3350" max="3350" width="4.6640625" bestFit="1" customWidth="1"/>
    <col min="3351" max="3351" width="7.77734375" bestFit="1" customWidth="1"/>
    <col min="3352" max="3352" width="8.88671875" bestFit="1" customWidth="1"/>
    <col min="3353" max="3353" width="6.109375" bestFit="1" customWidth="1"/>
    <col min="3354" max="3354" width="9.88671875" bestFit="1" customWidth="1"/>
    <col min="3355" max="3355" width="8.88671875" bestFit="1" customWidth="1"/>
    <col min="3356" max="3356" width="7.77734375" bestFit="1" customWidth="1"/>
    <col min="3357" max="3357" width="8.88671875" bestFit="1" customWidth="1"/>
    <col min="3358" max="3358" width="6" customWidth="1"/>
    <col min="3359" max="3359" width="7.77734375" bestFit="1" customWidth="1"/>
    <col min="3360" max="3360" width="8.88671875" bestFit="1" customWidth="1"/>
    <col min="3361" max="3361" width="5.77734375" bestFit="1" customWidth="1"/>
    <col min="3362" max="3362" width="9.88671875" bestFit="1" customWidth="1"/>
    <col min="3585" max="3585" width="29.33203125" customWidth="1"/>
    <col min="3586" max="3586" width="2.21875" customWidth="1"/>
    <col min="3587" max="3594" width="13.109375" customWidth="1"/>
    <col min="3595" max="3595" width="10.109375" bestFit="1" customWidth="1"/>
    <col min="3596" max="3596" width="9.33203125" bestFit="1" customWidth="1"/>
    <col min="3597" max="3597" width="10.109375" bestFit="1" customWidth="1"/>
    <col min="3598" max="3598" width="6" bestFit="1" customWidth="1"/>
    <col min="3599" max="3599" width="10.109375" bestFit="1" customWidth="1"/>
    <col min="3600" max="3600" width="10.44140625" bestFit="1" customWidth="1"/>
    <col min="3601" max="3601" width="6.33203125" bestFit="1" customWidth="1"/>
    <col min="3602" max="3602" width="10.88671875" bestFit="1" customWidth="1"/>
    <col min="3603" max="3603" width="10.44140625" bestFit="1" customWidth="1"/>
    <col min="3604" max="3604" width="7.77734375" bestFit="1" customWidth="1"/>
    <col min="3605" max="3605" width="8.88671875" bestFit="1" customWidth="1"/>
    <col min="3606" max="3606" width="4.6640625" bestFit="1" customWidth="1"/>
    <col min="3607" max="3607" width="7.77734375" bestFit="1" customWidth="1"/>
    <col min="3608" max="3608" width="8.88671875" bestFit="1" customWidth="1"/>
    <col min="3609" max="3609" width="6.109375" bestFit="1" customWidth="1"/>
    <col min="3610" max="3610" width="9.88671875" bestFit="1" customWidth="1"/>
    <col min="3611" max="3611" width="8.88671875" bestFit="1" customWidth="1"/>
    <col min="3612" max="3612" width="7.77734375" bestFit="1" customWidth="1"/>
    <col min="3613" max="3613" width="8.88671875" bestFit="1" customWidth="1"/>
    <col min="3614" max="3614" width="6" customWidth="1"/>
    <col min="3615" max="3615" width="7.77734375" bestFit="1" customWidth="1"/>
    <col min="3616" max="3616" width="8.88671875" bestFit="1" customWidth="1"/>
    <col min="3617" max="3617" width="5.77734375" bestFit="1" customWidth="1"/>
    <col min="3618" max="3618" width="9.88671875" bestFit="1" customWidth="1"/>
    <col min="3841" max="3841" width="29.33203125" customWidth="1"/>
    <col min="3842" max="3842" width="2.21875" customWidth="1"/>
    <col min="3843" max="3850" width="13.109375" customWidth="1"/>
    <col min="3851" max="3851" width="10.109375" bestFit="1" customWidth="1"/>
    <col min="3852" max="3852" width="9.33203125" bestFit="1" customWidth="1"/>
    <col min="3853" max="3853" width="10.109375" bestFit="1" customWidth="1"/>
    <col min="3854" max="3854" width="6" bestFit="1" customWidth="1"/>
    <col min="3855" max="3855" width="10.109375" bestFit="1" customWidth="1"/>
    <col min="3856" max="3856" width="10.44140625" bestFit="1" customWidth="1"/>
    <col min="3857" max="3857" width="6.33203125" bestFit="1" customWidth="1"/>
    <col min="3858" max="3858" width="10.88671875" bestFit="1" customWidth="1"/>
    <col min="3859" max="3859" width="10.44140625" bestFit="1" customWidth="1"/>
    <col min="3860" max="3860" width="7.77734375" bestFit="1" customWidth="1"/>
    <col min="3861" max="3861" width="8.88671875" bestFit="1" customWidth="1"/>
    <col min="3862" max="3862" width="4.6640625" bestFit="1" customWidth="1"/>
    <col min="3863" max="3863" width="7.77734375" bestFit="1" customWidth="1"/>
    <col min="3864" max="3864" width="8.88671875" bestFit="1" customWidth="1"/>
    <col min="3865" max="3865" width="6.109375" bestFit="1" customWidth="1"/>
    <col min="3866" max="3866" width="9.88671875" bestFit="1" customWidth="1"/>
    <col min="3867" max="3867" width="8.88671875" bestFit="1" customWidth="1"/>
    <col min="3868" max="3868" width="7.77734375" bestFit="1" customWidth="1"/>
    <col min="3869" max="3869" width="8.88671875" bestFit="1" customWidth="1"/>
    <col min="3870" max="3870" width="6" customWidth="1"/>
    <col min="3871" max="3871" width="7.77734375" bestFit="1" customWidth="1"/>
    <col min="3872" max="3872" width="8.88671875" bestFit="1" customWidth="1"/>
    <col min="3873" max="3873" width="5.77734375" bestFit="1" customWidth="1"/>
    <col min="3874" max="3874" width="9.88671875" bestFit="1" customWidth="1"/>
    <col min="4097" max="4097" width="29.33203125" customWidth="1"/>
    <col min="4098" max="4098" width="2.21875" customWidth="1"/>
    <col min="4099" max="4106" width="13.109375" customWidth="1"/>
    <col min="4107" max="4107" width="10.109375" bestFit="1" customWidth="1"/>
    <col min="4108" max="4108" width="9.33203125" bestFit="1" customWidth="1"/>
    <col min="4109" max="4109" width="10.109375" bestFit="1" customWidth="1"/>
    <col min="4110" max="4110" width="6" bestFit="1" customWidth="1"/>
    <col min="4111" max="4111" width="10.109375" bestFit="1" customWidth="1"/>
    <col min="4112" max="4112" width="10.44140625" bestFit="1" customWidth="1"/>
    <col min="4113" max="4113" width="6.33203125" bestFit="1" customWidth="1"/>
    <col min="4114" max="4114" width="10.88671875" bestFit="1" customWidth="1"/>
    <col min="4115" max="4115" width="10.44140625" bestFit="1" customWidth="1"/>
    <col min="4116" max="4116" width="7.77734375" bestFit="1" customWidth="1"/>
    <col min="4117" max="4117" width="8.88671875" bestFit="1" customWidth="1"/>
    <col min="4118" max="4118" width="4.6640625" bestFit="1" customWidth="1"/>
    <col min="4119" max="4119" width="7.77734375" bestFit="1" customWidth="1"/>
    <col min="4120" max="4120" width="8.88671875" bestFit="1" customWidth="1"/>
    <col min="4121" max="4121" width="6.109375" bestFit="1" customWidth="1"/>
    <col min="4122" max="4122" width="9.88671875" bestFit="1" customWidth="1"/>
    <col min="4123" max="4123" width="8.88671875" bestFit="1" customWidth="1"/>
    <col min="4124" max="4124" width="7.77734375" bestFit="1" customWidth="1"/>
    <col min="4125" max="4125" width="8.88671875" bestFit="1" customWidth="1"/>
    <col min="4126" max="4126" width="6" customWidth="1"/>
    <col min="4127" max="4127" width="7.77734375" bestFit="1" customWidth="1"/>
    <col min="4128" max="4128" width="8.88671875" bestFit="1" customWidth="1"/>
    <col min="4129" max="4129" width="5.77734375" bestFit="1" customWidth="1"/>
    <col min="4130" max="4130" width="9.88671875" bestFit="1" customWidth="1"/>
    <col min="4353" max="4353" width="29.33203125" customWidth="1"/>
    <col min="4354" max="4354" width="2.21875" customWidth="1"/>
    <col min="4355" max="4362" width="13.109375" customWidth="1"/>
    <col min="4363" max="4363" width="10.109375" bestFit="1" customWidth="1"/>
    <col min="4364" max="4364" width="9.33203125" bestFit="1" customWidth="1"/>
    <col min="4365" max="4365" width="10.109375" bestFit="1" customWidth="1"/>
    <col min="4366" max="4366" width="6" bestFit="1" customWidth="1"/>
    <col min="4367" max="4367" width="10.109375" bestFit="1" customWidth="1"/>
    <col min="4368" max="4368" width="10.44140625" bestFit="1" customWidth="1"/>
    <col min="4369" max="4369" width="6.33203125" bestFit="1" customWidth="1"/>
    <col min="4370" max="4370" width="10.88671875" bestFit="1" customWidth="1"/>
    <col min="4371" max="4371" width="10.44140625" bestFit="1" customWidth="1"/>
    <col min="4372" max="4372" width="7.77734375" bestFit="1" customWidth="1"/>
    <col min="4373" max="4373" width="8.88671875" bestFit="1" customWidth="1"/>
    <col min="4374" max="4374" width="4.6640625" bestFit="1" customWidth="1"/>
    <col min="4375" max="4375" width="7.77734375" bestFit="1" customWidth="1"/>
    <col min="4376" max="4376" width="8.88671875" bestFit="1" customWidth="1"/>
    <col min="4377" max="4377" width="6.109375" bestFit="1" customWidth="1"/>
    <col min="4378" max="4378" width="9.88671875" bestFit="1" customWidth="1"/>
    <col min="4379" max="4379" width="8.88671875" bestFit="1" customWidth="1"/>
    <col min="4380" max="4380" width="7.77734375" bestFit="1" customWidth="1"/>
    <col min="4381" max="4381" width="8.88671875" bestFit="1" customWidth="1"/>
    <col min="4382" max="4382" width="6" customWidth="1"/>
    <col min="4383" max="4383" width="7.77734375" bestFit="1" customWidth="1"/>
    <col min="4384" max="4384" width="8.88671875" bestFit="1" customWidth="1"/>
    <col min="4385" max="4385" width="5.77734375" bestFit="1" customWidth="1"/>
    <col min="4386" max="4386" width="9.88671875" bestFit="1" customWidth="1"/>
    <col min="4609" max="4609" width="29.33203125" customWidth="1"/>
    <col min="4610" max="4610" width="2.21875" customWidth="1"/>
    <col min="4611" max="4618" width="13.109375" customWidth="1"/>
    <col min="4619" max="4619" width="10.109375" bestFit="1" customWidth="1"/>
    <col min="4620" max="4620" width="9.33203125" bestFit="1" customWidth="1"/>
    <col min="4621" max="4621" width="10.109375" bestFit="1" customWidth="1"/>
    <col min="4622" max="4622" width="6" bestFit="1" customWidth="1"/>
    <col min="4623" max="4623" width="10.109375" bestFit="1" customWidth="1"/>
    <col min="4624" max="4624" width="10.44140625" bestFit="1" customWidth="1"/>
    <col min="4625" max="4625" width="6.33203125" bestFit="1" customWidth="1"/>
    <col min="4626" max="4626" width="10.88671875" bestFit="1" customWidth="1"/>
    <col min="4627" max="4627" width="10.44140625" bestFit="1" customWidth="1"/>
    <col min="4628" max="4628" width="7.77734375" bestFit="1" customWidth="1"/>
    <col min="4629" max="4629" width="8.88671875" bestFit="1" customWidth="1"/>
    <col min="4630" max="4630" width="4.6640625" bestFit="1" customWidth="1"/>
    <col min="4631" max="4631" width="7.77734375" bestFit="1" customWidth="1"/>
    <col min="4632" max="4632" width="8.88671875" bestFit="1" customWidth="1"/>
    <col min="4633" max="4633" width="6.109375" bestFit="1" customWidth="1"/>
    <col min="4634" max="4634" width="9.88671875" bestFit="1" customWidth="1"/>
    <col min="4635" max="4635" width="8.88671875" bestFit="1" customWidth="1"/>
    <col min="4636" max="4636" width="7.77734375" bestFit="1" customWidth="1"/>
    <col min="4637" max="4637" width="8.88671875" bestFit="1" customWidth="1"/>
    <col min="4638" max="4638" width="6" customWidth="1"/>
    <col min="4639" max="4639" width="7.77734375" bestFit="1" customWidth="1"/>
    <col min="4640" max="4640" width="8.88671875" bestFit="1" customWidth="1"/>
    <col min="4641" max="4641" width="5.77734375" bestFit="1" customWidth="1"/>
    <col min="4642" max="4642" width="9.88671875" bestFit="1" customWidth="1"/>
    <col min="4865" max="4865" width="29.33203125" customWidth="1"/>
    <col min="4866" max="4866" width="2.21875" customWidth="1"/>
    <col min="4867" max="4874" width="13.109375" customWidth="1"/>
    <col min="4875" max="4875" width="10.109375" bestFit="1" customWidth="1"/>
    <col min="4876" max="4876" width="9.33203125" bestFit="1" customWidth="1"/>
    <col min="4877" max="4877" width="10.109375" bestFit="1" customWidth="1"/>
    <col min="4878" max="4878" width="6" bestFit="1" customWidth="1"/>
    <col min="4879" max="4879" width="10.109375" bestFit="1" customWidth="1"/>
    <col min="4880" max="4880" width="10.44140625" bestFit="1" customWidth="1"/>
    <col min="4881" max="4881" width="6.33203125" bestFit="1" customWidth="1"/>
    <col min="4882" max="4882" width="10.88671875" bestFit="1" customWidth="1"/>
    <col min="4883" max="4883" width="10.44140625" bestFit="1" customWidth="1"/>
    <col min="4884" max="4884" width="7.77734375" bestFit="1" customWidth="1"/>
    <col min="4885" max="4885" width="8.88671875" bestFit="1" customWidth="1"/>
    <col min="4886" max="4886" width="4.6640625" bestFit="1" customWidth="1"/>
    <col min="4887" max="4887" width="7.77734375" bestFit="1" customWidth="1"/>
    <col min="4888" max="4888" width="8.88671875" bestFit="1" customWidth="1"/>
    <col min="4889" max="4889" width="6.109375" bestFit="1" customWidth="1"/>
    <col min="4890" max="4890" width="9.88671875" bestFit="1" customWidth="1"/>
    <col min="4891" max="4891" width="8.88671875" bestFit="1" customWidth="1"/>
    <col min="4892" max="4892" width="7.77734375" bestFit="1" customWidth="1"/>
    <col min="4893" max="4893" width="8.88671875" bestFit="1" customWidth="1"/>
    <col min="4894" max="4894" width="6" customWidth="1"/>
    <col min="4895" max="4895" width="7.77734375" bestFit="1" customWidth="1"/>
    <col min="4896" max="4896" width="8.88671875" bestFit="1" customWidth="1"/>
    <col min="4897" max="4897" width="5.77734375" bestFit="1" customWidth="1"/>
    <col min="4898" max="4898" width="9.88671875" bestFit="1" customWidth="1"/>
    <col min="5121" max="5121" width="29.33203125" customWidth="1"/>
    <col min="5122" max="5122" width="2.21875" customWidth="1"/>
    <col min="5123" max="5130" width="13.109375" customWidth="1"/>
    <col min="5131" max="5131" width="10.109375" bestFit="1" customWidth="1"/>
    <col min="5132" max="5132" width="9.33203125" bestFit="1" customWidth="1"/>
    <col min="5133" max="5133" width="10.109375" bestFit="1" customWidth="1"/>
    <col min="5134" max="5134" width="6" bestFit="1" customWidth="1"/>
    <col min="5135" max="5135" width="10.109375" bestFit="1" customWidth="1"/>
    <col min="5136" max="5136" width="10.44140625" bestFit="1" customWidth="1"/>
    <col min="5137" max="5137" width="6.33203125" bestFit="1" customWidth="1"/>
    <col min="5138" max="5138" width="10.88671875" bestFit="1" customWidth="1"/>
    <col min="5139" max="5139" width="10.44140625" bestFit="1" customWidth="1"/>
    <col min="5140" max="5140" width="7.77734375" bestFit="1" customWidth="1"/>
    <col min="5141" max="5141" width="8.88671875" bestFit="1" customWidth="1"/>
    <col min="5142" max="5142" width="4.6640625" bestFit="1" customWidth="1"/>
    <col min="5143" max="5143" width="7.77734375" bestFit="1" customWidth="1"/>
    <col min="5144" max="5144" width="8.88671875" bestFit="1" customWidth="1"/>
    <col min="5145" max="5145" width="6.109375" bestFit="1" customWidth="1"/>
    <col min="5146" max="5146" width="9.88671875" bestFit="1" customWidth="1"/>
    <col min="5147" max="5147" width="8.88671875" bestFit="1" customWidth="1"/>
    <col min="5148" max="5148" width="7.77734375" bestFit="1" customWidth="1"/>
    <col min="5149" max="5149" width="8.88671875" bestFit="1" customWidth="1"/>
    <col min="5150" max="5150" width="6" customWidth="1"/>
    <col min="5151" max="5151" width="7.77734375" bestFit="1" customWidth="1"/>
    <col min="5152" max="5152" width="8.88671875" bestFit="1" customWidth="1"/>
    <col min="5153" max="5153" width="5.77734375" bestFit="1" customWidth="1"/>
    <col min="5154" max="5154" width="9.88671875" bestFit="1" customWidth="1"/>
    <col min="5377" max="5377" width="29.33203125" customWidth="1"/>
    <col min="5378" max="5378" width="2.21875" customWidth="1"/>
    <col min="5379" max="5386" width="13.109375" customWidth="1"/>
    <col min="5387" max="5387" width="10.109375" bestFit="1" customWidth="1"/>
    <col min="5388" max="5388" width="9.33203125" bestFit="1" customWidth="1"/>
    <col min="5389" max="5389" width="10.109375" bestFit="1" customWidth="1"/>
    <col min="5390" max="5390" width="6" bestFit="1" customWidth="1"/>
    <col min="5391" max="5391" width="10.109375" bestFit="1" customWidth="1"/>
    <col min="5392" max="5392" width="10.44140625" bestFit="1" customWidth="1"/>
    <col min="5393" max="5393" width="6.33203125" bestFit="1" customWidth="1"/>
    <col min="5394" max="5394" width="10.88671875" bestFit="1" customWidth="1"/>
    <col min="5395" max="5395" width="10.44140625" bestFit="1" customWidth="1"/>
    <col min="5396" max="5396" width="7.77734375" bestFit="1" customWidth="1"/>
    <col min="5397" max="5397" width="8.88671875" bestFit="1" customWidth="1"/>
    <col min="5398" max="5398" width="4.6640625" bestFit="1" customWidth="1"/>
    <col min="5399" max="5399" width="7.77734375" bestFit="1" customWidth="1"/>
    <col min="5400" max="5400" width="8.88671875" bestFit="1" customWidth="1"/>
    <col min="5401" max="5401" width="6.109375" bestFit="1" customWidth="1"/>
    <col min="5402" max="5402" width="9.88671875" bestFit="1" customWidth="1"/>
    <col min="5403" max="5403" width="8.88671875" bestFit="1" customWidth="1"/>
    <col min="5404" max="5404" width="7.77734375" bestFit="1" customWidth="1"/>
    <col min="5405" max="5405" width="8.88671875" bestFit="1" customWidth="1"/>
    <col min="5406" max="5406" width="6" customWidth="1"/>
    <col min="5407" max="5407" width="7.77734375" bestFit="1" customWidth="1"/>
    <col min="5408" max="5408" width="8.88671875" bestFit="1" customWidth="1"/>
    <col min="5409" max="5409" width="5.77734375" bestFit="1" customWidth="1"/>
    <col min="5410" max="5410" width="9.88671875" bestFit="1" customWidth="1"/>
    <col min="5633" max="5633" width="29.33203125" customWidth="1"/>
    <col min="5634" max="5634" width="2.21875" customWidth="1"/>
    <col min="5635" max="5642" width="13.109375" customWidth="1"/>
    <col min="5643" max="5643" width="10.109375" bestFit="1" customWidth="1"/>
    <col min="5644" max="5644" width="9.33203125" bestFit="1" customWidth="1"/>
    <col min="5645" max="5645" width="10.109375" bestFit="1" customWidth="1"/>
    <col min="5646" max="5646" width="6" bestFit="1" customWidth="1"/>
    <col min="5647" max="5647" width="10.109375" bestFit="1" customWidth="1"/>
    <col min="5648" max="5648" width="10.44140625" bestFit="1" customWidth="1"/>
    <col min="5649" max="5649" width="6.33203125" bestFit="1" customWidth="1"/>
    <col min="5650" max="5650" width="10.88671875" bestFit="1" customWidth="1"/>
    <col min="5651" max="5651" width="10.44140625" bestFit="1" customWidth="1"/>
    <col min="5652" max="5652" width="7.77734375" bestFit="1" customWidth="1"/>
    <col min="5653" max="5653" width="8.88671875" bestFit="1" customWidth="1"/>
    <col min="5654" max="5654" width="4.6640625" bestFit="1" customWidth="1"/>
    <col min="5655" max="5655" width="7.77734375" bestFit="1" customWidth="1"/>
    <col min="5656" max="5656" width="8.88671875" bestFit="1" customWidth="1"/>
    <col min="5657" max="5657" width="6.109375" bestFit="1" customWidth="1"/>
    <col min="5658" max="5658" width="9.88671875" bestFit="1" customWidth="1"/>
    <col min="5659" max="5659" width="8.88671875" bestFit="1" customWidth="1"/>
    <col min="5660" max="5660" width="7.77734375" bestFit="1" customWidth="1"/>
    <col min="5661" max="5661" width="8.88671875" bestFit="1" customWidth="1"/>
    <col min="5662" max="5662" width="6" customWidth="1"/>
    <col min="5663" max="5663" width="7.77734375" bestFit="1" customWidth="1"/>
    <col min="5664" max="5664" width="8.88671875" bestFit="1" customWidth="1"/>
    <col min="5665" max="5665" width="5.77734375" bestFit="1" customWidth="1"/>
    <col min="5666" max="5666" width="9.88671875" bestFit="1" customWidth="1"/>
    <col min="5889" max="5889" width="29.33203125" customWidth="1"/>
    <col min="5890" max="5890" width="2.21875" customWidth="1"/>
    <col min="5891" max="5898" width="13.109375" customWidth="1"/>
    <col min="5899" max="5899" width="10.109375" bestFit="1" customWidth="1"/>
    <col min="5900" max="5900" width="9.33203125" bestFit="1" customWidth="1"/>
    <col min="5901" max="5901" width="10.109375" bestFit="1" customWidth="1"/>
    <col min="5902" max="5902" width="6" bestFit="1" customWidth="1"/>
    <col min="5903" max="5903" width="10.109375" bestFit="1" customWidth="1"/>
    <col min="5904" max="5904" width="10.44140625" bestFit="1" customWidth="1"/>
    <col min="5905" max="5905" width="6.33203125" bestFit="1" customWidth="1"/>
    <col min="5906" max="5906" width="10.88671875" bestFit="1" customWidth="1"/>
    <col min="5907" max="5907" width="10.44140625" bestFit="1" customWidth="1"/>
    <col min="5908" max="5908" width="7.77734375" bestFit="1" customWidth="1"/>
    <col min="5909" max="5909" width="8.88671875" bestFit="1" customWidth="1"/>
    <col min="5910" max="5910" width="4.6640625" bestFit="1" customWidth="1"/>
    <col min="5911" max="5911" width="7.77734375" bestFit="1" customWidth="1"/>
    <col min="5912" max="5912" width="8.88671875" bestFit="1" customWidth="1"/>
    <col min="5913" max="5913" width="6.109375" bestFit="1" customWidth="1"/>
    <col min="5914" max="5914" width="9.88671875" bestFit="1" customWidth="1"/>
    <col min="5915" max="5915" width="8.88671875" bestFit="1" customWidth="1"/>
    <col min="5916" max="5916" width="7.77734375" bestFit="1" customWidth="1"/>
    <col min="5917" max="5917" width="8.88671875" bestFit="1" customWidth="1"/>
    <col min="5918" max="5918" width="6" customWidth="1"/>
    <col min="5919" max="5919" width="7.77734375" bestFit="1" customWidth="1"/>
    <col min="5920" max="5920" width="8.88671875" bestFit="1" customWidth="1"/>
    <col min="5921" max="5921" width="5.77734375" bestFit="1" customWidth="1"/>
    <col min="5922" max="5922" width="9.88671875" bestFit="1" customWidth="1"/>
    <col min="6145" max="6145" width="29.33203125" customWidth="1"/>
    <col min="6146" max="6146" width="2.21875" customWidth="1"/>
    <col min="6147" max="6154" width="13.109375" customWidth="1"/>
    <col min="6155" max="6155" width="10.109375" bestFit="1" customWidth="1"/>
    <col min="6156" max="6156" width="9.33203125" bestFit="1" customWidth="1"/>
    <col min="6157" max="6157" width="10.109375" bestFit="1" customWidth="1"/>
    <col min="6158" max="6158" width="6" bestFit="1" customWidth="1"/>
    <col min="6159" max="6159" width="10.109375" bestFit="1" customWidth="1"/>
    <col min="6160" max="6160" width="10.44140625" bestFit="1" customWidth="1"/>
    <col min="6161" max="6161" width="6.33203125" bestFit="1" customWidth="1"/>
    <col min="6162" max="6162" width="10.88671875" bestFit="1" customWidth="1"/>
    <col min="6163" max="6163" width="10.44140625" bestFit="1" customWidth="1"/>
    <col min="6164" max="6164" width="7.77734375" bestFit="1" customWidth="1"/>
    <col min="6165" max="6165" width="8.88671875" bestFit="1" customWidth="1"/>
    <col min="6166" max="6166" width="4.6640625" bestFit="1" customWidth="1"/>
    <col min="6167" max="6167" width="7.77734375" bestFit="1" customWidth="1"/>
    <col min="6168" max="6168" width="8.88671875" bestFit="1" customWidth="1"/>
    <col min="6169" max="6169" width="6.109375" bestFit="1" customWidth="1"/>
    <col min="6170" max="6170" width="9.88671875" bestFit="1" customWidth="1"/>
    <col min="6171" max="6171" width="8.88671875" bestFit="1" customWidth="1"/>
    <col min="6172" max="6172" width="7.77734375" bestFit="1" customWidth="1"/>
    <col min="6173" max="6173" width="8.88671875" bestFit="1" customWidth="1"/>
    <col min="6174" max="6174" width="6" customWidth="1"/>
    <col min="6175" max="6175" width="7.77734375" bestFit="1" customWidth="1"/>
    <col min="6176" max="6176" width="8.88671875" bestFit="1" customWidth="1"/>
    <col min="6177" max="6177" width="5.77734375" bestFit="1" customWidth="1"/>
    <col min="6178" max="6178" width="9.88671875" bestFit="1" customWidth="1"/>
    <col min="6401" max="6401" width="29.33203125" customWidth="1"/>
    <col min="6402" max="6402" width="2.21875" customWidth="1"/>
    <col min="6403" max="6410" width="13.109375" customWidth="1"/>
    <col min="6411" max="6411" width="10.109375" bestFit="1" customWidth="1"/>
    <col min="6412" max="6412" width="9.33203125" bestFit="1" customWidth="1"/>
    <col min="6413" max="6413" width="10.109375" bestFit="1" customWidth="1"/>
    <col min="6414" max="6414" width="6" bestFit="1" customWidth="1"/>
    <col min="6415" max="6415" width="10.109375" bestFit="1" customWidth="1"/>
    <col min="6416" max="6416" width="10.44140625" bestFit="1" customWidth="1"/>
    <col min="6417" max="6417" width="6.33203125" bestFit="1" customWidth="1"/>
    <col min="6418" max="6418" width="10.88671875" bestFit="1" customWidth="1"/>
    <col min="6419" max="6419" width="10.44140625" bestFit="1" customWidth="1"/>
    <col min="6420" max="6420" width="7.77734375" bestFit="1" customWidth="1"/>
    <col min="6421" max="6421" width="8.88671875" bestFit="1" customWidth="1"/>
    <col min="6422" max="6422" width="4.6640625" bestFit="1" customWidth="1"/>
    <col min="6423" max="6423" width="7.77734375" bestFit="1" customWidth="1"/>
    <col min="6424" max="6424" width="8.88671875" bestFit="1" customWidth="1"/>
    <col min="6425" max="6425" width="6.109375" bestFit="1" customWidth="1"/>
    <col min="6426" max="6426" width="9.88671875" bestFit="1" customWidth="1"/>
    <col min="6427" max="6427" width="8.88671875" bestFit="1" customWidth="1"/>
    <col min="6428" max="6428" width="7.77734375" bestFit="1" customWidth="1"/>
    <col min="6429" max="6429" width="8.88671875" bestFit="1" customWidth="1"/>
    <col min="6430" max="6430" width="6" customWidth="1"/>
    <col min="6431" max="6431" width="7.77734375" bestFit="1" customWidth="1"/>
    <col min="6432" max="6432" width="8.88671875" bestFit="1" customWidth="1"/>
    <col min="6433" max="6433" width="5.77734375" bestFit="1" customWidth="1"/>
    <col min="6434" max="6434" width="9.88671875" bestFit="1" customWidth="1"/>
    <col min="6657" max="6657" width="29.33203125" customWidth="1"/>
    <col min="6658" max="6658" width="2.21875" customWidth="1"/>
    <col min="6659" max="6666" width="13.109375" customWidth="1"/>
    <col min="6667" max="6667" width="10.109375" bestFit="1" customWidth="1"/>
    <col min="6668" max="6668" width="9.33203125" bestFit="1" customWidth="1"/>
    <col min="6669" max="6669" width="10.109375" bestFit="1" customWidth="1"/>
    <col min="6670" max="6670" width="6" bestFit="1" customWidth="1"/>
    <col min="6671" max="6671" width="10.109375" bestFit="1" customWidth="1"/>
    <col min="6672" max="6672" width="10.44140625" bestFit="1" customWidth="1"/>
    <col min="6673" max="6673" width="6.33203125" bestFit="1" customWidth="1"/>
    <col min="6674" max="6674" width="10.88671875" bestFit="1" customWidth="1"/>
    <col min="6675" max="6675" width="10.44140625" bestFit="1" customWidth="1"/>
    <col min="6676" max="6676" width="7.77734375" bestFit="1" customWidth="1"/>
    <col min="6677" max="6677" width="8.88671875" bestFit="1" customWidth="1"/>
    <col min="6678" max="6678" width="4.6640625" bestFit="1" customWidth="1"/>
    <col min="6679" max="6679" width="7.77734375" bestFit="1" customWidth="1"/>
    <col min="6680" max="6680" width="8.88671875" bestFit="1" customWidth="1"/>
    <col min="6681" max="6681" width="6.109375" bestFit="1" customWidth="1"/>
    <col min="6682" max="6682" width="9.88671875" bestFit="1" customWidth="1"/>
    <col min="6683" max="6683" width="8.88671875" bestFit="1" customWidth="1"/>
    <col min="6684" max="6684" width="7.77734375" bestFit="1" customWidth="1"/>
    <col min="6685" max="6685" width="8.88671875" bestFit="1" customWidth="1"/>
    <col min="6686" max="6686" width="6" customWidth="1"/>
    <col min="6687" max="6687" width="7.77734375" bestFit="1" customWidth="1"/>
    <col min="6688" max="6688" width="8.88671875" bestFit="1" customWidth="1"/>
    <col min="6689" max="6689" width="5.77734375" bestFit="1" customWidth="1"/>
    <col min="6690" max="6690" width="9.88671875" bestFit="1" customWidth="1"/>
    <col min="6913" max="6913" width="29.33203125" customWidth="1"/>
    <col min="6914" max="6914" width="2.21875" customWidth="1"/>
    <col min="6915" max="6922" width="13.109375" customWidth="1"/>
    <col min="6923" max="6923" width="10.109375" bestFit="1" customWidth="1"/>
    <col min="6924" max="6924" width="9.33203125" bestFit="1" customWidth="1"/>
    <col min="6925" max="6925" width="10.109375" bestFit="1" customWidth="1"/>
    <col min="6926" max="6926" width="6" bestFit="1" customWidth="1"/>
    <col min="6927" max="6927" width="10.109375" bestFit="1" customWidth="1"/>
    <col min="6928" max="6928" width="10.44140625" bestFit="1" customWidth="1"/>
    <col min="6929" max="6929" width="6.33203125" bestFit="1" customWidth="1"/>
    <col min="6930" max="6930" width="10.88671875" bestFit="1" customWidth="1"/>
    <col min="6931" max="6931" width="10.44140625" bestFit="1" customWidth="1"/>
    <col min="6932" max="6932" width="7.77734375" bestFit="1" customWidth="1"/>
    <col min="6933" max="6933" width="8.88671875" bestFit="1" customWidth="1"/>
    <col min="6934" max="6934" width="4.6640625" bestFit="1" customWidth="1"/>
    <col min="6935" max="6935" width="7.77734375" bestFit="1" customWidth="1"/>
    <col min="6936" max="6936" width="8.88671875" bestFit="1" customWidth="1"/>
    <col min="6937" max="6937" width="6.109375" bestFit="1" customWidth="1"/>
    <col min="6938" max="6938" width="9.88671875" bestFit="1" customWidth="1"/>
    <col min="6939" max="6939" width="8.88671875" bestFit="1" customWidth="1"/>
    <col min="6940" max="6940" width="7.77734375" bestFit="1" customWidth="1"/>
    <col min="6941" max="6941" width="8.88671875" bestFit="1" customWidth="1"/>
    <col min="6942" max="6942" width="6" customWidth="1"/>
    <col min="6943" max="6943" width="7.77734375" bestFit="1" customWidth="1"/>
    <col min="6944" max="6944" width="8.88671875" bestFit="1" customWidth="1"/>
    <col min="6945" max="6945" width="5.77734375" bestFit="1" customWidth="1"/>
    <col min="6946" max="6946" width="9.88671875" bestFit="1" customWidth="1"/>
    <col min="7169" max="7169" width="29.33203125" customWidth="1"/>
    <col min="7170" max="7170" width="2.21875" customWidth="1"/>
    <col min="7171" max="7178" width="13.109375" customWidth="1"/>
    <col min="7179" max="7179" width="10.109375" bestFit="1" customWidth="1"/>
    <col min="7180" max="7180" width="9.33203125" bestFit="1" customWidth="1"/>
    <col min="7181" max="7181" width="10.109375" bestFit="1" customWidth="1"/>
    <col min="7182" max="7182" width="6" bestFit="1" customWidth="1"/>
    <col min="7183" max="7183" width="10.109375" bestFit="1" customWidth="1"/>
    <col min="7184" max="7184" width="10.44140625" bestFit="1" customWidth="1"/>
    <col min="7185" max="7185" width="6.33203125" bestFit="1" customWidth="1"/>
    <col min="7186" max="7186" width="10.88671875" bestFit="1" customWidth="1"/>
    <col min="7187" max="7187" width="10.44140625" bestFit="1" customWidth="1"/>
    <col min="7188" max="7188" width="7.77734375" bestFit="1" customWidth="1"/>
    <col min="7189" max="7189" width="8.88671875" bestFit="1" customWidth="1"/>
    <col min="7190" max="7190" width="4.6640625" bestFit="1" customWidth="1"/>
    <col min="7191" max="7191" width="7.77734375" bestFit="1" customWidth="1"/>
    <col min="7192" max="7192" width="8.88671875" bestFit="1" customWidth="1"/>
    <col min="7193" max="7193" width="6.109375" bestFit="1" customWidth="1"/>
    <col min="7194" max="7194" width="9.88671875" bestFit="1" customWidth="1"/>
    <col min="7195" max="7195" width="8.88671875" bestFit="1" customWidth="1"/>
    <col min="7196" max="7196" width="7.77734375" bestFit="1" customWidth="1"/>
    <col min="7197" max="7197" width="8.88671875" bestFit="1" customWidth="1"/>
    <col min="7198" max="7198" width="6" customWidth="1"/>
    <col min="7199" max="7199" width="7.77734375" bestFit="1" customWidth="1"/>
    <col min="7200" max="7200" width="8.88671875" bestFit="1" customWidth="1"/>
    <col min="7201" max="7201" width="5.77734375" bestFit="1" customWidth="1"/>
    <col min="7202" max="7202" width="9.88671875" bestFit="1" customWidth="1"/>
    <col min="7425" max="7425" width="29.33203125" customWidth="1"/>
    <col min="7426" max="7426" width="2.21875" customWidth="1"/>
    <col min="7427" max="7434" width="13.109375" customWidth="1"/>
    <col min="7435" max="7435" width="10.109375" bestFit="1" customWidth="1"/>
    <col min="7436" max="7436" width="9.33203125" bestFit="1" customWidth="1"/>
    <col min="7437" max="7437" width="10.109375" bestFit="1" customWidth="1"/>
    <col min="7438" max="7438" width="6" bestFit="1" customWidth="1"/>
    <col min="7439" max="7439" width="10.109375" bestFit="1" customWidth="1"/>
    <col min="7440" max="7440" width="10.44140625" bestFit="1" customWidth="1"/>
    <col min="7441" max="7441" width="6.33203125" bestFit="1" customWidth="1"/>
    <col min="7442" max="7442" width="10.88671875" bestFit="1" customWidth="1"/>
    <col min="7443" max="7443" width="10.44140625" bestFit="1" customWidth="1"/>
    <col min="7444" max="7444" width="7.77734375" bestFit="1" customWidth="1"/>
    <col min="7445" max="7445" width="8.88671875" bestFit="1" customWidth="1"/>
    <col min="7446" max="7446" width="4.6640625" bestFit="1" customWidth="1"/>
    <col min="7447" max="7447" width="7.77734375" bestFit="1" customWidth="1"/>
    <col min="7448" max="7448" width="8.88671875" bestFit="1" customWidth="1"/>
    <col min="7449" max="7449" width="6.109375" bestFit="1" customWidth="1"/>
    <col min="7450" max="7450" width="9.88671875" bestFit="1" customWidth="1"/>
    <col min="7451" max="7451" width="8.88671875" bestFit="1" customWidth="1"/>
    <col min="7452" max="7452" width="7.77734375" bestFit="1" customWidth="1"/>
    <col min="7453" max="7453" width="8.88671875" bestFit="1" customWidth="1"/>
    <col min="7454" max="7454" width="6" customWidth="1"/>
    <col min="7455" max="7455" width="7.77734375" bestFit="1" customWidth="1"/>
    <col min="7456" max="7456" width="8.88671875" bestFit="1" customWidth="1"/>
    <col min="7457" max="7457" width="5.77734375" bestFit="1" customWidth="1"/>
    <col min="7458" max="7458" width="9.88671875" bestFit="1" customWidth="1"/>
    <col min="7681" max="7681" width="29.33203125" customWidth="1"/>
    <col min="7682" max="7682" width="2.21875" customWidth="1"/>
    <col min="7683" max="7690" width="13.109375" customWidth="1"/>
    <col min="7691" max="7691" width="10.109375" bestFit="1" customWidth="1"/>
    <col min="7692" max="7692" width="9.33203125" bestFit="1" customWidth="1"/>
    <col min="7693" max="7693" width="10.109375" bestFit="1" customWidth="1"/>
    <col min="7694" max="7694" width="6" bestFit="1" customWidth="1"/>
    <col min="7695" max="7695" width="10.109375" bestFit="1" customWidth="1"/>
    <col min="7696" max="7696" width="10.44140625" bestFit="1" customWidth="1"/>
    <col min="7697" max="7697" width="6.33203125" bestFit="1" customWidth="1"/>
    <col min="7698" max="7698" width="10.88671875" bestFit="1" customWidth="1"/>
    <col min="7699" max="7699" width="10.44140625" bestFit="1" customWidth="1"/>
    <col min="7700" max="7700" width="7.77734375" bestFit="1" customWidth="1"/>
    <col min="7701" max="7701" width="8.88671875" bestFit="1" customWidth="1"/>
    <col min="7702" max="7702" width="4.6640625" bestFit="1" customWidth="1"/>
    <col min="7703" max="7703" width="7.77734375" bestFit="1" customWidth="1"/>
    <col min="7704" max="7704" width="8.88671875" bestFit="1" customWidth="1"/>
    <col min="7705" max="7705" width="6.109375" bestFit="1" customWidth="1"/>
    <col min="7706" max="7706" width="9.88671875" bestFit="1" customWidth="1"/>
    <col min="7707" max="7707" width="8.88671875" bestFit="1" customWidth="1"/>
    <col min="7708" max="7708" width="7.77734375" bestFit="1" customWidth="1"/>
    <col min="7709" max="7709" width="8.88671875" bestFit="1" customWidth="1"/>
    <col min="7710" max="7710" width="6" customWidth="1"/>
    <col min="7711" max="7711" width="7.77734375" bestFit="1" customWidth="1"/>
    <col min="7712" max="7712" width="8.88671875" bestFit="1" customWidth="1"/>
    <col min="7713" max="7713" width="5.77734375" bestFit="1" customWidth="1"/>
    <col min="7714" max="7714" width="9.88671875" bestFit="1" customWidth="1"/>
    <col min="7937" max="7937" width="29.33203125" customWidth="1"/>
    <col min="7938" max="7938" width="2.21875" customWidth="1"/>
    <col min="7939" max="7946" width="13.109375" customWidth="1"/>
    <col min="7947" max="7947" width="10.109375" bestFit="1" customWidth="1"/>
    <col min="7948" max="7948" width="9.33203125" bestFit="1" customWidth="1"/>
    <col min="7949" max="7949" width="10.109375" bestFit="1" customWidth="1"/>
    <col min="7950" max="7950" width="6" bestFit="1" customWidth="1"/>
    <col min="7951" max="7951" width="10.109375" bestFit="1" customWidth="1"/>
    <col min="7952" max="7952" width="10.44140625" bestFit="1" customWidth="1"/>
    <col min="7953" max="7953" width="6.33203125" bestFit="1" customWidth="1"/>
    <col min="7954" max="7954" width="10.88671875" bestFit="1" customWidth="1"/>
    <col min="7955" max="7955" width="10.44140625" bestFit="1" customWidth="1"/>
    <col min="7956" max="7956" width="7.77734375" bestFit="1" customWidth="1"/>
    <col min="7957" max="7957" width="8.88671875" bestFit="1" customWidth="1"/>
    <col min="7958" max="7958" width="4.6640625" bestFit="1" customWidth="1"/>
    <col min="7959" max="7959" width="7.77734375" bestFit="1" customWidth="1"/>
    <col min="7960" max="7960" width="8.88671875" bestFit="1" customWidth="1"/>
    <col min="7961" max="7961" width="6.109375" bestFit="1" customWidth="1"/>
    <col min="7962" max="7962" width="9.88671875" bestFit="1" customWidth="1"/>
    <col min="7963" max="7963" width="8.88671875" bestFit="1" customWidth="1"/>
    <col min="7964" max="7964" width="7.77734375" bestFit="1" customWidth="1"/>
    <col min="7965" max="7965" width="8.88671875" bestFit="1" customWidth="1"/>
    <col min="7966" max="7966" width="6" customWidth="1"/>
    <col min="7967" max="7967" width="7.77734375" bestFit="1" customWidth="1"/>
    <col min="7968" max="7968" width="8.88671875" bestFit="1" customWidth="1"/>
    <col min="7969" max="7969" width="5.77734375" bestFit="1" customWidth="1"/>
    <col min="7970" max="7970" width="9.88671875" bestFit="1" customWidth="1"/>
    <col min="8193" max="8193" width="29.33203125" customWidth="1"/>
    <col min="8194" max="8194" width="2.21875" customWidth="1"/>
    <col min="8195" max="8202" width="13.109375" customWidth="1"/>
    <col min="8203" max="8203" width="10.109375" bestFit="1" customWidth="1"/>
    <col min="8204" max="8204" width="9.33203125" bestFit="1" customWidth="1"/>
    <col min="8205" max="8205" width="10.109375" bestFit="1" customWidth="1"/>
    <col min="8206" max="8206" width="6" bestFit="1" customWidth="1"/>
    <col min="8207" max="8207" width="10.109375" bestFit="1" customWidth="1"/>
    <col min="8208" max="8208" width="10.44140625" bestFit="1" customWidth="1"/>
    <col min="8209" max="8209" width="6.33203125" bestFit="1" customWidth="1"/>
    <col min="8210" max="8210" width="10.88671875" bestFit="1" customWidth="1"/>
    <col min="8211" max="8211" width="10.44140625" bestFit="1" customWidth="1"/>
    <col min="8212" max="8212" width="7.77734375" bestFit="1" customWidth="1"/>
    <col min="8213" max="8213" width="8.88671875" bestFit="1" customWidth="1"/>
    <col min="8214" max="8214" width="4.6640625" bestFit="1" customWidth="1"/>
    <col min="8215" max="8215" width="7.77734375" bestFit="1" customWidth="1"/>
    <col min="8216" max="8216" width="8.88671875" bestFit="1" customWidth="1"/>
    <col min="8217" max="8217" width="6.109375" bestFit="1" customWidth="1"/>
    <col min="8218" max="8218" width="9.88671875" bestFit="1" customWidth="1"/>
    <col min="8219" max="8219" width="8.88671875" bestFit="1" customWidth="1"/>
    <col min="8220" max="8220" width="7.77734375" bestFit="1" customWidth="1"/>
    <col min="8221" max="8221" width="8.88671875" bestFit="1" customWidth="1"/>
    <col min="8222" max="8222" width="6" customWidth="1"/>
    <col min="8223" max="8223" width="7.77734375" bestFit="1" customWidth="1"/>
    <col min="8224" max="8224" width="8.88671875" bestFit="1" customWidth="1"/>
    <col min="8225" max="8225" width="5.77734375" bestFit="1" customWidth="1"/>
    <col min="8226" max="8226" width="9.88671875" bestFit="1" customWidth="1"/>
    <col min="8449" max="8449" width="29.33203125" customWidth="1"/>
    <col min="8450" max="8450" width="2.21875" customWidth="1"/>
    <col min="8451" max="8458" width="13.109375" customWidth="1"/>
    <col min="8459" max="8459" width="10.109375" bestFit="1" customWidth="1"/>
    <col min="8460" max="8460" width="9.33203125" bestFit="1" customWidth="1"/>
    <col min="8461" max="8461" width="10.109375" bestFit="1" customWidth="1"/>
    <col min="8462" max="8462" width="6" bestFit="1" customWidth="1"/>
    <col min="8463" max="8463" width="10.109375" bestFit="1" customWidth="1"/>
    <col min="8464" max="8464" width="10.44140625" bestFit="1" customWidth="1"/>
    <col min="8465" max="8465" width="6.33203125" bestFit="1" customWidth="1"/>
    <col min="8466" max="8466" width="10.88671875" bestFit="1" customWidth="1"/>
    <col min="8467" max="8467" width="10.44140625" bestFit="1" customWidth="1"/>
    <col min="8468" max="8468" width="7.77734375" bestFit="1" customWidth="1"/>
    <col min="8469" max="8469" width="8.88671875" bestFit="1" customWidth="1"/>
    <col min="8470" max="8470" width="4.6640625" bestFit="1" customWidth="1"/>
    <col min="8471" max="8471" width="7.77734375" bestFit="1" customWidth="1"/>
    <col min="8472" max="8472" width="8.88671875" bestFit="1" customWidth="1"/>
    <col min="8473" max="8473" width="6.109375" bestFit="1" customWidth="1"/>
    <col min="8474" max="8474" width="9.88671875" bestFit="1" customWidth="1"/>
    <col min="8475" max="8475" width="8.88671875" bestFit="1" customWidth="1"/>
    <col min="8476" max="8476" width="7.77734375" bestFit="1" customWidth="1"/>
    <col min="8477" max="8477" width="8.88671875" bestFit="1" customWidth="1"/>
    <col min="8478" max="8478" width="6" customWidth="1"/>
    <col min="8479" max="8479" width="7.77734375" bestFit="1" customWidth="1"/>
    <col min="8480" max="8480" width="8.88671875" bestFit="1" customWidth="1"/>
    <col min="8481" max="8481" width="5.77734375" bestFit="1" customWidth="1"/>
    <col min="8482" max="8482" width="9.88671875" bestFit="1" customWidth="1"/>
    <col min="8705" max="8705" width="29.33203125" customWidth="1"/>
    <col min="8706" max="8706" width="2.21875" customWidth="1"/>
    <col min="8707" max="8714" width="13.109375" customWidth="1"/>
    <col min="8715" max="8715" width="10.109375" bestFit="1" customWidth="1"/>
    <col min="8716" max="8716" width="9.33203125" bestFit="1" customWidth="1"/>
    <col min="8717" max="8717" width="10.109375" bestFit="1" customWidth="1"/>
    <col min="8718" max="8718" width="6" bestFit="1" customWidth="1"/>
    <col min="8719" max="8719" width="10.109375" bestFit="1" customWidth="1"/>
    <col min="8720" max="8720" width="10.44140625" bestFit="1" customWidth="1"/>
    <col min="8721" max="8721" width="6.33203125" bestFit="1" customWidth="1"/>
    <col min="8722" max="8722" width="10.88671875" bestFit="1" customWidth="1"/>
    <col min="8723" max="8723" width="10.44140625" bestFit="1" customWidth="1"/>
    <col min="8724" max="8724" width="7.77734375" bestFit="1" customWidth="1"/>
    <col min="8725" max="8725" width="8.88671875" bestFit="1" customWidth="1"/>
    <col min="8726" max="8726" width="4.6640625" bestFit="1" customWidth="1"/>
    <col min="8727" max="8727" width="7.77734375" bestFit="1" customWidth="1"/>
    <col min="8728" max="8728" width="8.88671875" bestFit="1" customWidth="1"/>
    <col min="8729" max="8729" width="6.109375" bestFit="1" customWidth="1"/>
    <col min="8730" max="8730" width="9.88671875" bestFit="1" customWidth="1"/>
    <col min="8731" max="8731" width="8.88671875" bestFit="1" customWidth="1"/>
    <col min="8732" max="8732" width="7.77734375" bestFit="1" customWidth="1"/>
    <col min="8733" max="8733" width="8.88671875" bestFit="1" customWidth="1"/>
    <col min="8734" max="8734" width="6" customWidth="1"/>
    <col min="8735" max="8735" width="7.77734375" bestFit="1" customWidth="1"/>
    <col min="8736" max="8736" width="8.88671875" bestFit="1" customWidth="1"/>
    <col min="8737" max="8737" width="5.77734375" bestFit="1" customWidth="1"/>
    <col min="8738" max="8738" width="9.88671875" bestFit="1" customWidth="1"/>
    <col min="8961" max="8961" width="29.33203125" customWidth="1"/>
    <col min="8962" max="8962" width="2.21875" customWidth="1"/>
    <col min="8963" max="8970" width="13.109375" customWidth="1"/>
    <col min="8971" max="8971" width="10.109375" bestFit="1" customWidth="1"/>
    <col min="8972" max="8972" width="9.33203125" bestFit="1" customWidth="1"/>
    <col min="8973" max="8973" width="10.109375" bestFit="1" customWidth="1"/>
    <col min="8974" max="8974" width="6" bestFit="1" customWidth="1"/>
    <col min="8975" max="8975" width="10.109375" bestFit="1" customWidth="1"/>
    <col min="8976" max="8976" width="10.44140625" bestFit="1" customWidth="1"/>
    <col min="8977" max="8977" width="6.33203125" bestFit="1" customWidth="1"/>
    <col min="8978" max="8978" width="10.88671875" bestFit="1" customWidth="1"/>
    <col min="8979" max="8979" width="10.44140625" bestFit="1" customWidth="1"/>
    <col min="8980" max="8980" width="7.77734375" bestFit="1" customWidth="1"/>
    <col min="8981" max="8981" width="8.88671875" bestFit="1" customWidth="1"/>
    <col min="8982" max="8982" width="4.6640625" bestFit="1" customWidth="1"/>
    <col min="8983" max="8983" width="7.77734375" bestFit="1" customWidth="1"/>
    <col min="8984" max="8984" width="8.88671875" bestFit="1" customWidth="1"/>
    <col min="8985" max="8985" width="6.109375" bestFit="1" customWidth="1"/>
    <col min="8986" max="8986" width="9.88671875" bestFit="1" customWidth="1"/>
    <col min="8987" max="8987" width="8.88671875" bestFit="1" customWidth="1"/>
    <col min="8988" max="8988" width="7.77734375" bestFit="1" customWidth="1"/>
    <col min="8989" max="8989" width="8.88671875" bestFit="1" customWidth="1"/>
    <col min="8990" max="8990" width="6" customWidth="1"/>
    <col min="8991" max="8991" width="7.77734375" bestFit="1" customWidth="1"/>
    <col min="8992" max="8992" width="8.88671875" bestFit="1" customWidth="1"/>
    <col min="8993" max="8993" width="5.77734375" bestFit="1" customWidth="1"/>
    <col min="8994" max="8994" width="9.88671875" bestFit="1" customWidth="1"/>
    <col min="9217" max="9217" width="29.33203125" customWidth="1"/>
    <col min="9218" max="9218" width="2.21875" customWidth="1"/>
    <col min="9219" max="9226" width="13.109375" customWidth="1"/>
    <col min="9227" max="9227" width="10.109375" bestFit="1" customWidth="1"/>
    <col min="9228" max="9228" width="9.33203125" bestFit="1" customWidth="1"/>
    <col min="9229" max="9229" width="10.109375" bestFit="1" customWidth="1"/>
    <col min="9230" max="9230" width="6" bestFit="1" customWidth="1"/>
    <col min="9231" max="9231" width="10.109375" bestFit="1" customWidth="1"/>
    <col min="9232" max="9232" width="10.44140625" bestFit="1" customWidth="1"/>
    <col min="9233" max="9233" width="6.33203125" bestFit="1" customWidth="1"/>
    <col min="9234" max="9234" width="10.88671875" bestFit="1" customWidth="1"/>
    <col min="9235" max="9235" width="10.44140625" bestFit="1" customWidth="1"/>
    <col min="9236" max="9236" width="7.77734375" bestFit="1" customWidth="1"/>
    <col min="9237" max="9237" width="8.88671875" bestFit="1" customWidth="1"/>
    <col min="9238" max="9238" width="4.6640625" bestFit="1" customWidth="1"/>
    <col min="9239" max="9239" width="7.77734375" bestFit="1" customWidth="1"/>
    <col min="9240" max="9240" width="8.88671875" bestFit="1" customWidth="1"/>
    <col min="9241" max="9241" width="6.109375" bestFit="1" customWidth="1"/>
    <col min="9242" max="9242" width="9.88671875" bestFit="1" customWidth="1"/>
    <col min="9243" max="9243" width="8.88671875" bestFit="1" customWidth="1"/>
    <col min="9244" max="9244" width="7.77734375" bestFit="1" customWidth="1"/>
    <col min="9245" max="9245" width="8.88671875" bestFit="1" customWidth="1"/>
    <col min="9246" max="9246" width="6" customWidth="1"/>
    <col min="9247" max="9247" width="7.77734375" bestFit="1" customWidth="1"/>
    <col min="9248" max="9248" width="8.88671875" bestFit="1" customWidth="1"/>
    <col min="9249" max="9249" width="5.77734375" bestFit="1" customWidth="1"/>
    <col min="9250" max="9250" width="9.88671875" bestFit="1" customWidth="1"/>
    <col min="9473" max="9473" width="29.33203125" customWidth="1"/>
    <col min="9474" max="9474" width="2.21875" customWidth="1"/>
    <col min="9475" max="9482" width="13.109375" customWidth="1"/>
    <col min="9483" max="9483" width="10.109375" bestFit="1" customWidth="1"/>
    <col min="9484" max="9484" width="9.33203125" bestFit="1" customWidth="1"/>
    <col min="9485" max="9485" width="10.109375" bestFit="1" customWidth="1"/>
    <col min="9486" max="9486" width="6" bestFit="1" customWidth="1"/>
    <col min="9487" max="9487" width="10.109375" bestFit="1" customWidth="1"/>
    <col min="9488" max="9488" width="10.44140625" bestFit="1" customWidth="1"/>
    <col min="9489" max="9489" width="6.33203125" bestFit="1" customWidth="1"/>
    <col min="9490" max="9490" width="10.88671875" bestFit="1" customWidth="1"/>
    <col min="9491" max="9491" width="10.44140625" bestFit="1" customWidth="1"/>
    <col min="9492" max="9492" width="7.77734375" bestFit="1" customWidth="1"/>
    <col min="9493" max="9493" width="8.88671875" bestFit="1" customWidth="1"/>
    <col min="9494" max="9494" width="4.6640625" bestFit="1" customWidth="1"/>
    <col min="9495" max="9495" width="7.77734375" bestFit="1" customWidth="1"/>
    <col min="9496" max="9496" width="8.88671875" bestFit="1" customWidth="1"/>
    <col min="9497" max="9497" width="6.109375" bestFit="1" customWidth="1"/>
    <col min="9498" max="9498" width="9.88671875" bestFit="1" customWidth="1"/>
    <col min="9499" max="9499" width="8.88671875" bestFit="1" customWidth="1"/>
    <col min="9500" max="9500" width="7.77734375" bestFit="1" customWidth="1"/>
    <col min="9501" max="9501" width="8.88671875" bestFit="1" customWidth="1"/>
    <col min="9502" max="9502" width="6" customWidth="1"/>
    <col min="9503" max="9503" width="7.77734375" bestFit="1" customWidth="1"/>
    <col min="9504" max="9504" width="8.88671875" bestFit="1" customWidth="1"/>
    <col min="9505" max="9505" width="5.77734375" bestFit="1" customWidth="1"/>
    <col min="9506" max="9506" width="9.88671875" bestFit="1" customWidth="1"/>
    <col min="9729" max="9729" width="29.33203125" customWidth="1"/>
    <col min="9730" max="9730" width="2.21875" customWidth="1"/>
    <col min="9731" max="9738" width="13.109375" customWidth="1"/>
    <col min="9739" max="9739" width="10.109375" bestFit="1" customWidth="1"/>
    <col min="9740" max="9740" width="9.33203125" bestFit="1" customWidth="1"/>
    <col min="9741" max="9741" width="10.109375" bestFit="1" customWidth="1"/>
    <col min="9742" max="9742" width="6" bestFit="1" customWidth="1"/>
    <col min="9743" max="9743" width="10.109375" bestFit="1" customWidth="1"/>
    <col min="9744" max="9744" width="10.44140625" bestFit="1" customWidth="1"/>
    <col min="9745" max="9745" width="6.33203125" bestFit="1" customWidth="1"/>
    <col min="9746" max="9746" width="10.88671875" bestFit="1" customWidth="1"/>
    <col min="9747" max="9747" width="10.44140625" bestFit="1" customWidth="1"/>
    <col min="9748" max="9748" width="7.77734375" bestFit="1" customWidth="1"/>
    <col min="9749" max="9749" width="8.88671875" bestFit="1" customWidth="1"/>
    <col min="9750" max="9750" width="4.6640625" bestFit="1" customWidth="1"/>
    <col min="9751" max="9751" width="7.77734375" bestFit="1" customWidth="1"/>
    <col min="9752" max="9752" width="8.88671875" bestFit="1" customWidth="1"/>
    <col min="9753" max="9753" width="6.109375" bestFit="1" customWidth="1"/>
    <col min="9754" max="9754" width="9.88671875" bestFit="1" customWidth="1"/>
    <col min="9755" max="9755" width="8.88671875" bestFit="1" customWidth="1"/>
    <col min="9756" max="9756" width="7.77734375" bestFit="1" customWidth="1"/>
    <col min="9757" max="9757" width="8.88671875" bestFit="1" customWidth="1"/>
    <col min="9758" max="9758" width="6" customWidth="1"/>
    <col min="9759" max="9759" width="7.77734375" bestFit="1" customWidth="1"/>
    <col min="9760" max="9760" width="8.88671875" bestFit="1" customWidth="1"/>
    <col min="9761" max="9761" width="5.77734375" bestFit="1" customWidth="1"/>
    <col min="9762" max="9762" width="9.88671875" bestFit="1" customWidth="1"/>
    <col min="9985" max="9985" width="29.33203125" customWidth="1"/>
    <col min="9986" max="9986" width="2.21875" customWidth="1"/>
    <col min="9987" max="9994" width="13.109375" customWidth="1"/>
    <col min="9995" max="9995" width="10.109375" bestFit="1" customWidth="1"/>
    <col min="9996" max="9996" width="9.33203125" bestFit="1" customWidth="1"/>
    <col min="9997" max="9997" width="10.109375" bestFit="1" customWidth="1"/>
    <col min="9998" max="9998" width="6" bestFit="1" customWidth="1"/>
    <col min="9999" max="9999" width="10.109375" bestFit="1" customWidth="1"/>
    <col min="10000" max="10000" width="10.44140625" bestFit="1" customWidth="1"/>
    <col min="10001" max="10001" width="6.33203125" bestFit="1" customWidth="1"/>
    <col min="10002" max="10002" width="10.88671875" bestFit="1" customWidth="1"/>
    <col min="10003" max="10003" width="10.44140625" bestFit="1" customWidth="1"/>
    <col min="10004" max="10004" width="7.77734375" bestFit="1" customWidth="1"/>
    <col min="10005" max="10005" width="8.88671875" bestFit="1" customWidth="1"/>
    <col min="10006" max="10006" width="4.6640625" bestFit="1" customWidth="1"/>
    <col min="10007" max="10007" width="7.77734375" bestFit="1" customWidth="1"/>
    <col min="10008" max="10008" width="8.88671875" bestFit="1" customWidth="1"/>
    <col min="10009" max="10009" width="6.109375" bestFit="1" customWidth="1"/>
    <col min="10010" max="10010" width="9.88671875" bestFit="1" customWidth="1"/>
    <col min="10011" max="10011" width="8.88671875" bestFit="1" customWidth="1"/>
    <col min="10012" max="10012" width="7.77734375" bestFit="1" customWidth="1"/>
    <col min="10013" max="10013" width="8.88671875" bestFit="1" customWidth="1"/>
    <col min="10014" max="10014" width="6" customWidth="1"/>
    <col min="10015" max="10015" width="7.77734375" bestFit="1" customWidth="1"/>
    <col min="10016" max="10016" width="8.88671875" bestFit="1" customWidth="1"/>
    <col min="10017" max="10017" width="5.77734375" bestFit="1" customWidth="1"/>
    <col min="10018" max="10018" width="9.88671875" bestFit="1" customWidth="1"/>
    <col min="10241" max="10241" width="29.33203125" customWidth="1"/>
    <col min="10242" max="10242" width="2.21875" customWidth="1"/>
    <col min="10243" max="10250" width="13.109375" customWidth="1"/>
    <col min="10251" max="10251" width="10.109375" bestFit="1" customWidth="1"/>
    <col min="10252" max="10252" width="9.33203125" bestFit="1" customWidth="1"/>
    <col min="10253" max="10253" width="10.109375" bestFit="1" customWidth="1"/>
    <col min="10254" max="10254" width="6" bestFit="1" customWidth="1"/>
    <col min="10255" max="10255" width="10.109375" bestFit="1" customWidth="1"/>
    <col min="10256" max="10256" width="10.44140625" bestFit="1" customWidth="1"/>
    <col min="10257" max="10257" width="6.33203125" bestFit="1" customWidth="1"/>
    <col min="10258" max="10258" width="10.88671875" bestFit="1" customWidth="1"/>
    <col min="10259" max="10259" width="10.44140625" bestFit="1" customWidth="1"/>
    <col min="10260" max="10260" width="7.77734375" bestFit="1" customWidth="1"/>
    <col min="10261" max="10261" width="8.88671875" bestFit="1" customWidth="1"/>
    <col min="10262" max="10262" width="4.6640625" bestFit="1" customWidth="1"/>
    <col min="10263" max="10263" width="7.77734375" bestFit="1" customWidth="1"/>
    <col min="10264" max="10264" width="8.88671875" bestFit="1" customWidth="1"/>
    <col min="10265" max="10265" width="6.109375" bestFit="1" customWidth="1"/>
    <col min="10266" max="10266" width="9.88671875" bestFit="1" customWidth="1"/>
    <col min="10267" max="10267" width="8.88671875" bestFit="1" customWidth="1"/>
    <col min="10268" max="10268" width="7.77734375" bestFit="1" customWidth="1"/>
    <col min="10269" max="10269" width="8.88671875" bestFit="1" customWidth="1"/>
    <col min="10270" max="10270" width="6" customWidth="1"/>
    <col min="10271" max="10271" width="7.77734375" bestFit="1" customWidth="1"/>
    <col min="10272" max="10272" width="8.88671875" bestFit="1" customWidth="1"/>
    <col min="10273" max="10273" width="5.77734375" bestFit="1" customWidth="1"/>
    <col min="10274" max="10274" width="9.88671875" bestFit="1" customWidth="1"/>
    <col min="10497" max="10497" width="29.33203125" customWidth="1"/>
    <col min="10498" max="10498" width="2.21875" customWidth="1"/>
    <col min="10499" max="10506" width="13.109375" customWidth="1"/>
    <col min="10507" max="10507" width="10.109375" bestFit="1" customWidth="1"/>
    <col min="10508" max="10508" width="9.33203125" bestFit="1" customWidth="1"/>
    <col min="10509" max="10509" width="10.109375" bestFit="1" customWidth="1"/>
    <col min="10510" max="10510" width="6" bestFit="1" customWidth="1"/>
    <col min="10511" max="10511" width="10.109375" bestFit="1" customWidth="1"/>
    <col min="10512" max="10512" width="10.44140625" bestFit="1" customWidth="1"/>
    <col min="10513" max="10513" width="6.33203125" bestFit="1" customWidth="1"/>
    <col min="10514" max="10514" width="10.88671875" bestFit="1" customWidth="1"/>
    <col min="10515" max="10515" width="10.44140625" bestFit="1" customWidth="1"/>
    <col min="10516" max="10516" width="7.77734375" bestFit="1" customWidth="1"/>
    <col min="10517" max="10517" width="8.88671875" bestFit="1" customWidth="1"/>
    <col min="10518" max="10518" width="4.6640625" bestFit="1" customWidth="1"/>
    <col min="10519" max="10519" width="7.77734375" bestFit="1" customWidth="1"/>
    <col min="10520" max="10520" width="8.88671875" bestFit="1" customWidth="1"/>
    <col min="10521" max="10521" width="6.109375" bestFit="1" customWidth="1"/>
    <col min="10522" max="10522" width="9.88671875" bestFit="1" customWidth="1"/>
    <col min="10523" max="10523" width="8.88671875" bestFit="1" customWidth="1"/>
    <col min="10524" max="10524" width="7.77734375" bestFit="1" customWidth="1"/>
    <col min="10525" max="10525" width="8.88671875" bestFit="1" customWidth="1"/>
    <col min="10526" max="10526" width="6" customWidth="1"/>
    <col min="10527" max="10527" width="7.77734375" bestFit="1" customWidth="1"/>
    <col min="10528" max="10528" width="8.88671875" bestFit="1" customWidth="1"/>
    <col min="10529" max="10529" width="5.77734375" bestFit="1" customWidth="1"/>
    <col min="10530" max="10530" width="9.88671875" bestFit="1" customWidth="1"/>
    <col min="10753" max="10753" width="29.33203125" customWidth="1"/>
    <col min="10754" max="10754" width="2.21875" customWidth="1"/>
    <col min="10755" max="10762" width="13.109375" customWidth="1"/>
    <col min="10763" max="10763" width="10.109375" bestFit="1" customWidth="1"/>
    <col min="10764" max="10764" width="9.33203125" bestFit="1" customWidth="1"/>
    <col min="10765" max="10765" width="10.109375" bestFit="1" customWidth="1"/>
    <col min="10766" max="10766" width="6" bestFit="1" customWidth="1"/>
    <col min="10767" max="10767" width="10.109375" bestFit="1" customWidth="1"/>
    <col min="10768" max="10768" width="10.44140625" bestFit="1" customWidth="1"/>
    <col min="10769" max="10769" width="6.33203125" bestFit="1" customWidth="1"/>
    <col min="10770" max="10770" width="10.88671875" bestFit="1" customWidth="1"/>
    <col min="10771" max="10771" width="10.44140625" bestFit="1" customWidth="1"/>
    <col min="10772" max="10772" width="7.77734375" bestFit="1" customWidth="1"/>
    <col min="10773" max="10773" width="8.88671875" bestFit="1" customWidth="1"/>
    <col min="10774" max="10774" width="4.6640625" bestFit="1" customWidth="1"/>
    <col min="10775" max="10775" width="7.77734375" bestFit="1" customWidth="1"/>
    <col min="10776" max="10776" width="8.88671875" bestFit="1" customWidth="1"/>
    <col min="10777" max="10777" width="6.109375" bestFit="1" customWidth="1"/>
    <col min="10778" max="10778" width="9.88671875" bestFit="1" customWidth="1"/>
    <col min="10779" max="10779" width="8.88671875" bestFit="1" customWidth="1"/>
    <col min="10780" max="10780" width="7.77734375" bestFit="1" customWidth="1"/>
    <col min="10781" max="10781" width="8.88671875" bestFit="1" customWidth="1"/>
    <col min="10782" max="10782" width="6" customWidth="1"/>
    <col min="10783" max="10783" width="7.77734375" bestFit="1" customWidth="1"/>
    <col min="10784" max="10784" width="8.88671875" bestFit="1" customWidth="1"/>
    <col min="10785" max="10785" width="5.77734375" bestFit="1" customWidth="1"/>
    <col min="10786" max="10786" width="9.88671875" bestFit="1" customWidth="1"/>
    <col min="11009" max="11009" width="29.33203125" customWidth="1"/>
    <col min="11010" max="11010" width="2.21875" customWidth="1"/>
    <col min="11011" max="11018" width="13.109375" customWidth="1"/>
    <col min="11019" max="11019" width="10.109375" bestFit="1" customWidth="1"/>
    <col min="11020" max="11020" width="9.33203125" bestFit="1" customWidth="1"/>
    <col min="11021" max="11021" width="10.109375" bestFit="1" customWidth="1"/>
    <col min="11022" max="11022" width="6" bestFit="1" customWidth="1"/>
    <col min="11023" max="11023" width="10.109375" bestFit="1" customWidth="1"/>
    <col min="11024" max="11024" width="10.44140625" bestFit="1" customWidth="1"/>
    <col min="11025" max="11025" width="6.33203125" bestFit="1" customWidth="1"/>
    <col min="11026" max="11026" width="10.88671875" bestFit="1" customWidth="1"/>
    <col min="11027" max="11027" width="10.44140625" bestFit="1" customWidth="1"/>
    <col min="11028" max="11028" width="7.77734375" bestFit="1" customWidth="1"/>
    <col min="11029" max="11029" width="8.88671875" bestFit="1" customWidth="1"/>
    <col min="11030" max="11030" width="4.6640625" bestFit="1" customWidth="1"/>
    <col min="11031" max="11031" width="7.77734375" bestFit="1" customWidth="1"/>
    <col min="11032" max="11032" width="8.88671875" bestFit="1" customWidth="1"/>
    <col min="11033" max="11033" width="6.109375" bestFit="1" customWidth="1"/>
    <col min="11034" max="11034" width="9.88671875" bestFit="1" customWidth="1"/>
    <col min="11035" max="11035" width="8.88671875" bestFit="1" customWidth="1"/>
    <col min="11036" max="11036" width="7.77734375" bestFit="1" customWidth="1"/>
    <col min="11037" max="11037" width="8.88671875" bestFit="1" customWidth="1"/>
    <col min="11038" max="11038" width="6" customWidth="1"/>
    <col min="11039" max="11039" width="7.77734375" bestFit="1" customWidth="1"/>
    <col min="11040" max="11040" width="8.88671875" bestFit="1" customWidth="1"/>
    <col min="11041" max="11041" width="5.77734375" bestFit="1" customWidth="1"/>
    <col min="11042" max="11042" width="9.88671875" bestFit="1" customWidth="1"/>
    <col min="11265" max="11265" width="29.33203125" customWidth="1"/>
    <col min="11266" max="11266" width="2.21875" customWidth="1"/>
    <col min="11267" max="11274" width="13.109375" customWidth="1"/>
    <col min="11275" max="11275" width="10.109375" bestFit="1" customWidth="1"/>
    <col min="11276" max="11276" width="9.33203125" bestFit="1" customWidth="1"/>
    <col min="11277" max="11277" width="10.109375" bestFit="1" customWidth="1"/>
    <col min="11278" max="11278" width="6" bestFit="1" customWidth="1"/>
    <col min="11279" max="11279" width="10.109375" bestFit="1" customWidth="1"/>
    <col min="11280" max="11280" width="10.44140625" bestFit="1" customWidth="1"/>
    <col min="11281" max="11281" width="6.33203125" bestFit="1" customWidth="1"/>
    <col min="11282" max="11282" width="10.88671875" bestFit="1" customWidth="1"/>
    <col min="11283" max="11283" width="10.44140625" bestFit="1" customWidth="1"/>
    <col min="11284" max="11284" width="7.77734375" bestFit="1" customWidth="1"/>
    <col min="11285" max="11285" width="8.88671875" bestFit="1" customWidth="1"/>
    <col min="11286" max="11286" width="4.6640625" bestFit="1" customWidth="1"/>
    <col min="11287" max="11287" width="7.77734375" bestFit="1" customWidth="1"/>
    <col min="11288" max="11288" width="8.88671875" bestFit="1" customWidth="1"/>
    <col min="11289" max="11289" width="6.109375" bestFit="1" customWidth="1"/>
    <col min="11290" max="11290" width="9.88671875" bestFit="1" customWidth="1"/>
    <col min="11291" max="11291" width="8.88671875" bestFit="1" customWidth="1"/>
    <col min="11292" max="11292" width="7.77734375" bestFit="1" customWidth="1"/>
    <col min="11293" max="11293" width="8.88671875" bestFit="1" customWidth="1"/>
    <col min="11294" max="11294" width="6" customWidth="1"/>
    <col min="11295" max="11295" width="7.77734375" bestFit="1" customWidth="1"/>
    <col min="11296" max="11296" width="8.88671875" bestFit="1" customWidth="1"/>
    <col min="11297" max="11297" width="5.77734375" bestFit="1" customWidth="1"/>
    <col min="11298" max="11298" width="9.88671875" bestFit="1" customWidth="1"/>
    <col min="11521" max="11521" width="29.33203125" customWidth="1"/>
    <col min="11522" max="11522" width="2.21875" customWidth="1"/>
    <col min="11523" max="11530" width="13.109375" customWidth="1"/>
    <col min="11531" max="11531" width="10.109375" bestFit="1" customWidth="1"/>
    <col min="11532" max="11532" width="9.33203125" bestFit="1" customWidth="1"/>
    <col min="11533" max="11533" width="10.109375" bestFit="1" customWidth="1"/>
    <col min="11534" max="11534" width="6" bestFit="1" customWidth="1"/>
    <col min="11535" max="11535" width="10.109375" bestFit="1" customWidth="1"/>
    <col min="11536" max="11536" width="10.44140625" bestFit="1" customWidth="1"/>
    <col min="11537" max="11537" width="6.33203125" bestFit="1" customWidth="1"/>
    <col min="11538" max="11538" width="10.88671875" bestFit="1" customWidth="1"/>
    <col min="11539" max="11539" width="10.44140625" bestFit="1" customWidth="1"/>
    <col min="11540" max="11540" width="7.77734375" bestFit="1" customWidth="1"/>
    <col min="11541" max="11541" width="8.88671875" bestFit="1" customWidth="1"/>
    <col min="11542" max="11542" width="4.6640625" bestFit="1" customWidth="1"/>
    <col min="11543" max="11543" width="7.77734375" bestFit="1" customWidth="1"/>
    <col min="11544" max="11544" width="8.88671875" bestFit="1" customWidth="1"/>
    <col min="11545" max="11545" width="6.109375" bestFit="1" customWidth="1"/>
    <col min="11546" max="11546" width="9.88671875" bestFit="1" customWidth="1"/>
    <col min="11547" max="11547" width="8.88671875" bestFit="1" customWidth="1"/>
    <col min="11548" max="11548" width="7.77734375" bestFit="1" customWidth="1"/>
    <col min="11549" max="11549" width="8.88671875" bestFit="1" customWidth="1"/>
    <col min="11550" max="11550" width="6" customWidth="1"/>
    <col min="11551" max="11551" width="7.77734375" bestFit="1" customWidth="1"/>
    <col min="11552" max="11552" width="8.88671875" bestFit="1" customWidth="1"/>
    <col min="11553" max="11553" width="5.77734375" bestFit="1" customWidth="1"/>
    <col min="11554" max="11554" width="9.88671875" bestFit="1" customWidth="1"/>
    <col min="11777" max="11777" width="29.33203125" customWidth="1"/>
    <col min="11778" max="11778" width="2.21875" customWidth="1"/>
    <col min="11779" max="11786" width="13.109375" customWidth="1"/>
    <col min="11787" max="11787" width="10.109375" bestFit="1" customWidth="1"/>
    <col min="11788" max="11788" width="9.33203125" bestFit="1" customWidth="1"/>
    <col min="11789" max="11789" width="10.109375" bestFit="1" customWidth="1"/>
    <col min="11790" max="11790" width="6" bestFit="1" customWidth="1"/>
    <col min="11791" max="11791" width="10.109375" bestFit="1" customWidth="1"/>
    <col min="11792" max="11792" width="10.44140625" bestFit="1" customWidth="1"/>
    <col min="11793" max="11793" width="6.33203125" bestFit="1" customWidth="1"/>
    <col min="11794" max="11794" width="10.88671875" bestFit="1" customWidth="1"/>
    <col min="11795" max="11795" width="10.44140625" bestFit="1" customWidth="1"/>
    <col min="11796" max="11796" width="7.77734375" bestFit="1" customWidth="1"/>
    <col min="11797" max="11797" width="8.88671875" bestFit="1" customWidth="1"/>
    <col min="11798" max="11798" width="4.6640625" bestFit="1" customWidth="1"/>
    <col min="11799" max="11799" width="7.77734375" bestFit="1" customWidth="1"/>
    <col min="11800" max="11800" width="8.88671875" bestFit="1" customWidth="1"/>
    <col min="11801" max="11801" width="6.109375" bestFit="1" customWidth="1"/>
    <col min="11802" max="11802" width="9.88671875" bestFit="1" customWidth="1"/>
    <col min="11803" max="11803" width="8.88671875" bestFit="1" customWidth="1"/>
    <col min="11804" max="11804" width="7.77734375" bestFit="1" customWidth="1"/>
    <col min="11805" max="11805" width="8.88671875" bestFit="1" customWidth="1"/>
    <col min="11806" max="11806" width="6" customWidth="1"/>
    <col min="11807" max="11807" width="7.77734375" bestFit="1" customWidth="1"/>
    <col min="11808" max="11808" width="8.88671875" bestFit="1" customWidth="1"/>
    <col min="11809" max="11809" width="5.77734375" bestFit="1" customWidth="1"/>
    <col min="11810" max="11810" width="9.88671875" bestFit="1" customWidth="1"/>
    <col min="12033" max="12033" width="29.33203125" customWidth="1"/>
    <col min="12034" max="12034" width="2.21875" customWidth="1"/>
    <col min="12035" max="12042" width="13.109375" customWidth="1"/>
    <col min="12043" max="12043" width="10.109375" bestFit="1" customWidth="1"/>
    <col min="12044" max="12044" width="9.33203125" bestFit="1" customWidth="1"/>
    <col min="12045" max="12045" width="10.109375" bestFit="1" customWidth="1"/>
    <col min="12046" max="12046" width="6" bestFit="1" customWidth="1"/>
    <col min="12047" max="12047" width="10.109375" bestFit="1" customWidth="1"/>
    <col min="12048" max="12048" width="10.44140625" bestFit="1" customWidth="1"/>
    <col min="12049" max="12049" width="6.33203125" bestFit="1" customWidth="1"/>
    <col min="12050" max="12050" width="10.88671875" bestFit="1" customWidth="1"/>
    <col min="12051" max="12051" width="10.44140625" bestFit="1" customWidth="1"/>
    <col min="12052" max="12052" width="7.77734375" bestFit="1" customWidth="1"/>
    <col min="12053" max="12053" width="8.88671875" bestFit="1" customWidth="1"/>
    <col min="12054" max="12054" width="4.6640625" bestFit="1" customWidth="1"/>
    <col min="12055" max="12055" width="7.77734375" bestFit="1" customWidth="1"/>
    <col min="12056" max="12056" width="8.88671875" bestFit="1" customWidth="1"/>
    <col min="12057" max="12057" width="6.109375" bestFit="1" customWidth="1"/>
    <col min="12058" max="12058" width="9.88671875" bestFit="1" customWidth="1"/>
    <col min="12059" max="12059" width="8.88671875" bestFit="1" customWidth="1"/>
    <col min="12060" max="12060" width="7.77734375" bestFit="1" customWidth="1"/>
    <col min="12061" max="12061" width="8.88671875" bestFit="1" customWidth="1"/>
    <col min="12062" max="12062" width="6" customWidth="1"/>
    <col min="12063" max="12063" width="7.77734375" bestFit="1" customWidth="1"/>
    <col min="12064" max="12064" width="8.88671875" bestFit="1" customWidth="1"/>
    <col min="12065" max="12065" width="5.77734375" bestFit="1" customWidth="1"/>
    <col min="12066" max="12066" width="9.88671875" bestFit="1" customWidth="1"/>
    <col min="12289" max="12289" width="29.33203125" customWidth="1"/>
    <col min="12290" max="12290" width="2.21875" customWidth="1"/>
    <col min="12291" max="12298" width="13.109375" customWidth="1"/>
    <col min="12299" max="12299" width="10.109375" bestFit="1" customWidth="1"/>
    <col min="12300" max="12300" width="9.33203125" bestFit="1" customWidth="1"/>
    <col min="12301" max="12301" width="10.109375" bestFit="1" customWidth="1"/>
    <col min="12302" max="12302" width="6" bestFit="1" customWidth="1"/>
    <col min="12303" max="12303" width="10.109375" bestFit="1" customWidth="1"/>
    <col min="12304" max="12304" width="10.44140625" bestFit="1" customWidth="1"/>
    <col min="12305" max="12305" width="6.33203125" bestFit="1" customWidth="1"/>
    <col min="12306" max="12306" width="10.88671875" bestFit="1" customWidth="1"/>
    <col min="12307" max="12307" width="10.44140625" bestFit="1" customWidth="1"/>
    <col min="12308" max="12308" width="7.77734375" bestFit="1" customWidth="1"/>
    <col min="12309" max="12309" width="8.88671875" bestFit="1" customWidth="1"/>
    <col min="12310" max="12310" width="4.6640625" bestFit="1" customWidth="1"/>
    <col min="12311" max="12311" width="7.77734375" bestFit="1" customWidth="1"/>
    <col min="12312" max="12312" width="8.88671875" bestFit="1" customWidth="1"/>
    <col min="12313" max="12313" width="6.109375" bestFit="1" customWidth="1"/>
    <col min="12314" max="12314" width="9.88671875" bestFit="1" customWidth="1"/>
    <col min="12315" max="12315" width="8.88671875" bestFit="1" customWidth="1"/>
    <col min="12316" max="12316" width="7.77734375" bestFit="1" customWidth="1"/>
    <col min="12317" max="12317" width="8.88671875" bestFit="1" customWidth="1"/>
    <col min="12318" max="12318" width="6" customWidth="1"/>
    <col min="12319" max="12319" width="7.77734375" bestFit="1" customWidth="1"/>
    <col min="12320" max="12320" width="8.88671875" bestFit="1" customWidth="1"/>
    <col min="12321" max="12321" width="5.77734375" bestFit="1" customWidth="1"/>
    <col min="12322" max="12322" width="9.88671875" bestFit="1" customWidth="1"/>
    <col min="12545" max="12545" width="29.33203125" customWidth="1"/>
    <col min="12546" max="12546" width="2.21875" customWidth="1"/>
    <col min="12547" max="12554" width="13.109375" customWidth="1"/>
    <col min="12555" max="12555" width="10.109375" bestFit="1" customWidth="1"/>
    <col min="12556" max="12556" width="9.33203125" bestFit="1" customWidth="1"/>
    <col min="12557" max="12557" width="10.109375" bestFit="1" customWidth="1"/>
    <col min="12558" max="12558" width="6" bestFit="1" customWidth="1"/>
    <col min="12559" max="12559" width="10.109375" bestFit="1" customWidth="1"/>
    <col min="12560" max="12560" width="10.44140625" bestFit="1" customWidth="1"/>
    <col min="12561" max="12561" width="6.33203125" bestFit="1" customWidth="1"/>
    <col min="12562" max="12562" width="10.88671875" bestFit="1" customWidth="1"/>
    <col min="12563" max="12563" width="10.44140625" bestFit="1" customWidth="1"/>
    <col min="12564" max="12564" width="7.77734375" bestFit="1" customWidth="1"/>
    <col min="12565" max="12565" width="8.88671875" bestFit="1" customWidth="1"/>
    <col min="12566" max="12566" width="4.6640625" bestFit="1" customWidth="1"/>
    <col min="12567" max="12567" width="7.77734375" bestFit="1" customWidth="1"/>
    <col min="12568" max="12568" width="8.88671875" bestFit="1" customWidth="1"/>
    <col min="12569" max="12569" width="6.109375" bestFit="1" customWidth="1"/>
    <col min="12570" max="12570" width="9.88671875" bestFit="1" customWidth="1"/>
    <col min="12571" max="12571" width="8.88671875" bestFit="1" customWidth="1"/>
    <col min="12572" max="12572" width="7.77734375" bestFit="1" customWidth="1"/>
    <col min="12573" max="12573" width="8.88671875" bestFit="1" customWidth="1"/>
    <col min="12574" max="12574" width="6" customWidth="1"/>
    <col min="12575" max="12575" width="7.77734375" bestFit="1" customWidth="1"/>
    <col min="12576" max="12576" width="8.88671875" bestFit="1" customWidth="1"/>
    <col min="12577" max="12577" width="5.77734375" bestFit="1" customWidth="1"/>
    <col min="12578" max="12578" width="9.88671875" bestFit="1" customWidth="1"/>
    <col min="12801" max="12801" width="29.33203125" customWidth="1"/>
    <col min="12802" max="12802" width="2.21875" customWidth="1"/>
    <col min="12803" max="12810" width="13.109375" customWidth="1"/>
    <col min="12811" max="12811" width="10.109375" bestFit="1" customWidth="1"/>
    <col min="12812" max="12812" width="9.33203125" bestFit="1" customWidth="1"/>
    <col min="12813" max="12813" width="10.109375" bestFit="1" customWidth="1"/>
    <col min="12814" max="12814" width="6" bestFit="1" customWidth="1"/>
    <col min="12815" max="12815" width="10.109375" bestFit="1" customWidth="1"/>
    <col min="12816" max="12816" width="10.44140625" bestFit="1" customWidth="1"/>
    <col min="12817" max="12817" width="6.33203125" bestFit="1" customWidth="1"/>
    <col min="12818" max="12818" width="10.88671875" bestFit="1" customWidth="1"/>
    <col min="12819" max="12819" width="10.44140625" bestFit="1" customWidth="1"/>
    <col min="12820" max="12820" width="7.77734375" bestFit="1" customWidth="1"/>
    <col min="12821" max="12821" width="8.88671875" bestFit="1" customWidth="1"/>
    <col min="12822" max="12822" width="4.6640625" bestFit="1" customWidth="1"/>
    <col min="12823" max="12823" width="7.77734375" bestFit="1" customWidth="1"/>
    <col min="12824" max="12824" width="8.88671875" bestFit="1" customWidth="1"/>
    <col min="12825" max="12825" width="6.109375" bestFit="1" customWidth="1"/>
    <col min="12826" max="12826" width="9.88671875" bestFit="1" customWidth="1"/>
    <col min="12827" max="12827" width="8.88671875" bestFit="1" customWidth="1"/>
    <col min="12828" max="12828" width="7.77734375" bestFit="1" customWidth="1"/>
    <col min="12829" max="12829" width="8.88671875" bestFit="1" customWidth="1"/>
    <col min="12830" max="12830" width="6" customWidth="1"/>
    <col min="12831" max="12831" width="7.77734375" bestFit="1" customWidth="1"/>
    <col min="12832" max="12832" width="8.88671875" bestFit="1" customWidth="1"/>
    <col min="12833" max="12833" width="5.77734375" bestFit="1" customWidth="1"/>
    <col min="12834" max="12834" width="9.88671875" bestFit="1" customWidth="1"/>
    <col min="13057" max="13057" width="29.33203125" customWidth="1"/>
    <col min="13058" max="13058" width="2.21875" customWidth="1"/>
    <col min="13059" max="13066" width="13.109375" customWidth="1"/>
    <col min="13067" max="13067" width="10.109375" bestFit="1" customWidth="1"/>
    <col min="13068" max="13068" width="9.33203125" bestFit="1" customWidth="1"/>
    <col min="13069" max="13069" width="10.109375" bestFit="1" customWidth="1"/>
    <col min="13070" max="13070" width="6" bestFit="1" customWidth="1"/>
    <col min="13071" max="13071" width="10.109375" bestFit="1" customWidth="1"/>
    <col min="13072" max="13072" width="10.44140625" bestFit="1" customWidth="1"/>
    <col min="13073" max="13073" width="6.33203125" bestFit="1" customWidth="1"/>
    <col min="13074" max="13074" width="10.88671875" bestFit="1" customWidth="1"/>
    <col min="13075" max="13075" width="10.44140625" bestFit="1" customWidth="1"/>
    <col min="13076" max="13076" width="7.77734375" bestFit="1" customWidth="1"/>
    <col min="13077" max="13077" width="8.88671875" bestFit="1" customWidth="1"/>
    <col min="13078" max="13078" width="4.6640625" bestFit="1" customWidth="1"/>
    <col min="13079" max="13079" width="7.77734375" bestFit="1" customWidth="1"/>
    <col min="13080" max="13080" width="8.88671875" bestFit="1" customWidth="1"/>
    <col min="13081" max="13081" width="6.109375" bestFit="1" customWidth="1"/>
    <col min="13082" max="13082" width="9.88671875" bestFit="1" customWidth="1"/>
    <col min="13083" max="13083" width="8.88671875" bestFit="1" customWidth="1"/>
    <col min="13084" max="13084" width="7.77734375" bestFit="1" customWidth="1"/>
    <col min="13085" max="13085" width="8.88671875" bestFit="1" customWidth="1"/>
    <col min="13086" max="13086" width="6" customWidth="1"/>
    <col min="13087" max="13087" width="7.77734375" bestFit="1" customWidth="1"/>
    <col min="13088" max="13088" width="8.88671875" bestFit="1" customWidth="1"/>
    <col min="13089" max="13089" width="5.77734375" bestFit="1" customWidth="1"/>
    <col min="13090" max="13090" width="9.88671875" bestFit="1" customWidth="1"/>
    <col min="13313" max="13313" width="29.33203125" customWidth="1"/>
    <col min="13314" max="13314" width="2.21875" customWidth="1"/>
    <col min="13315" max="13322" width="13.109375" customWidth="1"/>
    <col min="13323" max="13323" width="10.109375" bestFit="1" customWidth="1"/>
    <col min="13324" max="13324" width="9.33203125" bestFit="1" customWidth="1"/>
    <col min="13325" max="13325" width="10.109375" bestFit="1" customWidth="1"/>
    <col min="13326" max="13326" width="6" bestFit="1" customWidth="1"/>
    <col min="13327" max="13327" width="10.109375" bestFit="1" customWidth="1"/>
    <col min="13328" max="13328" width="10.44140625" bestFit="1" customWidth="1"/>
    <col min="13329" max="13329" width="6.33203125" bestFit="1" customWidth="1"/>
    <col min="13330" max="13330" width="10.88671875" bestFit="1" customWidth="1"/>
    <col min="13331" max="13331" width="10.44140625" bestFit="1" customWidth="1"/>
    <col min="13332" max="13332" width="7.77734375" bestFit="1" customWidth="1"/>
    <col min="13333" max="13333" width="8.88671875" bestFit="1" customWidth="1"/>
    <col min="13334" max="13334" width="4.6640625" bestFit="1" customWidth="1"/>
    <col min="13335" max="13335" width="7.77734375" bestFit="1" customWidth="1"/>
    <col min="13336" max="13336" width="8.88671875" bestFit="1" customWidth="1"/>
    <col min="13337" max="13337" width="6.109375" bestFit="1" customWidth="1"/>
    <col min="13338" max="13338" width="9.88671875" bestFit="1" customWidth="1"/>
    <col min="13339" max="13339" width="8.88671875" bestFit="1" customWidth="1"/>
    <col min="13340" max="13340" width="7.77734375" bestFit="1" customWidth="1"/>
    <col min="13341" max="13341" width="8.88671875" bestFit="1" customWidth="1"/>
    <col min="13342" max="13342" width="6" customWidth="1"/>
    <col min="13343" max="13343" width="7.77734375" bestFit="1" customWidth="1"/>
    <col min="13344" max="13344" width="8.88671875" bestFit="1" customWidth="1"/>
    <col min="13345" max="13345" width="5.77734375" bestFit="1" customWidth="1"/>
    <col min="13346" max="13346" width="9.88671875" bestFit="1" customWidth="1"/>
    <col min="13569" max="13569" width="29.33203125" customWidth="1"/>
    <col min="13570" max="13570" width="2.21875" customWidth="1"/>
    <col min="13571" max="13578" width="13.109375" customWidth="1"/>
    <col min="13579" max="13579" width="10.109375" bestFit="1" customWidth="1"/>
    <col min="13580" max="13580" width="9.33203125" bestFit="1" customWidth="1"/>
    <col min="13581" max="13581" width="10.109375" bestFit="1" customWidth="1"/>
    <col min="13582" max="13582" width="6" bestFit="1" customWidth="1"/>
    <col min="13583" max="13583" width="10.109375" bestFit="1" customWidth="1"/>
    <col min="13584" max="13584" width="10.44140625" bestFit="1" customWidth="1"/>
    <col min="13585" max="13585" width="6.33203125" bestFit="1" customWidth="1"/>
    <col min="13586" max="13586" width="10.88671875" bestFit="1" customWidth="1"/>
    <col min="13587" max="13587" width="10.44140625" bestFit="1" customWidth="1"/>
    <col min="13588" max="13588" width="7.77734375" bestFit="1" customWidth="1"/>
    <col min="13589" max="13589" width="8.88671875" bestFit="1" customWidth="1"/>
    <col min="13590" max="13590" width="4.6640625" bestFit="1" customWidth="1"/>
    <col min="13591" max="13591" width="7.77734375" bestFit="1" customWidth="1"/>
    <col min="13592" max="13592" width="8.88671875" bestFit="1" customWidth="1"/>
    <col min="13593" max="13593" width="6.109375" bestFit="1" customWidth="1"/>
    <col min="13594" max="13594" width="9.88671875" bestFit="1" customWidth="1"/>
    <col min="13595" max="13595" width="8.88671875" bestFit="1" customWidth="1"/>
    <col min="13596" max="13596" width="7.77734375" bestFit="1" customWidth="1"/>
    <col min="13597" max="13597" width="8.88671875" bestFit="1" customWidth="1"/>
    <col min="13598" max="13598" width="6" customWidth="1"/>
    <col min="13599" max="13599" width="7.77734375" bestFit="1" customWidth="1"/>
    <col min="13600" max="13600" width="8.88671875" bestFit="1" customWidth="1"/>
    <col min="13601" max="13601" width="5.77734375" bestFit="1" customWidth="1"/>
    <col min="13602" max="13602" width="9.88671875" bestFit="1" customWidth="1"/>
    <col min="13825" max="13825" width="29.33203125" customWidth="1"/>
    <col min="13826" max="13826" width="2.21875" customWidth="1"/>
    <col min="13827" max="13834" width="13.109375" customWidth="1"/>
    <col min="13835" max="13835" width="10.109375" bestFit="1" customWidth="1"/>
    <col min="13836" max="13836" width="9.33203125" bestFit="1" customWidth="1"/>
    <col min="13837" max="13837" width="10.109375" bestFit="1" customWidth="1"/>
    <col min="13838" max="13838" width="6" bestFit="1" customWidth="1"/>
    <col min="13839" max="13839" width="10.109375" bestFit="1" customWidth="1"/>
    <col min="13840" max="13840" width="10.44140625" bestFit="1" customWidth="1"/>
    <col min="13841" max="13841" width="6.33203125" bestFit="1" customWidth="1"/>
    <col min="13842" max="13842" width="10.88671875" bestFit="1" customWidth="1"/>
    <col min="13843" max="13843" width="10.44140625" bestFit="1" customWidth="1"/>
    <col min="13844" max="13844" width="7.77734375" bestFit="1" customWidth="1"/>
    <col min="13845" max="13845" width="8.88671875" bestFit="1" customWidth="1"/>
    <col min="13846" max="13846" width="4.6640625" bestFit="1" customWidth="1"/>
    <col min="13847" max="13847" width="7.77734375" bestFit="1" customWidth="1"/>
    <col min="13848" max="13848" width="8.88671875" bestFit="1" customWidth="1"/>
    <col min="13849" max="13849" width="6.109375" bestFit="1" customWidth="1"/>
    <col min="13850" max="13850" width="9.88671875" bestFit="1" customWidth="1"/>
    <col min="13851" max="13851" width="8.88671875" bestFit="1" customWidth="1"/>
    <col min="13852" max="13852" width="7.77734375" bestFit="1" customWidth="1"/>
    <col min="13853" max="13853" width="8.88671875" bestFit="1" customWidth="1"/>
    <col min="13854" max="13854" width="6" customWidth="1"/>
    <col min="13855" max="13855" width="7.77734375" bestFit="1" customWidth="1"/>
    <col min="13856" max="13856" width="8.88671875" bestFit="1" customWidth="1"/>
    <col min="13857" max="13857" width="5.77734375" bestFit="1" customWidth="1"/>
    <col min="13858" max="13858" width="9.88671875" bestFit="1" customWidth="1"/>
    <col min="14081" max="14081" width="29.33203125" customWidth="1"/>
    <col min="14082" max="14082" width="2.21875" customWidth="1"/>
    <col min="14083" max="14090" width="13.109375" customWidth="1"/>
    <col min="14091" max="14091" width="10.109375" bestFit="1" customWidth="1"/>
    <col min="14092" max="14092" width="9.33203125" bestFit="1" customWidth="1"/>
    <col min="14093" max="14093" width="10.109375" bestFit="1" customWidth="1"/>
    <col min="14094" max="14094" width="6" bestFit="1" customWidth="1"/>
    <col min="14095" max="14095" width="10.109375" bestFit="1" customWidth="1"/>
    <col min="14096" max="14096" width="10.44140625" bestFit="1" customWidth="1"/>
    <col min="14097" max="14097" width="6.33203125" bestFit="1" customWidth="1"/>
    <col min="14098" max="14098" width="10.88671875" bestFit="1" customWidth="1"/>
    <col min="14099" max="14099" width="10.44140625" bestFit="1" customWidth="1"/>
    <col min="14100" max="14100" width="7.77734375" bestFit="1" customWidth="1"/>
    <col min="14101" max="14101" width="8.88671875" bestFit="1" customWidth="1"/>
    <col min="14102" max="14102" width="4.6640625" bestFit="1" customWidth="1"/>
    <col min="14103" max="14103" width="7.77734375" bestFit="1" customWidth="1"/>
    <col min="14104" max="14104" width="8.88671875" bestFit="1" customWidth="1"/>
    <col min="14105" max="14105" width="6.109375" bestFit="1" customWidth="1"/>
    <col min="14106" max="14106" width="9.88671875" bestFit="1" customWidth="1"/>
    <col min="14107" max="14107" width="8.88671875" bestFit="1" customWidth="1"/>
    <col min="14108" max="14108" width="7.77734375" bestFit="1" customWidth="1"/>
    <col min="14109" max="14109" width="8.88671875" bestFit="1" customWidth="1"/>
    <col min="14110" max="14110" width="6" customWidth="1"/>
    <col min="14111" max="14111" width="7.77734375" bestFit="1" customWidth="1"/>
    <col min="14112" max="14112" width="8.88671875" bestFit="1" customWidth="1"/>
    <col min="14113" max="14113" width="5.77734375" bestFit="1" customWidth="1"/>
    <col min="14114" max="14114" width="9.88671875" bestFit="1" customWidth="1"/>
    <col min="14337" max="14337" width="29.33203125" customWidth="1"/>
    <col min="14338" max="14338" width="2.21875" customWidth="1"/>
    <col min="14339" max="14346" width="13.109375" customWidth="1"/>
    <col min="14347" max="14347" width="10.109375" bestFit="1" customWidth="1"/>
    <col min="14348" max="14348" width="9.33203125" bestFit="1" customWidth="1"/>
    <col min="14349" max="14349" width="10.109375" bestFit="1" customWidth="1"/>
    <col min="14350" max="14350" width="6" bestFit="1" customWidth="1"/>
    <col min="14351" max="14351" width="10.109375" bestFit="1" customWidth="1"/>
    <col min="14352" max="14352" width="10.44140625" bestFit="1" customWidth="1"/>
    <col min="14353" max="14353" width="6.33203125" bestFit="1" customWidth="1"/>
    <col min="14354" max="14354" width="10.88671875" bestFit="1" customWidth="1"/>
    <col min="14355" max="14355" width="10.44140625" bestFit="1" customWidth="1"/>
    <col min="14356" max="14356" width="7.77734375" bestFit="1" customWidth="1"/>
    <col min="14357" max="14357" width="8.88671875" bestFit="1" customWidth="1"/>
    <col min="14358" max="14358" width="4.6640625" bestFit="1" customWidth="1"/>
    <col min="14359" max="14359" width="7.77734375" bestFit="1" customWidth="1"/>
    <col min="14360" max="14360" width="8.88671875" bestFit="1" customWidth="1"/>
    <col min="14361" max="14361" width="6.109375" bestFit="1" customWidth="1"/>
    <col min="14362" max="14362" width="9.88671875" bestFit="1" customWidth="1"/>
    <col min="14363" max="14363" width="8.88671875" bestFit="1" customWidth="1"/>
    <col min="14364" max="14364" width="7.77734375" bestFit="1" customWidth="1"/>
    <col min="14365" max="14365" width="8.88671875" bestFit="1" customWidth="1"/>
    <col min="14366" max="14366" width="6" customWidth="1"/>
    <col min="14367" max="14367" width="7.77734375" bestFit="1" customWidth="1"/>
    <col min="14368" max="14368" width="8.88671875" bestFit="1" customWidth="1"/>
    <col min="14369" max="14369" width="5.77734375" bestFit="1" customWidth="1"/>
    <col min="14370" max="14370" width="9.88671875" bestFit="1" customWidth="1"/>
    <col min="14593" max="14593" width="29.33203125" customWidth="1"/>
    <col min="14594" max="14594" width="2.21875" customWidth="1"/>
    <col min="14595" max="14602" width="13.109375" customWidth="1"/>
    <col min="14603" max="14603" width="10.109375" bestFit="1" customWidth="1"/>
    <col min="14604" max="14604" width="9.33203125" bestFit="1" customWidth="1"/>
    <col min="14605" max="14605" width="10.109375" bestFit="1" customWidth="1"/>
    <col min="14606" max="14606" width="6" bestFit="1" customWidth="1"/>
    <col min="14607" max="14607" width="10.109375" bestFit="1" customWidth="1"/>
    <col min="14608" max="14608" width="10.44140625" bestFit="1" customWidth="1"/>
    <col min="14609" max="14609" width="6.33203125" bestFit="1" customWidth="1"/>
    <col min="14610" max="14610" width="10.88671875" bestFit="1" customWidth="1"/>
    <col min="14611" max="14611" width="10.44140625" bestFit="1" customWidth="1"/>
    <col min="14612" max="14612" width="7.77734375" bestFit="1" customWidth="1"/>
    <col min="14613" max="14613" width="8.88671875" bestFit="1" customWidth="1"/>
    <col min="14614" max="14614" width="4.6640625" bestFit="1" customWidth="1"/>
    <col min="14615" max="14615" width="7.77734375" bestFit="1" customWidth="1"/>
    <col min="14616" max="14616" width="8.88671875" bestFit="1" customWidth="1"/>
    <col min="14617" max="14617" width="6.109375" bestFit="1" customWidth="1"/>
    <col min="14618" max="14618" width="9.88671875" bestFit="1" customWidth="1"/>
    <col min="14619" max="14619" width="8.88671875" bestFit="1" customWidth="1"/>
    <col min="14620" max="14620" width="7.77734375" bestFit="1" customWidth="1"/>
    <col min="14621" max="14621" width="8.88671875" bestFit="1" customWidth="1"/>
    <col min="14622" max="14622" width="6" customWidth="1"/>
    <col min="14623" max="14623" width="7.77734375" bestFit="1" customWidth="1"/>
    <col min="14624" max="14624" width="8.88671875" bestFit="1" customWidth="1"/>
    <col min="14625" max="14625" width="5.77734375" bestFit="1" customWidth="1"/>
    <col min="14626" max="14626" width="9.88671875" bestFit="1" customWidth="1"/>
    <col min="14849" max="14849" width="29.33203125" customWidth="1"/>
    <col min="14850" max="14850" width="2.21875" customWidth="1"/>
    <col min="14851" max="14858" width="13.109375" customWidth="1"/>
    <col min="14859" max="14859" width="10.109375" bestFit="1" customWidth="1"/>
    <col min="14860" max="14860" width="9.33203125" bestFit="1" customWidth="1"/>
    <col min="14861" max="14861" width="10.109375" bestFit="1" customWidth="1"/>
    <col min="14862" max="14862" width="6" bestFit="1" customWidth="1"/>
    <col min="14863" max="14863" width="10.109375" bestFit="1" customWidth="1"/>
    <col min="14864" max="14864" width="10.44140625" bestFit="1" customWidth="1"/>
    <col min="14865" max="14865" width="6.33203125" bestFit="1" customWidth="1"/>
    <col min="14866" max="14866" width="10.88671875" bestFit="1" customWidth="1"/>
    <col min="14867" max="14867" width="10.44140625" bestFit="1" customWidth="1"/>
    <col min="14868" max="14868" width="7.77734375" bestFit="1" customWidth="1"/>
    <col min="14869" max="14869" width="8.88671875" bestFit="1" customWidth="1"/>
    <col min="14870" max="14870" width="4.6640625" bestFit="1" customWidth="1"/>
    <col min="14871" max="14871" width="7.77734375" bestFit="1" customWidth="1"/>
    <col min="14872" max="14872" width="8.88671875" bestFit="1" customWidth="1"/>
    <col min="14873" max="14873" width="6.109375" bestFit="1" customWidth="1"/>
    <col min="14874" max="14874" width="9.88671875" bestFit="1" customWidth="1"/>
    <col min="14875" max="14875" width="8.88671875" bestFit="1" customWidth="1"/>
    <col min="14876" max="14876" width="7.77734375" bestFit="1" customWidth="1"/>
    <col min="14877" max="14877" width="8.88671875" bestFit="1" customWidth="1"/>
    <col min="14878" max="14878" width="6" customWidth="1"/>
    <col min="14879" max="14879" width="7.77734375" bestFit="1" customWidth="1"/>
    <col min="14880" max="14880" width="8.88671875" bestFit="1" customWidth="1"/>
    <col min="14881" max="14881" width="5.77734375" bestFit="1" customWidth="1"/>
    <col min="14882" max="14882" width="9.88671875" bestFit="1" customWidth="1"/>
    <col min="15105" max="15105" width="29.33203125" customWidth="1"/>
    <col min="15106" max="15106" width="2.21875" customWidth="1"/>
    <col min="15107" max="15114" width="13.109375" customWidth="1"/>
    <col min="15115" max="15115" width="10.109375" bestFit="1" customWidth="1"/>
    <col min="15116" max="15116" width="9.33203125" bestFit="1" customWidth="1"/>
    <col min="15117" max="15117" width="10.109375" bestFit="1" customWidth="1"/>
    <col min="15118" max="15118" width="6" bestFit="1" customWidth="1"/>
    <col min="15119" max="15119" width="10.109375" bestFit="1" customWidth="1"/>
    <col min="15120" max="15120" width="10.44140625" bestFit="1" customWidth="1"/>
    <col min="15121" max="15121" width="6.33203125" bestFit="1" customWidth="1"/>
    <col min="15122" max="15122" width="10.88671875" bestFit="1" customWidth="1"/>
    <col min="15123" max="15123" width="10.44140625" bestFit="1" customWidth="1"/>
    <col min="15124" max="15124" width="7.77734375" bestFit="1" customWidth="1"/>
    <col min="15125" max="15125" width="8.88671875" bestFit="1" customWidth="1"/>
    <col min="15126" max="15126" width="4.6640625" bestFit="1" customWidth="1"/>
    <col min="15127" max="15127" width="7.77734375" bestFit="1" customWidth="1"/>
    <col min="15128" max="15128" width="8.88671875" bestFit="1" customWidth="1"/>
    <col min="15129" max="15129" width="6.109375" bestFit="1" customWidth="1"/>
    <col min="15130" max="15130" width="9.88671875" bestFit="1" customWidth="1"/>
    <col min="15131" max="15131" width="8.88671875" bestFit="1" customWidth="1"/>
    <col min="15132" max="15132" width="7.77734375" bestFit="1" customWidth="1"/>
    <col min="15133" max="15133" width="8.88671875" bestFit="1" customWidth="1"/>
    <col min="15134" max="15134" width="6" customWidth="1"/>
    <col min="15135" max="15135" width="7.77734375" bestFit="1" customWidth="1"/>
    <col min="15136" max="15136" width="8.88671875" bestFit="1" customWidth="1"/>
    <col min="15137" max="15137" width="5.77734375" bestFit="1" customWidth="1"/>
    <col min="15138" max="15138" width="9.88671875" bestFit="1" customWidth="1"/>
    <col min="15361" max="15361" width="29.33203125" customWidth="1"/>
    <col min="15362" max="15362" width="2.21875" customWidth="1"/>
    <col min="15363" max="15370" width="13.109375" customWidth="1"/>
    <col min="15371" max="15371" width="10.109375" bestFit="1" customWidth="1"/>
    <col min="15372" max="15372" width="9.33203125" bestFit="1" customWidth="1"/>
    <col min="15373" max="15373" width="10.109375" bestFit="1" customWidth="1"/>
    <col min="15374" max="15374" width="6" bestFit="1" customWidth="1"/>
    <col min="15375" max="15375" width="10.109375" bestFit="1" customWidth="1"/>
    <col min="15376" max="15376" width="10.44140625" bestFit="1" customWidth="1"/>
    <col min="15377" max="15377" width="6.33203125" bestFit="1" customWidth="1"/>
    <col min="15378" max="15378" width="10.88671875" bestFit="1" customWidth="1"/>
    <col min="15379" max="15379" width="10.44140625" bestFit="1" customWidth="1"/>
    <col min="15380" max="15380" width="7.77734375" bestFit="1" customWidth="1"/>
    <col min="15381" max="15381" width="8.88671875" bestFit="1" customWidth="1"/>
    <col min="15382" max="15382" width="4.6640625" bestFit="1" customWidth="1"/>
    <col min="15383" max="15383" width="7.77734375" bestFit="1" customWidth="1"/>
    <col min="15384" max="15384" width="8.88671875" bestFit="1" customWidth="1"/>
    <col min="15385" max="15385" width="6.109375" bestFit="1" customWidth="1"/>
    <col min="15386" max="15386" width="9.88671875" bestFit="1" customWidth="1"/>
    <col min="15387" max="15387" width="8.88671875" bestFit="1" customWidth="1"/>
    <col min="15388" max="15388" width="7.77734375" bestFit="1" customWidth="1"/>
    <col min="15389" max="15389" width="8.88671875" bestFit="1" customWidth="1"/>
    <col min="15390" max="15390" width="6" customWidth="1"/>
    <col min="15391" max="15391" width="7.77734375" bestFit="1" customWidth="1"/>
    <col min="15392" max="15392" width="8.88671875" bestFit="1" customWidth="1"/>
    <col min="15393" max="15393" width="5.77734375" bestFit="1" customWidth="1"/>
    <col min="15394" max="15394" width="9.88671875" bestFit="1" customWidth="1"/>
    <col min="15617" max="15617" width="29.33203125" customWidth="1"/>
    <col min="15618" max="15618" width="2.21875" customWidth="1"/>
    <col min="15619" max="15626" width="13.109375" customWidth="1"/>
    <col min="15627" max="15627" width="10.109375" bestFit="1" customWidth="1"/>
    <col min="15628" max="15628" width="9.33203125" bestFit="1" customWidth="1"/>
    <col min="15629" max="15629" width="10.109375" bestFit="1" customWidth="1"/>
    <col min="15630" max="15630" width="6" bestFit="1" customWidth="1"/>
    <col min="15631" max="15631" width="10.109375" bestFit="1" customWidth="1"/>
    <col min="15632" max="15632" width="10.44140625" bestFit="1" customWidth="1"/>
    <col min="15633" max="15633" width="6.33203125" bestFit="1" customWidth="1"/>
    <col min="15634" max="15634" width="10.88671875" bestFit="1" customWidth="1"/>
    <col min="15635" max="15635" width="10.44140625" bestFit="1" customWidth="1"/>
    <col min="15636" max="15636" width="7.77734375" bestFit="1" customWidth="1"/>
    <col min="15637" max="15637" width="8.88671875" bestFit="1" customWidth="1"/>
    <col min="15638" max="15638" width="4.6640625" bestFit="1" customWidth="1"/>
    <col min="15639" max="15639" width="7.77734375" bestFit="1" customWidth="1"/>
    <col min="15640" max="15640" width="8.88671875" bestFit="1" customWidth="1"/>
    <col min="15641" max="15641" width="6.109375" bestFit="1" customWidth="1"/>
    <col min="15642" max="15642" width="9.88671875" bestFit="1" customWidth="1"/>
    <col min="15643" max="15643" width="8.88671875" bestFit="1" customWidth="1"/>
    <col min="15644" max="15644" width="7.77734375" bestFit="1" customWidth="1"/>
    <col min="15645" max="15645" width="8.88671875" bestFit="1" customWidth="1"/>
    <col min="15646" max="15646" width="6" customWidth="1"/>
    <col min="15647" max="15647" width="7.77734375" bestFit="1" customWidth="1"/>
    <col min="15648" max="15648" width="8.88671875" bestFit="1" customWidth="1"/>
    <col min="15649" max="15649" width="5.77734375" bestFit="1" customWidth="1"/>
    <col min="15650" max="15650" width="9.88671875" bestFit="1" customWidth="1"/>
    <col min="15873" max="15873" width="29.33203125" customWidth="1"/>
    <col min="15874" max="15874" width="2.21875" customWidth="1"/>
    <col min="15875" max="15882" width="13.109375" customWidth="1"/>
    <col min="15883" max="15883" width="10.109375" bestFit="1" customWidth="1"/>
    <col min="15884" max="15884" width="9.33203125" bestFit="1" customWidth="1"/>
    <col min="15885" max="15885" width="10.109375" bestFit="1" customWidth="1"/>
    <col min="15886" max="15886" width="6" bestFit="1" customWidth="1"/>
    <col min="15887" max="15887" width="10.109375" bestFit="1" customWidth="1"/>
    <col min="15888" max="15888" width="10.44140625" bestFit="1" customWidth="1"/>
    <col min="15889" max="15889" width="6.33203125" bestFit="1" customWidth="1"/>
    <col min="15890" max="15890" width="10.88671875" bestFit="1" customWidth="1"/>
    <col min="15891" max="15891" width="10.44140625" bestFit="1" customWidth="1"/>
    <col min="15892" max="15892" width="7.77734375" bestFit="1" customWidth="1"/>
    <col min="15893" max="15893" width="8.88671875" bestFit="1" customWidth="1"/>
    <col min="15894" max="15894" width="4.6640625" bestFit="1" customWidth="1"/>
    <col min="15895" max="15895" width="7.77734375" bestFit="1" customWidth="1"/>
    <col min="15896" max="15896" width="8.88671875" bestFit="1" customWidth="1"/>
    <col min="15897" max="15897" width="6.109375" bestFit="1" customWidth="1"/>
    <col min="15898" max="15898" width="9.88671875" bestFit="1" customWidth="1"/>
    <col min="15899" max="15899" width="8.88671875" bestFit="1" customWidth="1"/>
    <col min="15900" max="15900" width="7.77734375" bestFit="1" customWidth="1"/>
    <col min="15901" max="15901" width="8.88671875" bestFit="1" customWidth="1"/>
    <col min="15902" max="15902" width="6" customWidth="1"/>
    <col min="15903" max="15903" width="7.77734375" bestFit="1" customWidth="1"/>
    <col min="15904" max="15904" width="8.88671875" bestFit="1" customWidth="1"/>
    <col min="15905" max="15905" width="5.77734375" bestFit="1" customWidth="1"/>
    <col min="15906" max="15906" width="9.88671875" bestFit="1" customWidth="1"/>
    <col min="16129" max="16129" width="29.33203125" customWidth="1"/>
    <col min="16130" max="16130" width="2.21875" customWidth="1"/>
    <col min="16131" max="16138" width="13.109375" customWidth="1"/>
    <col min="16139" max="16139" width="10.109375" bestFit="1" customWidth="1"/>
    <col min="16140" max="16140" width="9.33203125" bestFit="1" customWidth="1"/>
    <col min="16141" max="16141" width="10.109375" bestFit="1" customWidth="1"/>
    <col min="16142" max="16142" width="6" bestFit="1" customWidth="1"/>
    <col min="16143" max="16143" width="10.109375" bestFit="1" customWidth="1"/>
    <col min="16144" max="16144" width="10.44140625" bestFit="1" customWidth="1"/>
    <col min="16145" max="16145" width="6.33203125" bestFit="1" customWidth="1"/>
    <col min="16146" max="16146" width="10.88671875" bestFit="1" customWidth="1"/>
    <col min="16147" max="16147" width="10.44140625" bestFit="1" customWidth="1"/>
    <col min="16148" max="16148" width="7.77734375" bestFit="1" customWidth="1"/>
    <col min="16149" max="16149" width="8.88671875" bestFit="1" customWidth="1"/>
    <col min="16150" max="16150" width="4.6640625" bestFit="1" customWidth="1"/>
    <col min="16151" max="16151" width="7.77734375" bestFit="1" customWidth="1"/>
    <col min="16152" max="16152" width="8.88671875" bestFit="1" customWidth="1"/>
    <col min="16153" max="16153" width="6.109375" bestFit="1" customWidth="1"/>
    <col min="16154" max="16154" width="9.88671875" bestFit="1" customWidth="1"/>
    <col min="16155" max="16155" width="8.88671875" bestFit="1" customWidth="1"/>
    <col min="16156" max="16156" width="7.77734375" bestFit="1" customWidth="1"/>
    <col min="16157" max="16157" width="8.88671875" bestFit="1" customWidth="1"/>
    <col min="16158" max="16158" width="6" customWidth="1"/>
    <col min="16159" max="16159" width="7.77734375" bestFit="1" customWidth="1"/>
    <col min="16160" max="16160" width="8.88671875" bestFit="1" customWidth="1"/>
    <col min="16161" max="16161" width="5.77734375" bestFit="1" customWidth="1"/>
    <col min="16162" max="16162" width="9.88671875" bestFit="1" customWidth="1"/>
  </cols>
  <sheetData>
    <row r="1" spans="1:39" ht="23.1" customHeight="1">
      <c r="A1" s="4265" t="s">
        <v>297</v>
      </c>
      <c r="B1" s="4265"/>
      <c r="C1" s="4265"/>
      <c r="D1" s="4265"/>
      <c r="E1" s="4265"/>
      <c r="F1" s="4265"/>
      <c r="G1" s="4265"/>
      <c r="H1" s="4265"/>
      <c r="I1" s="4265"/>
      <c r="J1" s="4265"/>
      <c r="K1" s="69"/>
      <c r="L1" s="69"/>
      <c r="M1" s="69"/>
      <c r="N1" s="69"/>
      <c r="O1" s="69"/>
      <c r="P1" s="69"/>
      <c r="Q1" s="69"/>
      <c r="R1" s="69"/>
      <c r="S1" s="69"/>
      <c r="T1" s="69"/>
      <c r="U1" s="69"/>
      <c r="V1" s="69"/>
      <c r="W1" s="69"/>
      <c r="X1" s="69"/>
      <c r="Y1" s="69"/>
      <c r="Z1" s="69"/>
      <c r="AA1" s="69"/>
      <c r="AB1" s="69"/>
      <c r="AC1" s="69"/>
      <c r="AD1" s="69"/>
      <c r="AE1" s="69"/>
      <c r="AF1" s="69"/>
      <c r="AG1" s="69"/>
      <c r="AH1" s="69"/>
    </row>
    <row r="2" spans="1:39" s="50" customFormat="1" ht="16.5" customHeight="1" thickBot="1"/>
    <row r="3" spans="1:39" s="42" customFormat="1" ht="19.5" customHeight="1" thickBot="1">
      <c r="A3" s="29"/>
      <c r="C3" s="4421">
        <v>2014</v>
      </c>
      <c r="D3" s="4422"/>
      <c r="E3" s="4422"/>
      <c r="F3" s="4422"/>
      <c r="G3" s="4422"/>
      <c r="H3" s="4422"/>
      <c r="I3" s="4422"/>
      <c r="J3" s="4423"/>
      <c r="K3" s="70"/>
      <c r="L3" s="70"/>
      <c r="M3" s="70"/>
      <c r="N3" s="70"/>
      <c r="O3" s="70"/>
      <c r="P3" s="70"/>
      <c r="Q3" s="70"/>
      <c r="R3" s="70"/>
      <c r="S3" s="70"/>
      <c r="T3" s="70"/>
      <c r="U3" s="70"/>
      <c r="V3" s="70"/>
      <c r="W3" s="70"/>
      <c r="X3" s="70"/>
      <c r="Y3" s="70"/>
      <c r="Z3" s="70"/>
      <c r="AA3" s="70"/>
      <c r="AB3" s="70"/>
      <c r="AC3" s="70"/>
      <c r="AD3" s="70"/>
      <c r="AE3" s="70"/>
      <c r="AF3" s="70"/>
      <c r="AG3" s="70"/>
      <c r="AH3" s="70"/>
      <c r="AI3" s="154"/>
      <c r="AJ3" s="154"/>
      <c r="AK3" s="154"/>
      <c r="AL3" s="154"/>
      <c r="AM3" s="154"/>
    </row>
    <row r="4" spans="1:39" ht="16.5" thickBot="1">
      <c r="B4" s="14"/>
      <c r="K4" s="4417"/>
      <c r="L4" s="4417"/>
      <c r="M4" s="4417"/>
      <c r="N4" s="4417"/>
      <c r="O4" s="4417"/>
      <c r="P4" s="4417"/>
      <c r="Q4" s="4417"/>
      <c r="R4" s="4417"/>
      <c r="S4" s="4417"/>
      <c r="T4" s="4417"/>
      <c r="U4" s="4417"/>
      <c r="V4" s="4417"/>
      <c r="W4" s="4417"/>
      <c r="X4" s="4417"/>
      <c r="Y4" s="4417"/>
      <c r="Z4" s="4417"/>
      <c r="AA4" s="4417"/>
      <c r="AB4" s="4417"/>
      <c r="AC4" s="4417"/>
      <c r="AD4" s="4417"/>
      <c r="AE4" s="4417"/>
      <c r="AF4" s="4417"/>
      <c r="AG4" s="4417"/>
      <c r="AH4" s="4417"/>
      <c r="AI4" s="17"/>
      <c r="AJ4" s="17"/>
      <c r="AK4" s="17"/>
      <c r="AL4" s="17"/>
      <c r="AM4" s="17"/>
    </row>
    <row r="5" spans="1:39" ht="16.5" hidden="1" thickBot="1">
      <c r="A5" s="568" t="s">
        <v>249</v>
      </c>
      <c r="B5" s="14"/>
      <c r="C5" s="4418" t="s">
        <v>1</v>
      </c>
      <c r="D5" s="4419"/>
      <c r="E5" s="4419"/>
      <c r="F5" s="4419"/>
      <c r="G5" s="4419"/>
      <c r="H5" s="4419"/>
      <c r="I5" s="4419"/>
      <c r="J5" s="4420"/>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7"/>
      <c r="AJ5" s="17"/>
      <c r="AK5" s="17"/>
      <c r="AL5" s="17"/>
      <c r="AM5" s="17"/>
    </row>
    <row r="6" spans="1:39" ht="16.5" hidden="1" thickBot="1">
      <c r="A6" s="156" t="s">
        <v>106</v>
      </c>
      <c r="B6" s="5"/>
      <c r="C6" s="1387" t="s">
        <v>690</v>
      </c>
      <c r="D6" s="157">
        <v>0.2</v>
      </c>
      <c r="E6" s="157">
        <v>0.35</v>
      </c>
      <c r="F6" s="157">
        <v>0.5</v>
      </c>
      <c r="G6" s="157">
        <v>0.75</v>
      </c>
      <c r="H6" s="158">
        <v>1</v>
      </c>
      <c r="I6" s="159">
        <v>1.5</v>
      </c>
      <c r="J6" s="160" t="s">
        <v>5</v>
      </c>
      <c r="K6" s="161"/>
      <c r="L6" s="161"/>
      <c r="M6" s="161"/>
      <c r="N6" s="161"/>
      <c r="O6" s="161"/>
      <c r="P6" s="161"/>
      <c r="Q6" s="161"/>
      <c r="R6" s="162"/>
      <c r="S6" s="161"/>
      <c r="T6" s="161"/>
      <c r="U6" s="161"/>
      <c r="V6" s="161"/>
      <c r="W6" s="161"/>
      <c r="X6" s="161"/>
      <c r="Y6" s="161"/>
      <c r="Z6" s="162"/>
      <c r="AA6" s="161"/>
      <c r="AB6" s="161"/>
      <c r="AC6" s="161"/>
      <c r="AD6" s="161"/>
      <c r="AE6" s="161"/>
      <c r="AF6" s="161"/>
      <c r="AG6" s="161"/>
      <c r="AH6" s="162"/>
      <c r="AI6" s="17"/>
      <c r="AJ6" s="17"/>
      <c r="AK6" s="17"/>
      <c r="AL6" s="17"/>
      <c r="AM6" s="17"/>
    </row>
    <row r="7" spans="1:39" ht="15.75" hidden="1">
      <c r="A7" s="163" t="s">
        <v>9</v>
      </c>
      <c r="B7" s="164"/>
      <c r="C7" s="599"/>
      <c r="D7" s="166"/>
      <c r="E7" s="166"/>
      <c r="F7" s="166"/>
      <c r="G7" s="166"/>
      <c r="H7" s="167"/>
      <c r="I7" s="168"/>
      <c r="J7" s="169"/>
      <c r="K7" s="161"/>
      <c r="L7" s="161"/>
      <c r="M7" s="161"/>
      <c r="N7" s="161"/>
      <c r="O7" s="161"/>
      <c r="P7" s="161"/>
      <c r="Q7" s="161"/>
      <c r="R7" s="162"/>
      <c r="S7" s="161"/>
      <c r="T7" s="161"/>
      <c r="U7" s="161"/>
      <c r="V7" s="161"/>
      <c r="W7" s="161"/>
      <c r="X7" s="161"/>
      <c r="Y7" s="161"/>
      <c r="Z7" s="162"/>
      <c r="AA7" s="161"/>
      <c r="AB7" s="161"/>
      <c r="AC7" s="161"/>
      <c r="AD7" s="161"/>
      <c r="AE7" s="161"/>
      <c r="AF7" s="161"/>
      <c r="AG7" s="161"/>
      <c r="AH7" s="162"/>
      <c r="AI7" s="17"/>
      <c r="AJ7" s="17"/>
      <c r="AK7" s="17"/>
      <c r="AL7" s="17"/>
      <c r="AM7" s="17"/>
    </row>
    <row r="8" spans="1:39" ht="15.75" hidden="1" customHeight="1">
      <c r="A8" s="444" t="s">
        <v>670</v>
      </c>
      <c r="B8" s="171"/>
      <c r="C8" s="180"/>
      <c r="D8" s="181"/>
      <c r="E8" s="181"/>
      <c r="F8" s="181"/>
      <c r="G8" s="181"/>
      <c r="H8" s="181"/>
      <c r="I8" s="381"/>
      <c r="J8" s="602">
        <f>SUM(C8:I8)</f>
        <v>0</v>
      </c>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
      <c r="AJ8" s="17"/>
      <c r="AK8" s="17"/>
      <c r="AL8" s="17"/>
      <c r="AM8" s="17"/>
    </row>
    <row r="9" spans="1:39" ht="15.75" hidden="1" customHeight="1">
      <c r="A9" s="170" t="s">
        <v>108</v>
      </c>
      <c r="B9" s="171"/>
      <c r="C9" s="180"/>
      <c r="D9" s="181"/>
      <c r="E9" s="181"/>
      <c r="F9" s="181"/>
      <c r="G9" s="181"/>
      <c r="H9" s="181"/>
      <c r="I9" s="381"/>
      <c r="J9" s="602">
        <f>SUM(C9:I9)</f>
        <v>0</v>
      </c>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
      <c r="AJ9" s="17"/>
      <c r="AK9" s="17"/>
      <c r="AL9" s="17"/>
      <c r="AM9" s="17"/>
    </row>
    <row r="10" spans="1:39" ht="15.75" hidden="1" customHeight="1">
      <c r="A10" s="1203"/>
      <c r="B10" s="1204"/>
      <c r="C10" s="1205">
        <f t="shared" ref="C10:J10" si="0">SUM(C8:C9)</f>
        <v>0</v>
      </c>
      <c r="D10" s="1206">
        <f t="shared" si="0"/>
        <v>0</v>
      </c>
      <c r="E10" s="1206">
        <f t="shared" si="0"/>
        <v>0</v>
      </c>
      <c r="F10" s="1206">
        <f t="shared" si="0"/>
        <v>0</v>
      </c>
      <c r="G10" s="1206">
        <f t="shared" si="0"/>
        <v>0</v>
      </c>
      <c r="H10" s="1206">
        <f t="shared" si="0"/>
        <v>0</v>
      </c>
      <c r="I10" s="1207">
        <f t="shared" si="0"/>
        <v>0</v>
      </c>
      <c r="J10" s="1208">
        <f t="shared" si="0"/>
        <v>0</v>
      </c>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
      <c r="AJ10" s="17"/>
      <c r="AK10" s="17"/>
      <c r="AL10" s="17"/>
      <c r="AM10" s="17"/>
    </row>
    <row r="11" spans="1:39" ht="15.75" hidden="1" customHeight="1">
      <c r="A11" s="173" t="s">
        <v>109</v>
      </c>
      <c r="B11" s="171"/>
      <c r="C11" s="180"/>
      <c r="D11" s="181"/>
      <c r="E11" s="181"/>
      <c r="F11" s="181"/>
      <c r="G11" s="181"/>
      <c r="H11" s="181"/>
      <c r="I11" s="381"/>
      <c r="J11" s="60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
      <c r="AJ11" s="17"/>
      <c r="AK11" s="17"/>
      <c r="AL11" s="17"/>
      <c r="AM11" s="17"/>
    </row>
    <row r="12" spans="1:39" ht="15.75" hidden="1" customHeight="1">
      <c r="A12" s="170" t="s">
        <v>110</v>
      </c>
      <c r="B12" s="171"/>
      <c r="C12" s="180"/>
      <c r="D12" s="181"/>
      <c r="E12" s="181"/>
      <c r="F12" s="181"/>
      <c r="G12" s="181"/>
      <c r="H12" s="181"/>
      <c r="I12" s="381"/>
      <c r="J12" s="602">
        <f>SUM(C12:I12)</f>
        <v>0</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
      <c r="AJ12" s="17"/>
      <c r="AK12" s="17"/>
      <c r="AL12" s="17"/>
      <c r="AM12" s="17"/>
    </row>
    <row r="13" spans="1:39" ht="15.75" hidden="1" customHeight="1">
      <c r="A13" s="170" t="s">
        <v>111</v>
      </c>
      <c r="B13" s="171"/>
      <c r="C13" s="180"/>
      <c r="D13" s="181"/>
      <c r="E13" s="181"/>
      <c r="F13" s="181"/>
      <c r="G13" s="181"/>
      <c r="H13" s="181"/>
      <c r="I13" s="381"/>
      <c r="J13" s="602">
        <f>SUM(C13:I13)</f>
        <v>0</v>
      </c>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
      <c r="AJ13" s="17"/>
      <c r="AK13" s="17"/>
      <c r="AL13" s="17"/>
      <c r="AM13" s="17"/>
    </row>
    <row r="14" spans="1:39" ht="15.75" hidden="1" customHeight="1">
      <c r="A14" s="170" t="s">
        <v>361</v>
      </c>
      <c r="B14" s="171"/>
      <c r="C14" s="180"/>
      <c r="D14" s="181"/>
      <c r="E14" s="181"/>
      <c r="F14" s="181"/>
      <c r="G14" s="181"/>
      <c r="H14" s="181"/>
      <c r="I14" s="381"/>
      <c r="J14" s="602">
        <f>SUM(C14:I14)</f>
        <v>0</v>
      </c>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
      <c r="AJ14" s="17"/>
      <c r="AK14" s="17"/>
      <c r="AL14" s="17"/>
      <c r="AM14" s="17"/>
    </row>
    <row r="15" spans="1:39" ht="15.75" hidden="1" customHeight="1">
      <c r="A15" s="1203"/>
      <c r="B15" s="1204"/>
      <c r="C15" s="1205">
        <f t="shared" ref="C15:J15" si="1">SUM(C12:C14)</f>
        <v>0</v>
      </c>
      <c r="D15" s="1206">
        <f t="shared" si="1"/>
        <v>0</v>
      </c>
      <c r="E15" s="1206">
        <f t="shared" si="1"/>
        <v>0</v>
      </c>
      <c r="F15" s="1206">
        <f t="shared" si="1"/>
        <v>0</v>
      </c>
      <c r="G15" s="1206">
        <f t="shared" si="1"/>
        <v>0</v>
      </c>
      <c r="H15" s="1206">
        <f t="shared" si="1"/>
        <v>0</v>
      </c>
      <c r="I15" s="1207">
        <f t="shared" si="1"/>
        <v>0</v>
      </c>
      <c r="J15" s="1208">
        <f t="shared" si="1"/>
        <v>0</v>
      </c>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
      <c r="AJ15" s="17"/>
      <c r="AK15" s="17"/>
      <c r="AL15" s="17"/>
      <c r="AM15" s="17"/>
    </row>
    <row r="16" spans="1:39" ht="15.75" hidden="1" customHeight="1">
      <c r="A16" s="173" t="s">
        <v>112</v>
      </c>
      <c r="B16" s="171"/>
      <c r="C16" s="604"/>
      <c r="D16" s="605"/>
      <c r="E16" s="605"/>
      <c r="F16" s="605"/>
      <c r="G16" s="605"/>
      <c r="H16" s="605"/>
      <c r="I16" s="606"/>
      <c r="J16" s="607">
        <f>SUM(C16:I16)</f>
        <v>0</v>
      </c>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
      <c r="AJ16" s="17"/>
      <c r="AK16" s="17"/>
      <c r="AL16" s="17"/>
      <c r="AM16" s="17"/>
    </row>
    <row r="17" spans="1:39" ht="21" hidden="1" customHeight="1" thickBot="1">
      <c r="A17" s="174" t="s">
        <v>5</v>
      </c>
      <c r="B17" s="175"/>
      <c r="C17" s="600">
        <f>C10+C15+C16</f>
        <v>0</v>
      </c>
      <c r="D17" s="600">
        <f t="shared" ref="D17:I17" si="2">D10+D15+D16</f>
        <v>0</v>
      </c>
      <c r="E17" s="600">
        <f t="shared" si="2"/>
        <v>0</v>
      </c>
      <c r="F17" s="600">
        <f t="shared" si="2"/>
        <v>0</v>
      </c>
      <c r="G17" s="600">
        <f t="shared" si="2"/>
        <v>0</v>
      </c>
      <c r="H17" s="600">
        <f t="shared" si="2"/>
        <v>0</v>
      </c>
      <c r="I17" s="601">
        <f t="shared" si="2"/>
        <v>0</v>
      </c>
      <c r="J17" s="603">
        <f>J10+J15+J16</f>
        <v>0</v>
      </c>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
      <c r="AJ17" s="17"/>
      <c r="AK17" s="17"/>
      <c r="AL17" s="17"/>
      <c r="AM17" s="17"/>
    </row>
    <row r="18" spans="1:39" ht="15" hidden="1" customHeight="1" thickBot="1">
      <c r="A18" s="5"/>
      <c r="B18" s="5"/>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row>
    <row r="19" spans="1:39" ht="16.5" hidden="1" thickBot="1">
      <c r="A19" s="568" t="s">
        <v>249</v>
      </c>
      <c r="B19" s="14"/>
      <c r="C19" s="4418" t="s">
        <v>2</v>
      </c>
      <c r="D19" s="4419"/>
      <c r="E19" s="4419"/>
      <c r="F19" s="4419"/>
      <c r="G19" s="4419"/>
      <c r="H19" s="4419"/>
      <c r="I19" s="4419"/>
      <c r="J19" s="4420"/>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row>
    <row r="20" spans="1:39" ht="16.5" hidden="1" thickBot="1">
      <c r="A20" s="156" t="s">
        <v>106</v>
      </c>
      <c r="B20" s="5"/>
      <c r="C20" s="1387" t="s">
        <v>690</v>
      </c>
      <c r="D20" s="157">
        <v>0.2</v>
      </c>
      <c r="E20" s="157">
        <v>0.35</v>
      </c>
      <c r="F20" s="157">
        <v>0.5</v>
      </c>
      <c r="G20" s="157">
        <v>0.75</v>
      </c>
      <c r="H20" s="158">
        <v>1</v>
      </c>
      <c r="I20" s="159">
        <v>1.5</v>
      </c>
      <c r="J20" s="160" t="s">
        <v>5</v>
      </c>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row>
    <row r="21" spans="1:39" ht="15.75" hidden="1">
      <c r="A21" s="163" t="s">
        <v>9</v>
      </c>
      <c r="B21" s="164"/>
      <c r="C21" s="165"/>
      <c r="D21" s="166"/>
      <c r="E21" s="166"/>
      <c r="F21" s="166"/>
      <c r="G21" s="166"/>
      <c r="H21" s="167"/>
      <c r="I21" s="168"/>
      <c r="J21" s="169"/>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row>
    <row r="22" spans="1:39" hidden="1">
      <c r="A22" s="444" t="s">
        <v>670</v>
      </c>
      <c r="B22" s="171"/>
      <c r="C22" s="180"/>
      <c r="D22" s="181"/>
      <c r="E22" s="181"/>
      <c r="F22" s="181"/>
      <c r="G22" s="181"/>
      <c r="H22" s="181"/>
      <c r="I22" s="381"/>
      <c r="J22" s="602">
        <f>SUM(C22:I22)</f>
        <v>0</v>
      </c>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row>
    <row r="23" spans="1:39" ht="18" hidden="1">
      <c r="A23" s="170" t="s">
        <v>108</v>
      </c>
      <c r="B23" s="171"/>
      <c r="C23" s="180"/>
      <c r="D23" s="181"/>
      <c r="E23" s="181"/>
      <c r="F23" s="181"/>
      <c r="G23" s="181"/>
      <c r="H23" s="181"/>
      <c r="I23" s="381"/>
      <c r="J23" s="602">
        <f>SUM(C23:I23)</f>
        <v>0</v>
      </c>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row>
    <row r="24" spans="1:39" ht="15.75" hidden="1">
      <c r="A24" s="1203"/>
      <c r="B24" s="1204"/>
      <c r="C24" s="1205">
        <f>SUM(C22:C23)</f>
        <v>0</v>
      </c>
      <c r="D24" s="1206">
        <f t="shared" ref="D24:J24" si="3">SUM(D22:D23)</f>
        <v>0</v>
      </c>
      <c r="E24" s="1206">
        <f t="shared" si="3"/>
        <v>0</v>
      </c>
      <c r="F24" s="1206">
        <f t="shared" si="3"/>
        <v>0</v>
      </c>
      <c r="G24" s="1206">
        <f t="shared" si="3"/>
        <v>0</v>
      </c>
      <c r="H24" s="1206">
        <f t="shared" si="3"/>
        <v>0</v>
      </c>
      <c r="I24" s="1207">
        <f t="shared" si="3"/>
        <v>0</v>
      </c>
      <c r="J24" s="1208">
        <f t="shared" si="3"/>
        <v>0</v>
      </c>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row>
    <row r="25" spans="1:39" ht="15.75" hidden="1">
      <c r="A25" s="173" t="s">
        <v>109</v>
      </c>
      <c r="B25" s="171"/>
      <c r="C25" s="180"/>
      <c r="D25" s="181"/>
      <c r="E25" s="181"/>
      <c r="F25" s="181"/>
      <c r="G25" s="181"/>
      <c r="H25" s="181"/>
      <c r="I25" s="381"/>
      <c r="J25" s="60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row>
    <row r="26" spans="1:39" hidden="1">
      <c r="A26" s="170" t="s">
        <v>110</v>
      </c>
      <c r="B26" s="171"/>
      <c r="C26" s="180"/>
      <c r="D26" s="181"/>
      <c r="E26" s="181"/>
      <c r="F26" s="181"/>
      <c r="G26" s="181"/>
      <c r="H26" s="181"/>
      <c r="I26" s="381"/>
      <c r="J26" s="602">
        <f>SUM(C26:I26)</f>
        <v>0</v>
      </c>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row>
    <row r="27" spans="1:39" hidden="1">
      <c r="A27" s="170" t="s">
        <v>111</v>
      </c>
      <c r="B27" s="171"/>
      <c r="C27" s="180"/>
      <c r="D27" s="181"/>
      <c r="E27" s="181"/>
      <c r="F27" s="181"/>
      <c r="G27" s="181"/>
      <c r="H27" s="181"/>
      <c r="I27" s="381"/>
      <c r="J27" s="602">
        <f>SUM(C27:I27)</f>
        <v>0</v>
      </c>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1:39" hidden="1">
      <c r="A28" s="170" t="s">
        <v>361</v>
      </c>
      <c r="B28" s="171"/>
      <c r="C28" s="180"/>
      <c r="D28" s="181"/>
      <c r="E28" s="181"/>
      <c r="F28" s="181"/>
      <c r="G28" s="181"/>
      <c r="H28" s="181"/>
      <c r="I28" s="381"/>
      <c r="J28" s="602">
        <f>SUM(C28:I28)</f>
        <v>0</v>
      </c>
    </row>
    <row r="29" spans="1:39" ht="15.75" hidden="1">
      <c r="A29" s="1203"/>
      <c r="B29" s="1204"/>
      <c r="C29" s="1205">
        <f>SUM(C26:C28)</f>
        <v>0</v>
      </c>
      <c r="D29" s="1206">
        <f t="shared" ref="D29:I29" si="4">SUM(D26:D28)</f>
        <v>0</v>
      </c>
      <c r="E29" s="1206">
        <f t="shared" si="4"/>
        <v>0</v>
      </c>
      <c r="F29" s="1206">
        <f t="shared" si="4"/>
        <v>0</v>
      </c>
      <c r="G29" s="1206">
        <f t="shared" si="4"/>
        <v>0</v>
      </c>
      <c r="H29" s="1206">
        <f t="shared" si="4"/>
        <v>0</v>
      </c>
      <c r="I29" s="1207">
        <f t="shared" si="4"/>
        <v>0</v>
      </c>
      <c r="J29" s="1208">
        <f>SUM(J26:J28)</f>
        <v>0</v>
      </c>
    </row>
    <row r="30" spans="1:39" s="17" customFormat="1" ht="15.75" hidden="1">
      <c r="A30" s="173" t="s">
        <v>112</v>
      </c>
      <c r="B30" s="171"/>
      <c r="C30" s="604"/>
      <c r="D30" s="605"/>
      <c r="E30" s="605"/>
      <c r="F30" s="605"/>
      <c r="G30" s="605"/>
      <c r="H30" s="605"/>
      <c r="I30" s="606"/>
      <c r="J30" s="607">
        <f>SUM(C30:I30)</f>
        <v>0</v>
      </c>
    </row>
    <row r="31" spans="1:39" s="17" customFormat="1" ht="21" hidden="1" customHeight="1" thickBot="1">
      <c r="A31" s="174" t="s">
        <v>5</v>
      </c>
      <c r="B31" s="175"/>
      <c r="C31" s="600">
        <f t="shared" ref="C31:J31" si="5">C24+C29+C30</f>
        <v>0</v>
      </c>
      <c r="D31" s="600">
        <f t="shared" si="5"/>
        <v>0</v>
      </c>
      <c r="E31" s="600">
        <f t="shared" si="5"/>
        <v>0</v>
      </c>
      <c r="F31" s="600">
        <f t="shared" si="5"/>
        <v>0</v>
      </c>
      <c r="G31" s="600">
        <f t="shared" si="5"/>
        <v>0</v>
      </c>
      <c r="H31" s="600">
        <f t="shared" si="5"/>
        <v>0</v>
      </c>
      <c r="I31" s="601">
        <f t="shared" si="5"/>
        <v>0</v>
      </c>
      <c r="J31" s="603">
        <f t="shared" si="5"/>
        <v>0</v>
      </c>
      <c r="Q31" s="44"/>
      <c r="R31" s="44"/>
      <c r="Y31" s="44"/>
      <c r="Z31" s="44"/>
      <c r="AH31" s="44"/>
    </row>
    <row r="32" spans="1:39" s="17" customFormat="1" ht="15.75" hidden="1" thickBot="1">
      <c r="A32" s="179"/>
      <c r="B32" s="5"/>
      <c r="C32" s="172"/>
      <c r="D32" s="172"/>
      <c r="E32" s="172"/>
      <c r="F32" s="172"/>
      <c r="G32" s="172"/>
      <c r="H32" s="172"/>
      <c r="I32" s="172"/>
      <c r="J32" s="172"/>
      <c r="Q32" s="44"/>
      <c r="R32" s="44"/>
      <c r="Y32" s="44"/>
      <c r="Z32" s="44"/>
      <c r="AH32" s="44"/>
    </row>
    <row r="33" spans="1:34" s="17" customFormat="1" ht="16.5" thickBot="1">
      <c r="A33" s="568" t="s">
        <v>249</v>
      </c>
      <c r="B33" s="14"/>
      <c r="C33" s="4418" t="s">
        <v>3</v>
      </c>
      <c r="D33" s="4419"/>
      <c r="E33" s="4419"/>
      <c r="F33" s="4419"/>
      <c r="G33" s="4419"/>
      <c r="H33" s="4419"/>
      <c r="I33" s="4419"/>
      <c r="J33" s="4420"/>
      <c r="Q33" s="44"/>
      <c r="R33" s="44"/>
      <c r="Y33" s="44"/>
      <c r="Z33" s="44"/>
      <c r="AH33" s="44"/>
    </row>
    <row r="34" spans="1:34" s="17" customFormat="1" ht="16.5" thickBot="1">
      <c r="A34" s="156" t="s">
        <v>106</v>
      </c>
      <c r="B34" s="5"/>
      <c r="C34" s="1387" t="s">
        <v>690</v>
      </c>
      <c r="D34" s="157">
        <v>0.2</v>
      </c>
      <c r="E34" s="157">
        <v>0.35</v>
      </c>
      <c r="F34" s="157">
        <v>0.5</v>
      </c>
      <c r="G34" s="157">
        <v>0.75</v>
      </c>
      <c r="H34" s="158">
        <v>1</v>
      </c>
      <c r="I34" s="159">
        <v>1.5</v>
      </c>
      <c r="J34" s="160" t="s">
        <v>5</v>
      </c>
      <c r="Q34" s="44"/>
      <c r="R34" s="44"/>
      <c r="Y34" s="44"/>
      <c r="Z34" s="44"/>
      <c r="AH34" s="44"/>
    </row>
    <row r="35" spans="1:34" s="17" customFormat="1" ht="15.75">
      <c r="A35" s="163" t="s">
        <v>9</v>
      </c>
      <c r="B35" s="164"/>
      <c r="C35" s="165"/>
      <c r="D35" s="166"/>
      <c r="E35" s="166"/>
      <c r="F35" s="166"/>
      <c r="G35" s="166"/>
      <c r="H35" s="167"/>
      <c r="I35" s="168"/>
      <c r="J35" s="169"/>
      <c r="Q35" s="44"/>
      <c r="R35" s="44"/>
      <c r="Y35" s="44"/>
      <c r="Z35" s="44"/>
      <c r="AH35" s="44"/>
    </row>
    <row r="36" spans="1:34" s="17" customFormat="1">
      <c r="A36" s="444" t="s">
        <v>670</v>
      </c>
      <c r="B36" s="171"/>
      <c r="C36" s="180">
        <v>0</v>
      </c>
      <c r="D36" s="181">
        <v>0</v>
      </c>
      <c r="E36" s="181">
        <v>459</v>
      </c>
      <c r="F36" s="181">
        <v>0</v>
      </c>
      <c r="G36" s="181">
        <v>24</v>
      </c>
      <c r="H36" s="181">
        <v>0</v>
      </c>
      <c r="I36" s="381">
        <v>0</v>
      </c>
      <c r="J36" s="602">
        <f>SUM(C36:I36)</f>
        <v>483</v>
      </c>
      <c r="Q36" s="44"/>
      <c r="R36" s="44"/>
      <c r="Y36" s="44"/>
      <c r="Z36" s="44"/>
      <c r="AH36" s="44"/>
    </row>
    <row r="37" spans="1:34" s="17" customFormat="1" ht="18">
      <c r="A37" s="170" t="s">
        <v>108</v>
      </c>
      <c r="B37" s="171"/>
      <c r="C37" s="180">
        <v>0</v>
      </c>
      <c r="D37" s="181">
        <v>0</v>
      </c>
      <c r="E37" s="181">
        <v>0</v>
      </c>
      <c r="F37" s="181">
        <v>0</v>
      </c>
      <c r="G37" s="181">
        <v>2947</v>
      </c>
      <c r="H37" s="181">
        <v>0</v>
      </c>
      <c r="I37" s="381">
        <v>0</v>
      </c>
      <c r="J37" s="602">
        <f>SUM(C37:I37)</f>
        <v>2947</v>
      </c>
      <c r="Q37" s="44"/>
      <c r="R37" s="44"/>
      <c r="Y37" s="44"/>
      <c r="Z37" s="44"/>
      <c r="AH37" s="44"/>
    </row>
    <row r="38" spans="1:34" s="17" customFormat="1" ht="15.75">
      <c r="A38" s="1203"/>
      <c r="B38" s="1204"/>
      <c r="C38" s="1205">
        <f>SUM(C36:C37)</f>
        <v>0</v>
      </c>
      <c r="D38" s="1206">
        <f t="shared" ref="D38:I38" si="6">SUM(D36:D37)</f>
        <v>0</v>
      </c>
      <c r="E38" s="1206">
        <f t="shared" si="6"/>
        <v>459</v>
      </c>
      <c r="F38" s="1206">
        <f t="shared" si="6"/>
        <v>0</v>
      </c>
      <c r="G38" s="1206">
        <f t="shared" si="6"/>
        <v>2971</v>
      </c>
      <c r="H38" s="1206">
        <f t="shared" si="6"/>
        <v>0</v>
      </c>
      <c r="I38" s="1209">
        <f t="shared" si="6"/>
        <v>0</v>
      </c>
      <c r="J38" s="1208">
        <f>SUM(C38:I38)</f>
        <v>3430</v>
      </c>
      <c r="Q38" s="44"/>
      <c r="R38" s="44"/>
      <c r="Y38" s="44"/>
      <c r="Z38" s="44"/>
      <c r="AH38" s="44"/>
    </row>
    <row r="39" spans="1:34" s="17" customFormat="1" ht="15.75">
      <c r="A39" s="173" t="s">
        <v>109</v>
      </c>
      <c r="B39" s="171"/>
      <c r="C39" s="180"/>
      <c r="D39" s="181"/>
      <c r="E39" s="181"/>
      <c r="F39" s="181"/>
      <c r="G39" s="181"/>
      <c r="H39" s="181"/>
      <c r="I39" s="381"/>
      <c r="J39" s="602"/>
      <c r="Q39" s="44"/>
      <c r="R39" s="44"/>
      <c r="Y39" s="44"/>
      <c r="Z39" s="44"/>
      <c r="AH39" s="44"/>
    </row>
    <row r="40" spans="1:34" s="17" customFormat="1">
      <c r="A40" s="170" t="s">
        <v>110</v>
      </c>
      <c r="B40" s="171"/>
      <c r="C40" s="180">
        <v>0</v>
      </c>
      <c r="D40" s="181">
        <v>0</v>
      </c>
      <c r="E40" s="181">
        <v>0</v>
      </c>
      <c r="F40" s="181">
        <v>0</v>
      </c>
      <c r="G40" s="181">
        <v>0</v>
      </c>
      <c r="H40" s="181">
        <v>7042</v>
      </c>
      <c r="I40" s="381">
        <v>20</v>
      </c>
      <c r="J40" s="602">
        <f>SUM(C40:I40)</f>
        <v>7062</v>
      </c>
      <c r="Q40" s="44"/>
      <c r="R40" s="44"/>
      <c r="Y40" s="44"/>
      <c r="Z40" s="44"/>
      <c r="AH40" s="44"/>
    </row>
    <row r="41" spans="1:34" s="17" customFormat="1">
      <c r="A41" s="170" t="s">
        <v>111</v>
      </c>
      <c r="B41" s="171"/>
      <c r="C41" s="180">
        <v>229</v>
      </c>
      <c r="D41" s="181">
        <v>0</v>
      </c>
      <c r="E41" s="181">
        <v>0</v>
      </c>
      <c r="F41" s="181">
        <v>0</v>
      </c>
      <c r="G41" s="181">
        <v>0</v>
      </c>
      <c r="H41" s="181">
        <v>0</v>
      </c>
      <c r="I41" s="381">
        <v>0</v>
      </c>
      <c r="J41" s="602">
        <f>SUM(C41:I41)</f>
        <v>229</v>
      </c>
      <c r="Q41" s="44"/>
      <c r="R41" s="44"/>
      <c r="Y41" s="44"/>
      <c r="Z41" s="44"/>
      <c r="AH41" s="44"/>
    </row>
    <row r="42" spans="1:34" s="17" customFormat="1">
      <c r="A42" s="170" t="s">
        <v>361</v>
      </c>
      <c r="B42" s="171"/>
      <c r="C42" s="180">
        <v>0</v>
      </c>
      <c r="D42" s="181">
        <v>0</v>
      </c>
      <c r="E42" s="181">
        <v>0</v>
      </c>
      <c r="F42" s="181">
        <v>0</v>
      </c>
      <c r="G42" s="181">
        <v>0</v>
      </c>
      <c r="H42" s="181">
        <v>118</v>
      </c>
      <c r="I42" s="381">
        <v>0</v>
      </c>
      <c r="J42" s="602">
        <f>SUM(C42:I42)</f>
        <v>118</v>
      </c>
      <c r="Q42" s="44"/>
      <c r="R42" s="44"/>
      <c r="Y42" s="44"/>
      <c r="Z42" s="44"/>
      <c r="AH42" s="44"/>
    </row>
    <row r="43" spans="1:34" s="17" customFormat="1" ht="15.75">
      <c r="A43" s="1203"/>
      <c r="B43" s="1204"/>
      <c r="C43" s="1205">
        <f>SUM(C40:C42)</f>
        <v>229</v>
      </c>
      <c r="D43" s="1206">
        <f t="shared" ref="D43:I43" si="7">SUM(D40:D42)</f>
        <v>0</v>
      </c>
      <c r="E43" s="1206">
        <f t="shared" si="7"/>
        <v>0</v>
      </c>
      <c r="F43" s="1206">
        <f t="shared" si="7"/>
        <v>0</v>
      </c>
      <c r="G43" s="1206">
        <f t="shared" si="7"/>
        <v>0</v>
      </c>
      <c r="H43" s="1206">
        <f t="shared" si="7"/>
        <v>7160</v>
      </c>
      <c r="I43" s="1207">
        <f t="shared" si="7"/>
        <v>20</v>
      </c>
      <c r="J43" s="1208">
        <f>SUM(C43:I43)</f>
        <v>7409</v>
      </c>
      <c r="Q43" s="44"/>
      <c r="R43" s="44"/>
      <c r="Y43" s="44"/>
      <c r="Z43" s="44"/>
      <c r="AH43" s="44"/>
    </row>
    <row r="44" spans="1:34" s="17" customFormat="1" ht="15.75">
      <c r="A44" s="173" t="s">
        <v>112</v>
      </c>
      <c r="B44" s="171"/>
      <c r="C44" s="604">
        <v>0</v>
      </c>
      <c r="D44" s="605">
        <v>0</v>
      </c>
      <c r="E44" s="605">
        <v>0</v>
      </c>
      <c r="F44" s="605">
        <v>0</v>
      </c>
      <c r="G44" s="605">
        <v>0</v>
      </c>
      <c r="H44" s="605">
        <v>597</v>
      </c>
      <c r="I44" s="606">
        <v>0</v>
      </c>
      <c r="J44" s="607">
        <f>SUM(C44:I44)</f>
        <v>597</v>
      </c>
      <c r="Q44" s="44"/>
      <c r="R44" s="44"/>
      <c r="Y44" s="44"/>
      <c r="Z44" s="44"/>
      <c r="AH44" s="44"/>
    </row>
    <row r="45" spans="1:34" s="17" customFormat="1" ht="21" customHeight="1" thickBot="1">
      <c r="A45" s="174" t="s">
        <v>5</v>
      </c>
      <c r="B45" s="175"/>
      <c r="C45" s="600">
        <f t="shared" ref="C45:J45" si="8">C38+C43+C44</f>
        <v>229</v>
      </c>
      <c r="D45" s="600">
        <f t="shared" si="8"/>
        <v>0</v>
      </c>
      <c r="E45" s="600">
        <f t="shared" si="8"/>
        <v>459</v>
      </c>
      <c r="F45" s="600">
        <f t="shared" si="8"/>
        <v>0</v>
      </c>
      <c r="G45" s="600">
        <f t="shared" si="8"/>
        <v>2971</v>
      </c>
      <c r="H45" s="600">
        <f t="shared" si="8"/>
        <v>7757</v>
      </c>
      <c r="I45" s="601">
        <f t="shared" si="8"/>
        <v>20</v>
      </c>
      <c r="J45" s="603">
        <f t="shared" si="8"/>
        <v>11436</v>
      </c>
      <c r="Q45" s="44"/>
      <c r="R45" s="44"/>
      <c r="Y45" s="44"/>
      <c r="Z45" s="44"/>
      <c r="AH45" s="44"/>
    </row>
    <row r="46" spans="1:34" s="17" customFormat="1" ht="15.75" thickBot="1">
      <c r="A46" s="179"/>
      <c r="B46" s="5"/>
      <c r="C46" s="172"/>
      <c r="D46" s="172"/>
      <c r="E46" s="172"/>
      <c r="F46" s="172"/>
      <c r="G46" s="172"/>
      <c r="H46" s="172"/>
      <c r="I46" s="172"/>
      <c r="J46" s="172"/>
      <c r="Q46" s="44"/>
      <c r="R46" s="44"/>
      <c r="Y46" s="44"/>
      <c r="Z46" s="44"/>
      <c r="AH46" s="44"/>
    </row>
    <row r="47" spans="1:34" s="17" customFormat="1" ht="18" customHeight="1" thickBot="1">
      <c r="A47" s="568" t="s">
        <v>249</v>
      </c>
      <c r="B47" s="14"/>
      <c r="C47" s="4418" t="s">
        <v>4</v>
      </c>
      <c r="D47" s="4419"/>
      <c r="E47" s="4419"/>
      <c r="F47" s="4419"/>
      <c r="G47" s="4419"/>
      <c r="H47" s="4419"/>
      <c r="I47" s="4419"/>
      <c r="J47" s="4420"/>
      <c r="Q47" s="44"/>
      <c r="R47" s="44"/>
      <c r="Y47" s="44"/>
      <c r="Z47" s="44"/>
      <c r="AH47" s="44"/>
    </row>
    <row r="48" spans="1:34" s="17" customFormat="1" ht="16.5" thickBot="1">
      <c r="A48" s="156" t="s">
        <v>106</v>
      </c>
      <c r="B48" s="5"/>
      <c r="C48" s="1387" t="s">
        <v>690</v>
      </c>
      <c r="D48" s="157">
        <v>0.2</v>
      </c>
      <c r="E48" s="157">
        <v>0.35</v>
      </c>
      <c r="F48" s="157">
        <v>0.5</v>
      </c>
      <c r="G48" s="157">
        <v>0.75</v>
      </c>
      <c r="H48" s="158">
        <v>1</v>
      </c>
      <c r="I48" s="159">
        <v>1.5</v>
      </c>
      <c r="J48" s="160" t="s">
        <v>5</v>
      </c>
      <c r="Q48" s="44"/>
      <c r="R48" s="44"/>
      <c r="Y48" s="44"/>
      <c r="Z48" s="44"/>
      <c r="AH48" s="44"/>
    </row>
    <row r="49" spans="1:34" s="17" customFormat="1" ht="15.75">
      <c r="A49" s="163" t="s">
        <v>9</v>
      </c>
      <c r="B49" s="164"/>
      <c r="C49" s="165"/>
      <c r="D49" s="166"/>
      <c r="E49" s="166"/>
      <c r="F49" s="166"/>
      <c r="G49" s="166"/>
      <c r="H49" s="167"/>
      <c r="I49" s="168"/>
      <c r="J49" s="169"/>
      <c r="Q49" s="44"/>
      <c r="R49" s="44"/>
      <c r="Y49" s="44"/>
      <c r="Z49" s="44"/>
      <c r="AH49" s="44"/>
    </row>
    <row r="50" spans="1:34" s="17" customFormat="1">
      <c r="A50" s="444" t="s">
        <v>670</v>
      </c>
      <c r="B50" s="171"/>
      <c r="C50" s="180">
        <v>0</v>
      </c>
      <c r="D50" s="181">
        <v>0</v>
      </c>
      <c r="E50" s="181">
        <v>457</v>
      </c>
      <c r="F50" s="181">
        <v>0</v>
      </c>
      <c r="G50" s="181">
        <v>26</v>
      </c>
      <c r="H50" s="181">
        <v>0</v>
      </c>
      <c r="I50" s="381">
        <v>0</v>
      </c>
      <c r="J50" s="602">
        <f>SUM(C50:I50)</f>
        <v>483</v>
      </c>
      <c r="Q50" s="44"/>
      <c r="R50" s="44"/>
      <c r="Y50" s="44"/>
      <c r="Z50" s="44"/>
      <c r="AH50" s="44"/>
    </row>
    <row r="51" spans="1:34" s="17" customFormat="1" ht="18">
      <c r="A51" s="170" t="s">
        <v>108</v>
      </c>
      <c r="B51" s="171"/>
      <c r="C51" s="180">
        <v>0</v>
      </c>
      <c r="D51" s="181">
        <v>0</v>
      </c>
      <c r="E51" s="181">
        <v>0</v>
      </c>
      <c r="F51" s="181">
        <v>0</v>
      </c>
      <c r="G51" s="181">
        <v>2560</v>
      </c>
      <c r="H51" s="181">
        <v>0</v>
      </c>
      <c r="I51" s="381">
        <v>0</v>
      </c>
      <c r="J51" s="602">
        <f>SUM(C51:I51)</f>
        <v>2560</v>
      </c>
      <c r="Q51" s="44"/>
      <c r="R51" s="44"/>
      <c r="Y51" s="44"/>
      <c r="Z51" s="44"/>
      <c r="AH51" s="44"/>
    </row>
    <row r="52" spans="1:34" s="17" customFormat="1" ht="15.75">
      <c r="A52" s="1203"/>
      <c r="B52" s="1204"/>
      <c r="C52" s="1205">
        <f>SUM(C50:C51)</f>
        <v>0</v>
      </c>
      <c r="D52" s="1206">
        <f t="shared" ref="D52:I52" si="9">SUM(D50:D51)</f>
        <v>0</v>
      </c>
      <c r="E52" s="1206">
        <f t="shared" si="9"/>
        <v>457</v>
      </c>
      <c r="F52" s="1206">
        <f t="shared" si="9"/>
        <v>0</v>
      </c>
      <c r="G52" s="1206">
        <f t="shared" si="9"/>
        <v>2586</v>
      </c>
      <c r="H52" s="1206">
        <f t="shared" si="9"/>
        <v>0</v>
      </c>
      <c r="I52" s="1209">
        <f t="shared" si="9"/>
        <v>0</v>
      </c>
      <c r="J52" s="1208">
        <f>SUM(C52:I52)</f>
        <v>3043</v>
      </c>
      <c r="Q52" s="44"/>
      <c r="R52" s="44"/>
      <c r="Y52" s="44"/>
      <c r="Z52" s="44"/>
      <c r="AH52" s="44"/>
    </row>
    <row r="53" spans="1:34" s="17" customFormat="1" ht="15.75">
      <c r="A53" s="173" t="s">
        <v>109</v>
      </c>
      <c r="B53" s="171"/>
      <c r="C53" s="180"/>
      <c r="D53" s="181"/>
      <c r="E53" s="181"/>
      <c r="F53" s="181"/>
      <c r="G53" s="181"/>
      <c r="H53" s="181"/>
      <c r="I53" s="381"/>
      <c r="J53" s="602"/>
      <c r="Q53" s="44"/>
      <c r="R53" s="44"/>
      <c r="Y53" s="44"/>
      <c r="Z53" s="44"/>
      <c r="AH53" s="44"/>
    </row>
    <row r="54" spans="1:34" s="17" customFormat="1">
      <c r="A54" s="170" t="s">
        <v>110</v>
      </c>
      <c r="B54" s="171"/>
      <c r="C54" s="180">
        <v>0</v>
      </c>
      <c r="D54" s="181">
        <v>0</v>
      </c>
      <c r="E54" s="181">
        <v>0</v>
      </c>
      <c r="F54" s="181">
        <v>0</v>
      </c>
      <c r="G54" s="181">
        <v>0</v>
      </c>
      <c r="H54" s="181">
        <v>5488</v>
      </c>
      <c r="I54" s="381">
        <v>20</v>
      </c>
      <c r="J54" s="602">
        <f>SUM(C54:I54)</f>
        <v>5508</v>
      </c>
      <c r="Q54" s="44"/>
      <c r="R54" s="44"/>
      <c r="Y54" s="44"/>
      <c r="Z54" s="44"/>
      <c r="AH54" s="44"/>
    </row>
    <row r="55" spans="1:34" s="17" customFormat="1">
      <c r="A55" s="170" t="s">
        <v>111</v>
      </c>
      <c r="B55" s="171"/>
      <c r="C55" s="180">
        <v>177</v>
      </c>
      <c r="D55" s="181">
        <v>0</v>
      </c>
      <c r="E55" s="181">
        <v>0</v>
      </c>
      <c r="F55" s="181">
        <v>0</v>
      </c>
      <c r="G55" s="181">
        <v>0</v>
      </c>
      <c r="H55" s="181">
        <v>0</v>
      </c>
      <c r="I55" s="381">
        <v>0</v>
      </c>
      <c r="J55" s="602">
        <f>SUM(C55:I55)</f>
        <v>177</v>
      </c>
      <c r="Q55" s="44"/>
      <c r="R55" s="44"/>
      <c r="Y55" s="44"/>
      <c r="Z55" s="44"/>
      <c r="AH55" s="44"/>
    </row>
    <row r="56" spans="1:34" s="17" customFormat="1">
      <c r="A56" s="170" t="s">
        <v>361</v>
      </c>
      <c r="B56" s="171"/>
      <c r="C56" s="180">
        <v>0</v>
      </c>
      <c r="D56" s="181">
        <v>322</v>
      </c>
      <c r="E56" s="181">
        <v>0</v>
      </c>
      <c r="F56" s="181">
        <v>0</v>
      </c>
      <c r="G56" s="181">
        <v>0</v>
      </c>
      <c r="H56" s="181">
        <v>208</v>
      </c>
      <c r="I56" s="381">
        <v>0</v>
      </c>
      <c r="J56" s="602">
        <f>SUM(C56:I56)</f>
        <v>530</v>
      </c>
      <c r="Q56" s="44"/>
      <c r="R56" s="44"/>
      <c r="Y56" s="44"/>
      <c r="Z56" s="44"/>
      <c r="AH56" s="44"/>
    </row>
    <row r="57" spans="1:34" s="17" customFormat="1" ht="15.75">
      <c r="A57" s="1203"/>
      <c r="B57" s="1204"/>
      <c r="C57" s="1205">
        <f>SUM(C54:C56)</f>
        <v>177</v>
      </c>
      <c r="D57" s="1206">
        <f t="shared" ref="D57:I57" si="10">SUM(D54:D56)</f>
        <v>322</v>
      </c>
      <c r="E57" s="1206">
        <f t="shared" si="10"/>
        <v>0</v>
      </c>
      <c r="F57" s="1206">
        <f t="shared" si="10"/>
        <v>0</v>
      </c>
      <c r="G57" s="1206">
        <f t="shared" si="10"/>
        <v>0</v>
      </c>
      <c r="H57" s="1206">
        <f t="shared" si="10"/>
        <v>5696</v>
      </c>
      <c r="I57" s="1207">
        <f t="shared" si="10"/>
        <v>20</v>
      </c>
      <c r="J57" s="1208">
        <f>SUM(J54:J56)</f>
        <v>6215</v>
      </c>
      <c r="Q57" s="44"/>
      <c r="R57" s="44"/>
      <c r="Y57" s="44"/>
      <c r="Z57" s="44"/>
      <c r="AH57" s="44"/>
    </row>
    <row r="58" spans="1:34" s="17" customFormat="1" ht="15.75">
      <c r="A58" s="173" t="s">
        <v>112</v>
      </c>
      <c r="B58" s="171"/>
      <c r="C58" s="604">
        <v>0</v>
      </c>
      <c r="D58" s="605">
        <v>0</v>
      </c>
      <c r="E58" s="605">
        <v>0</v>
      </c>
      <c r="F58" s="605">
        <v>0</v>
      </c>
      <c r="G58" s="605">
        <v>0</v>
      </c>
      <c r="H58" s="605">
        <v>749</v>
      </c>
      <c r="I58" s="606">
        <v>0</v>
      </c>
      <c r="J58" s="607">
        <f>SUM(C58:I58)</f>
        <v>749</v>
      </c>
      <c r="Q58" s="44"/>
      <c r="R58" s="44"/>
      <c r="Y58" s="44"/>
      <c r="Z58" s="44"/>
      <c r="AH58" s="44"/>
    </row>
    <row r="59" spans="1:34" s="17" customFormat="1" ht="21" customHeight="1" thickBot="1">
      <c r="A59" s="174" t="s">
        <v>5</v>
      </c>
      <c r="B59" s="175"/>
      <c r="C59" s="600">
        <f t="shared" ref="C59:I59" si="11">C52+C57+C58</f>
        <v>177</v>
      </c>
      <c r="D59" s="600">
        <f t="shared" si="11"/>
        <v>322</v>
      </c>
      <c r="E59" s="600">
        <f t="shared" si="11"/>
        <v>457</v>
      </c>
      <c r="F59" s="600">
        <f t="shared" si="11"/>
        <v>0</v>
      </c>
      <c r="G59" s="600">
        <f t="shared" si="11"/>
        <v>2586</v>
      </c>
      <c r="H59" s="600">
        <f t="shared" si="11"/>
        <v>6445</v>
      </c>
      <c r="I59" s="601">
        <f t="shared" si="11"/>
        <v>20</v>
      </c>
      <c r="J59" s="603">
        <f>J52+J57+J58</f>
        <v>10007</v>
      </c>
      <c r="Q59" s="44"/>
      <c r="R59" s="44"/>
      <c r="Y59" s="44"/>
      <c r="Z59" s="44"/>
      <c r="AH59" s="44"/>
    </row>
    <row r="60" spans="1:34" s="17" customFormat="1">
      <c r="A60" s="179"/>
      <c r="B60" s="5"/>
      <c r="C60" s="172"/>
      <c r="D60" s="172"/>
      <c r="E60" s="172"/>
      <c r="F60" s="172"/>
      <c r="G60" s="172"/>
      <c r="H60" s="172"/>
      <c r="I60" s="172"/>
      <c r="J60" s="172"/>
      <c r="Q60" s="44"/>
      <c r="R60" s="44"/>
      <c r="Y60" s="44"/>
      <c r="Z60" s="44"/>
      <c r="AH60" s="44"/>
    </row>
    <row r="61" spans="1:34" s="17" customFormat="1">
      <c r="A61" s="1416" t="s">
        <v>296</v>
      </c>
      <c r="B61" s="5"/>
      <c r="C61" s="172"/>
      <c r="D61" s="172"/>
      <c r="E61" s="172"/>
      <c r="F61" s="172"/>
      <c r="G61" s="172"/>
      <c r="H61" s="172"/>
      <c r="I61" s="172"/>
      <c r="J61" s="172"/>
      <c r="Q61" s="44"/>
      <c r="R61" s="44"/>
      <c r="Y61" s="44"/>
      <c r="Z61" s="44"/>
      <c r="AH61" s="44"/>
    </row>
    <row r="62" spans="1:34" s="17" customFormat="1">
      <c r="A62" s="1416" t="s">
        <v>290</v>
      </c>
      <c r="B62" s="5"/>
      <c r="C62" s="172"/>
      <c r="D62" s="172"/>
      <c r="E62" s="172"/>
      <c r="F62" s="172"/>
      <c r="G62" s="172"/>
      <c r="H62" s="172"/>
      <c r="I62" s="172"/>
      <c r="J62" s="172"/>
      <c r="Q62" s="44"/>
      <c r="R62" s="44"/>
      <c r="Y62" s="44"/>
      <c r="Z62" s="44"/>
      <c r="AH62" s="44"/>
    </row>
    <row r="63" spans="1:34" s="17" customFormat="1">
      <c r="A63" s="196"/>
      <c r="B63" s="5"/>
      <c r="C63" s="172"/>
      <c r="D63" s="172"/>
      <c r="E63" s="172"/>
      <c r="F63" s="172"/>
      <c r="G63" s="172"/>
      <c r="H63" s="172"/>
      <c r="I63" s="172"/>
      <c r="J63" s="172"/>
      <c r="Q63" s="44"/>
      <c r="R63" s="44"/>
      <c r="Y63" s="44"/>
      <c r="Z63" s="44"/>
      <c r="AH63" s="44"/>
    </row>
    <row r="64" spans="1:34" s="17" customFormat="1">
      <c r="A64" s="131"/>
      <c r="B64" s="5"/>
      <c r="C64" s="172"/>
      <c r="D64" s="172"/>
      <c r="E64" s="172"/>
      <c r="F64" s="172"/>
      <c r="G64" s="172"/>
      <c r="H64" s="172"/>
      <c r="I64" s="172"/>
      <c r="J64" s="172"/>
      <c r="Q64" s="44"/>
      <c r="R64" s="44"/>
      <c r="Y64" s="44"/>
      <c r="Z64" s="44"/>
      <c r="AH64" s="44"/>
    </row>
    <row r="68" spans="1:1">
      <c r="A68" s="130"/>
    </row>
  </sheetData>
  <mergeCells count="9">
    <mergeCell ref="C47:J47"/>
    <mergeCell ref="A1:J1"/>
    <mergeCell ref="C3:J3"/>
    <mergeCell ref="K4:R4"/>
    <mergeCell ref="S4:Z4"/>
    <mergeCell ref="AA4:AH4"/>
    <mergeCell ref="C5:J5"/>
    <mergeCell ref="C19:J19"/>
    <mergeCell ref="C33:J33"/>
  </mergeCells>
  <conditionalFormatting sqref="AH31:AH64 Q31:R64 Y31:Z64">
    <cfRule type="expression" dxfId="4" priority="1" stopIfTrue="1">
      <formula>ABS(Q31)&gt;0</formula>
    </cfRule>
  </conditionalFormatting>
  <printOptions horizontalCentered="1"/>
  <pageMargins left="0.31496062992125984" right="0.31496062992125984" top="0.39370078740157483" bottom="0.39370078740157483" header="0.19685039370078741" footer="0.19685039370078741"/>
  <pageSetup scale="80" orientation="landscape" r:id="rId1"/>
  <headerFooter alignWithMargins="0">
    <oddFooter>&amp;L&amp;"Tahoma,Italique"&amp;10National Bank of Canada - Supplementary Financial Information&amp;R&amp;"Tahoma,Italique"&amp;10page 38</oddFooter>
  </headerFooter>
  <drawing r:id="rId2"/>
  <legacyDrawing r:id="rId3"/>
  <oleObjects>
    <mc:AlternateContent xmlns:mc="http://schemas.openxmlformats.org/markup-compatibility/2006">
      <mc:Choice Requires="x14">
        <oleObject progId="Word.Document.8" shapeId="132097" r:id="rId4">
          <objectPr defaultSize="0" r:id="rId5">
            <anchor moveWithCells="1">
              <from>
                <xdr:col>0</xdr:col>
                <xdr:colOff>66675</xdr:colOff>
                <xdr:row>0</xdr:row>
                <xdr:rowOff>38100</xdr:rowOff>
              </from>
              <to>
                <xdr:col>0</xdr:col>
                <xdr:colOff>314325</xdr:colOff>
                <xdr:row>0</xdr:row>
                <xdr:rowOff>276225</xdr:rowOff>
              </to>
            </anchor>
          </objectPr>
        </oleObject>
      </mc:Choice>
      <mc:Fallback>
        <oleObject progId="Word.Document.8" shapeId="132097"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4">
    <tabColor rgb="FF0070C0"/>
    <pageSetUpPr fitToPage="1"/>
  </sheetPr>
  <dimension ref="A1:AM68"/>
  <sheetViews>
    <sheetView showZeros="0" view="pageBreakPreview" zoomScale="75" zoomScaleSheetLayoutView="75" workbookViewId="0">
      <selection activeCell="C14" sqref="C14"/>
    </sheetView>
  </sheetViews>
  <sheetFormatPr defaultColWidth="8.88671875" defaultRowHeight="15"/>
  <cols>
    <col min="1" max="1" width="34.21875" customWidth="1"/>
    <col min="2" max="2" width="2.21875" customWidth="1"/>
    <col min="3" max="10" width="16.77734375" customWidth="1"/>
    <col min="11" max="11" width="10.109375" bestFit="1" customWidth="1"/>
    <col min="12" max="12" width="9.33203125" bestFit="1" customWidth="1"/>
    <col min="13" max="13" width="10.109375" bestFit="1" customWidth="1"/>
    <col min="14" max="14" width="6" bestFit="1" customWidth="1"/>
    <col min="15" max="15" width="10.109375" bestFit="1" customWidth="1"/>
    <col min="16" max="16" width="10.44140625" bestFit="1" customWidth="1"/>
    <col min="17" max="17" width="6.33203125" bestFit="1" customWidth="1"/>
    <col min="18" max="18" width="10.88671875" bestFit="1" customWidth="1"/>
    <col min="19" max="19" width="10.44140625" bestFit="1" customWidth="1"/>
    <col min="20" max="20" width="7.77734375" bestFit="1" customWidth="1"/>
    <col min="21" max="21" width="8.88671875" bestFit="1" customWidth="1"/>
    <col min="22" max="22" width="4.6640625" bestFit="1" customWidth="1"/>
    <col min="23" max="23" width="7.77734375" bestFit="1" customWidth="1"/>
    <col min="24" max="24" width="8.88671875" bestFit="1" customWidth="1"/>
    <col min="25" max="25" width="6.109375" bestFit="1" customWidth="1"/>
    <col min="26" max="26" width="9.88671875" bestFit="1" customWidth="1"/>
    <col min="27" max="27" width="8.88671875" bestFit="1" customWidth="1"/>
    <col min="28" max="28" width="7.77734375" bestFit="1" customWidth="1"/>
    <col min="29" max="29" width="8.88671875" bestFit="1" customWidth="1"/>
    <col min="30" max="30" width="6" customWidth="1"/>
    <col min="31" max="31" width="7.77734375" bestFit="1" customWidth="1"/>
    <col min="32" max="32" width="8.88671875" bestFit="1" customWidth="1"/>
    <col min="33" max="33" width="5.77734375" bestFit="1" customWidth="1"/>
    <col min="34" max="34" width="9.88671875" bestFit="1" customWidth="1"/>
    <col min="257" max="257" width="29.33203125" customWidth="1"/>
    <col min="258" max="258" width="2.21875" customWidth="1"/>
    <col min="259" max="266" width="13.109375" customWidth="1"/>
    <col min="267" max="267" width="10.109375" bestFit="1" customWidth="1"/>
    <col min="268" max="268" width="9.33203125" bestFit="1" customWidth="1"/>
    <col min="269" max="269" width="10.109375" bestFit="1" customWidth="1"/>
    <col min="270" max="270" width="6" bestFit="1" customWidth="1"/>
    <col min="271" max="271" width="10.109375" bestFit="1" customWidth="1"/>
    <col min="272" max="272" width="10.44140625" bestFit="1" customWidth="1"/>
    <col min="273" max="273" width="6.33203125" bestFit="1" customWidth="1"/>
    <col min="274" max="274" width="10.88671875" bestFit="1" customWidth="1"/>
    <col min="275" max="275" width="10.44140625" bestFit="1" customWidth="1"/>
    <col min="276" max="276" width="7.77734375" bestFit="1" customWidth="1"/>
    <col min="277" max="277" width="8.88671875" bestFit="1" customWidth="1"/>
    <col min="278" max="278" width="4.6640625" bestFit="1" customWidth="1"/>
    <col min="279" max="279" width="7.77734375" bestFit="1" customWidth="1"/>
    <col min="280" max="280" width="8.88671875" bestFit="1" customWidth="1"/>
    <col min="281" max="281" width="6.109375" bestFit="1" customWidth="1"/>
    <col min="282" max="282" width="9.88671875" bestFit="1" customWidth="1"/>
    <col min="283" max="283" width="8.88671875" bestFit="1" customWidth="1"/>
    <col min="284" max="284" width="7.77734375" bestFit="1" customWidth="1"/>
    <col min="285" max="285" width="8.88671875" bestFit="1" customWidth="1"/>
    <col min="286" max="286" width="6" customWidth="1"/>
    <col min="287" max="287" width="7.77734375" bestFit="1" customWidth="1"/>
    <col min="288" max="288" width="8.88671875" bestFit="1" customWidth="1"/>
    <col min="289" max="289" width="5.77734375" bestFit="1" customWidth="1"/>
    <col min="290" max="290" width="9.88671875" bestFit="1" customWidth="1"/>
    <col min="513" max="513" width="29.33203125" customWidth="1"/>
    <col min="514" max="514" width="2.21875" customWidth="1"/>
    <col min="515" max="522" width="13.109375" customWidth="1"/>
    <col min="523" max="523" width="10.109375" bestFit="1" customWidth="1"/>
    <col min="524" max="524" width="9.33203125" bestFit="1" customWidth="1"/>
    <col min="525" max="525" width="10.109375" bestFit="1" customWidth="1"/>
    <col min="526" max="526" width="6" bestFit="1" customWidth="1"/>
    <col min="527" max="527" width="10.109375" bestFit="1" customWidth="1"/>
    <col min="528" max="528" width="10.44140625" bestFit="1" customWidth="1"/>
    <col min="529" max="529" width="6.33203125" bestFit="1" customWidth="1"/>
    <col min="530" max="530" width="10.88671875" bestFit="1" customWidth="1"/>
    <col min="531" max="531" width="10.44140625" bestFit="1" customWidth="1"/>
    <col min="532" max="532" width="7.77734375" bestFit="1" customWidth="1"/>
    <col min="533" max="533" width="8.88671875" bestFit="1" customWidth="1"/>
    <col min="534" max="534" width="4.6640625" bestFit="1" customWidth="1"/>
    <col min="535" max="535" width="7.77734375" bestFit="1" customWidth="1"/>
    <col min="536" max="536" width="8.88671875" bestFit="1" customWidth="1"/>
    <col min="537" max="537" width="6.109375" bestFit="1" customWidth="1"/>
    <col min="538" max="538" width="9.88671875" bestFit="1" customWidth="1"/>
    <col min="539" max="539" width="8.88671875" bestFit="1" customWidth="1"/>
    <col min="540" max="540" width="7.77734375" bestFit="1" customWidth="1"/>
    <col min="541" max="541" width="8.88671875" bestFit="1" customWidth="1"/>
    <col min="542" max="542" width="6" customWidth="1"/>
    <col min="543" max="543" width="7.77734375" bestFit="1" customWidth="1"/>
    <col min="544" max="544" width="8.88671875" bestFit="1" customWidth="1"/>
    <col min="545" max="545" width="5.77734375" bestFit="1" customWidth="1"/>
    <col min="546" max="546" width="9.88671875" bestFit="1" customWidth="1"/>
    <col min="769" max="769" width="29.33203125" customWidth="1"/>
    <col min="770" max="770" width="2.21875" customWidth="1"/>
    <col min="771" max="778" width="13.109375" customWidth="1"/>
    <col min="779" max="779" width="10.109375" bestFit="1" customWidth="1"/>
    <col min="780" max="780" width="9.33203125" bestFit="1" customWidth="1"/>
    <col min="781" max="781" width="10.109375" bestFit="1" customWidth="1"/>
    <col min="782" max="782" width="6" bestFit="1" customWidth="1"/>
    <col min="783" max="783" width="10.109375" bestFit="1" customWidth="1"/>
    <col min="784" max="784" width="10.44140625" bestFit="1" customWidth="1"/>
    <col min="785" max="785" width="6.33203125" bestFit="1" customWidth="1"/>
    <col min="786" max="786" width="10.88671875" bestFit="1" customWidth="1"/>
    <col min="787" max="787" width="10.44140625" bestFit="1" customWidth="1"/>
    <col min="788" max="788" width="7.77734375" bestFit="1" customWidth="1"/>
    <col min="789" max="789" width="8.88671875" bestFit="1" customWidth="1"/>
    <col min="790" max="790" width="4.6640625" bestFit="1" customWidth="1"/>
    <col min="791" max="791" width="7.77734375" bestFit="1" customWidth="1"/>
    <col min="792" max="792" width="8.88671875" bestFit="1" customWidth="1"/>
    <col min="793" max="793" width="6.109375" bestFit="1" customWidth="1"/>
    <col min="794" max="794" width="9.88671875" bestFit="1" customWidth="1"/>
    <col min="795" max="795" width="8.88671875" bestFit="1" customWidth="1"/>
    <col min="796" max="796" width="7.77734375" bestFit="1" customWidth="1"/>
    <col min="797" max="797" width="8.88671875" bestFit="1" customWidth="1"/>
    <col min="798" max="798" width="6" customWidth="1"/>
    <col min="799" max="799" width="7.77734375" bestFit="1" customWidth="1"/>
    <col min="800" max="800" width="8.88671875" bestFit="1" customWidth="1"/>
    <col min="801" max="801" width="5.77734375" bestFit="1" customWidth="1"/>
    <col min="802" max="802" width="9.88671875" bestFit="1" customWidth="1"/>
    <col min="1025" max="1025" width="29.33203125" customWidth="1"/>
    <col min="1026" max="1026" width="2.21875" customWidth="1"/>
    <col min="1027" max="1034" width="13.109375" customWidth="1"/>
    <col min="1035" max="1035" width="10.109375" bestFit="1" customWidth="1"/>
    <col min="1036" max="1036" width="9.33203125" bestFit="1" customWidth="1"/>
    <col min="1037" max="1037" width="10.109375" bestFit="1" customWidth="1"/>
    <col min="1038" max="1038" width="6" bestFit="1" customWidth="1"/>
    <col min="1039" max="1039" width="10.109375" bestFit="1" customWidth="1"/>
    <col min="1040" max="1040" width="10.44140625" bestFit="1" customWidth="1"/>
    <col min="1041" max="1041" width="6.33203125" bestFit="1" customWidth="1"/>
    <col min="1042" max="1042" width="10.88671875" bestFit="1" customWidth="1"/>
    <col min="1043" max="1043" width="10.44140625" bestFit="1" customWidth="1"/>
    <col min="1044" max="1044" width="7.77734375" bestFit="1" customWidth="1"/>
    <col min="1045" max="1045" width="8.88671875" bestFit="1" customWidth="1"/>
    <col min="1046" max="1046" width="4.6640625" bestFit="1" customWidth="1"/>
    <col min="1047" max="1047" width="7.77734375" bestFit="1" customWidth="1"/>
    <col min="1048" max="1048" width="8.88671875" bestFit="1" customWidth="1"/>
    <col min="1049" max="1049" width="6.109375" bestFit="1" customWidth="1"/>
    <col min="1050" max="1050" width="9.88671875" bestFit="1" customWidth="1"/>
    <col min="1051" max="1051" width="8.88671875" bestFit="1" customWidth="1"/>
    <col min="1052" max="1052" width="7.77734375" bestFit="1" customWidth="1"/>
    <col min="1053" max="1053" width="8.88671875" bestFit="1" customWidth="1"/>
    <col min="1054" max="1054" width="6" customWidth="1"/>
    <col min="1055" max="1055" width="7.77734375" bestFit="1" customWidth="1"/>
    <col min="1056" max="1056" width="8.88671875" bestFit="1" customWidth="1"/>
    <col min="1057" max="1057" width="5.77734375" bestFit="1" customWidth="1"/>
    <col min="1058" max="1058" width="9.88671875" bestFit="1" customWidth="1"/>
    <col min="1281" max="1281" width="29.33203125" customWidth="1"/>
    <col min="1282" max="1282" width="2.21875" customWidth="1"/>
    <col min="1283" max="1290" width="13.109375" customWidth="1"/>
    <col min="1291" max="1291" width="10.109375" bestFit="1" customWidth="1"/>
    <col min="1292" max="1292" width="9.33203125" bestFit="1" customWidth="1"/>
    <col min="1293" max="1293" width="10.109375" bestFit="1" customWidth="1"/>
    <col min="1294" max="1294" width="6" bestFit="1" customWidth="1"/>
    <col min="1295" max="1295" width="10.109375" bestFit="1" customWidth="1"/>
    <col min="1296" max="1296" width="10.44140625" bestFit="1" customWidth="1"/>
    <col min="1297" max="1297" width="6.33203125" bestFit="1" customWidth="1"/>
    <col min="1298" max="1298" width="10.88671875" bestFit="1" customWidth="1"/>
    <col min="1299" max="1299" width="10.44140625" bestFit="1" customWidth="1"/>
    <col min="1300" max="1300" width="7.77734375" bestFit="1" customWidth="1"/>
    <col min="1301" max="1301" width="8.88671875" bestFit="1" customWidth="1"/>
    <col min="1302" max="1302" width="4.6640625" bestFit="1" customWidth="1"/>
    <col min="1303" max="1303" width="7.77734375" bestFit="1" customWidth="1"/>
    <col min="1304" max="1304" width="8.88671875" bestFit="1" customWidth="1"/>
    <col min="1305" max="1305" width="6.109375" bestFit="1" customWidth="1"/>
    <col min="1306" max="1306" width="9.88671875" bestFit="1" customWidth="1"/>
    <col min="1307" max="1307" width="8.88671875" bestFit="1" customWidth="1"/>
    <col min="1308" max="1308" width="7.77734375" bestFit="1" customWidth="1"/>
    <col min="1309" max="1309" width="8.88671875" bestFit="1" customWidth="1"/>
    <col min="1310" max="1310" width="6" customWidth="1"/>
    <col min="1311" max="1311" width="7.77734375" bestFit="1" customWidth="1"/>
    <col min="1312" max="1312" width="8.88671875" bestFit="1" customWidth="1"/>
    <col min="1313" max="1313" width="5.77734375" bestFit="1" customWidth="1"/>
    <col min="1314" max="1314" width="9.88671875" bestFit="1" customWidth="1"/>
    <col min="1537" max="1537" width="29.33203125" customWidth="1"/>
    <col min="1538" max="1538" width="2.21875" customWidth="1"/>
    <col min="1539" max="1546" width="13.109375" customWidth="1"/>
    <col min="1547" max="1547" width="10.109375" bestFit="1" customWidth="1"/>
    <col min="1548" max="1548" width="9.33203125" bestFit="1" customWidth="1"/>
    <col min="1549" max="1549" width="10.109375" bestFit="1" customWidth="1"/>
    <col min="1550" max="1550" width="6" bestFit="1" customWidth="1"/>
    <col min="1551" max="1551" width="10.109375" bestFit="1" customWidth="1"/>
    <col min="1552" max="1552" width="10.44140625" bestFit="1" customWidth="1"/>
    <col min="1553" max="1553" width="6.33203125" bestFit="1" customWidth="1"/>
    <col min="1554" max="1554" width="10.88671875" bestFit="1" customWidth="1"/>
    <col min="1555" max="1555" width="10.44140625" bestFit="1" customWidth="1"/>
    <col min="1556" max="1556" width="7.77734375" bestFit="1" customWidth="1"/>
    <col min="1557" max="1557" width="8.88671875" bestFit="1" customWidth="1"/>
    <col min="1558" max="1558" width="4.6640625" bestFit="1" customWidth="1"/>
    <col min="1559" max="1559" width="7.77734375" bestFit="1" customWidth="1"/>
    <col min="1560" max="1560" width="8.88671875" bestFit="1" customWidth="1"/>
    <col min="1561" max="1561" width="6.109375" bestFit="1" customWidth="1"/>
    <col min="1562" max="1562" width="9.88671875" bestFit="1" customWidth="1"/>
    <col min="1563" max="1563" width="8.88671875" bestFit="1" customWidth="1"/>
    <col min="1564" max="1564" width="7.77734375" bestFit="1" customWidth="1"/>
    <col min="1565" max="1565" width="8.88671875" bestFit="1" customWidth="1"/>
    <col min="1566" max="1566" width="6" customWidth="1"/>
    <col min="1567" max="1567" width="7.77734375" bestFit="1" customWidth="1"/>
    <col min="1568" max="1568" width="8.88671875" bestFit="1" customWidth="1"/>
    <col min="1569" max="1569" width="5.77734375" bestFit="1" customWidth="1"/>
    <col min="1570" max="1570" width="9.88671875" bestFit="1" customWidth="1"/>
    <col min="1793" max="1793" width="29.33203125" customWidth="1"/>
    <col min="1794" max="1794" width="2.21875" customWidth="1"/>
    <col min="1795" max="1802" width="13.109375" customWidth="1"/>
    <col min="1803" max="1803" width="10.109375" bestFit="1" customWidth="1"/>
    <col min="1804" max="1804" width="9.33203125" bestFit="1" customWidth="1"/>
    <col min="1805" max="1805" width="10.109375" bestFit="1" customWidth="1"/>
    <col min="1806" max="1806" width="6" bestFit="1" customWidth="1"/>
    <col min="1807" max="1807" width="10.109375" bestFit="1" customWidth="1"/>
    <col min="1808" max="1808" width="10.44140625" bestFit="1" customWidth="1"/>
    <col min="1809" max="1809" width="6.33203125" bestFit="1" customWidth="1"/>
    <col min="1810" max="1810" width="10.88671875" bestFit="1" customWidth="1"/>
    <col min="1811" max="1811" width="10.44140625" bestFit="1" customWidth="1"/>
    <col min="1812" max="1812" width="7.77734375" bestFit="1" customWidth="1"/>
    <col min="1813" max="1813" width="8.88671875" bestFit="1" customWidth="1"/>
    <col min="1814" max="1814" width="4.6640625" bestFit="1" customWidth="1"/>
    <col min="1815" max="1815" width="7.77734375" bestFit="1" customWidth="1"/>
    <col min="1816" max="1816" width="8.88671875" bestFit="1" customWidth="1"/>
    <col min="1817" max="1817" width="6.109375" bestFit="1" customWidth="1"/>
    <col min="1818" max="1818" width="9.88671875" bestFit="1" customWidth="1"/>
    <col min="1819" max="1819" width="8.88671875" bestFit="1" customWidth="1"/>
    <col min="1820" max="1820" width="7.77734375" bestFit="1" customWidth="1"/>
    <col min="1821" max="1821" width="8.88671875" bestFit="1" customWidth="1"/>
    <col min="1822" max="1822" width="6" customWidth="1"/>
    <col min="1823" max="1823" width="7.77734375" bestFit="1" customWidth="1"/>
    <col min="1824" max="1824" width="8.88671875" bestFit="1" customWidth="1"/>
    <col min="1825" max="1825" width="5.77734375" bestFit="1" customWidth="1"/>
    <col min="1826" max="1826" width="9.88671875" bestFit="1" customWidth="1"/>
    <col min="2049" max="2049" width="29.33203125" customWidth="1"/>
    <col min="2050" max="2050" width="2.21875" customWidth="1"/>
    <col min="2051" max="2058" width="13.109375" customWidth="1"/>
    <col min="2059" max="2059" width="10.109375" bestFit="1" customWidth="1"/>
    <col min="2060" max="2060" width="9.33203125" bestFit="1" customWidth="1"/>
    <col min="2061" max="2061" width="10.109375" bestFit="1" customWidth="1"/>
    <col min="2062" max="2062" width="6" bestFit="1" customWidth="1"/>
    <col min="2063" max="2063" width="10.109375" bestFit="1" customWidth="1"/>
    <col min="2064" max="2064" width="10.44140625" bestFit="1" customWidth="1"/>
    <col min="2065" max="2065" width="6.33203125" bestFit="1" customWidth="1"/>
    <col min="2066" max="2066" width="10.88671875" bestFit="1" customWidth="1"/>
    <col min="2067" max="2067" width="10.44140625" bestFit="1" customWidth="1"/>
    <col min="2068" max="2068" width="7.77734375" bestFit="1" customWidth="1"/>
    <col min="2069" max="2069" width="8.88671875" bestFit="1" customWidth="1"/>
    <col min="2070" max="2070" width="4.6640625" bestFit="1" customWidth="1"/>
    <col min="2071" max="2071" width="7.77734375" bestFit="1" customWidth="1"/>
    <col min="2072" max="2072" width="8.88671875" bestFit="1" customWidth="1"/>
    <col min="2073" max="2073" width="6.109375" bestFit="1" customWidth="1"/>
    <col min="2074" max="2074" width="9.88671875" bestFit="1" customWidth="1"/>
    <col min="2075" max="2075" width="8.88671875" bestFit="1" customWidth="1"/>
    <col min="2076" max="2076" width="7.77734375" bestFit="1" customWidth="1"/>
    <col min="2077" max="2077" width="8.88671875" bestFit="1" customWidth="1"/>
    <col min="2078" max="2078" width="6" customWidth="1"/>
    <col min="2079" max="2079" width="7.77734375" bestFit="1" customWidth="1"/>
    <col min="2080" max="2080" width="8.88671875" bestFit="1" customWidth="1"/>
    <col min="2081" max="2081" width="5.77734375" bestFit="1" customWidth="1"/>
    <col min="2082" max="2082" width="9.88671875" bestFit="1" customWidth="1"/>
    <col min="2305" max="2305" width="29.33203125" customWidth="1"/>
    <col min="2306" max="2306" width="2.21875" customWidth="1"/>
    <col min="2307" max="2314" width="13.109375" customWidth="1"/>
    <col min="2315" max="2315" width="10.109375" bestFit="1" customWidth="1"/>
    <col min="2316" max="2316" width="9.33203125" bestFit="1" customWidth="1"/>
    <col min="2317" max="2317" width="10.109375" bestFit="1" customWidth="1"/>
    <col min="2318" max="2318" width="6" bestFit="1" customWidth="1"/>
    <col min="2319" max="2319" width="10.109375" bestFit="1" customWidth="1"/>
    <col min="2320" max="2320" width="10.44140625" bestFit="1" customWidth="1"/>
    <col min="2321" max="2321" width="6.33203125" bestFit="1" customWidth="1"/>
    <col min="2322" max="2322" width="10.88671875" bestFit="1" customWidth="1"/>
    <col min="2323" max="2323" width="10.44140625" bestFit="1" customWidth="1"/>
    <col min="2324" max="2324" width="7.77734375" bestFit="1" customWidth="1"/>
    <col min="2325" max="2325" width="8.88671875" bestFit="1" customWidth="1"/>
    <col min="2326" max="2326" width="4.6640625" bestFit="1" customWidth="1"/>
    <col min="2327" max="2327" width="7.77734375" bestFit="1" customWidth="1"/>
    <col min="2328" max="2328" width="8.88671875" bestFit="1" customWidth="1"/>
    <col min="2329" max="2329" width="6.109375" bestFit="1" customWidth="1"/>
    <col min="2330" max="2330" width="9.88671875" bestFit="1" customWidth="1"/>
    <col min="2331" max="2331" width="8.88671875" bestFit="1" customWidth="1"/>
    <col min="2332" max="2332" width="7.77734375" bestFit="1" customWidth="1"/>
    <col min="2333" max="2333" width="8.88671875" bestFit="1" customWidth="1"/>
    <col min="2334" max="2334" width="6" customWidth="1"/>
    <col min="2335" max="2335" width="7.77734375" bestFit="1" customWidth="1"/>
    <col min="2336" max="2336" width="8.88671875" bestFit="1" customWidth="1"/>
    <col min="2337" max="2337" width="5.77734375" bestFit="1" customWidth="1"/>
    <col min="2338" max="2338" width="9.88671875" bestFit="1" customWidth="1"/>
    <col min="2561" max="2561" width="29.33203125" customWidth="1"/>
    <col min="2562" max="2562" width="2.21875" customWidth="1"/>
    <col min="2563" max="2570" width="13.109375" customWidth="1"/>
    <col min="2571" max="2571" width="10.109375" bestFit="1" customWidth="1"/>
    <col min="2572" max="2572" width="9.33203125" bestFit="1" customWidth="1"/>
    <col min="2573" max="2573" width="10.109375" bestFit="1" customWidth="1"/>
    <col min="2574" max="2574" width="6" bestFit="1" customWidth="1"/>
    <col min="2575" max="2575" width="10.109375" bestFit="1" customWidth="1"/>
    <col min="2576" max="2576" width="10.44140625" bestFit="1" customWidth="1"/>
    <col min="2577" max="2577" width="6.33203125" bestFit="1" customWidth="1"/>
    <col min="2578" max="2578" width="10.88671875" bestFit="1" customWidth="1"/>
    <col min="2579" max="2579" width="10.44140625" bestFit="1" customWidth="1"/>
    <col min="2580" max="2580" width="7.77734375" bestFit="1" customWidth="1"/>
    <col min="2581" max="2581" width="8.88671875" bestFit="1" customWidth="1"/>
    <col min="2582" max="2582" width="4.6640625" bestFit="1" customWidth="1"/>
    <col min="2583" max="2583" width="7.77734375" bestFit="1" customWidth="1"/>
    <col min="2584" max="2584" width="8.88671875" bestFit="1" customWidth="1"/>
    <col min="2585" max="2585" width="6.109375" bestFit="1" customWidth="1"/>
    <col min="2586" max="2586" width="9.88671875" bestFit="1" customWidth="1"/>
    <col min="2587" max="2587" width="8.88671875" bestFit="1" customWidth="1"/>
    <col min="2588" max="2588" width="7.77734375" bestFit="1" customWidth="1"/>
    <col min="2589" max="2589" width="8.88671875" bestFit="1" customWidth="1"/>
    <col min="2590" max="2590" width="6" customWidth="1"/>
    <col min="2591" max="2591" width="7.77734375" bestFit="1" customWidth="1"/>
    <col min="2592" max="2592" width="8.88671875" bestFit="1" customWidth="1"/>
    <col min="2593" max="2593" width="5.77734375" bestFit="1" customWidth="1"/>
    <col min="2594" max="2594" width="9.88671875" bestFit="1" customWidth="1"/>
    <col min="2817" max="2817" width="29.33203125" customWidth="1"/>
    <col min="2818" max="2818" width="2.21875" customWidth="1"/>
    <col min="2819" max="2826" width="13.109375" customWidth="1"/>
    <col min="2827" max="2827" width="10.109375" bestFit="1" customWidth="1"/>
    <col min="2828" max="2828" width="9.33203125" bestFit="1" customWidth="1"/>
    <col min="2829" max="2829" width="10.109375" bestFit="1" customWidth="1"/>
    <col min="2830" max="2830" width="6" bestFit="1" customWidth="1"/>
    <col min="2831" max="2831" width="10.109375" bestFit="1" customWidth="1"/>
    <col min="2832" max="2832" width="10.44140625" bestFit="1" customWidth="1"/>
    <col min="2833" max="2833" width="6.33203125" bestFit="1" customWidth="1"/>
    <col min="2834" max="2834" width="10.88671875" bestFit="1" customWidth="1"/>
    <col min="2835" max="2835" width="10.44140625" bestFit="1" customWidth="1"/>
    <col min="2836" max="2836" width="7.77734375" bestFit="1" customWidth="1"/>
    <col min="2837" max="2837" width="8.88671875" bestFit="1" customWidth="1"/>
    <col min="2838" max="2838" width="4.6640625" bestFit="1" customWidth="1"/>
    <col min="2839" max="2839" width="7.77734375" bestFit="1" customWidth="1"/>
    <col min="2840" max="2840" width="8.88671875" bestFit="1" customWidth="1"/>
    <col min="2841" max="2841" width="6.109375" bestFit="1" customWidth="1"/>
    <col min="2842" max="2842" width="9.88671875" bestFit="1" customWidth="1"/>
    <col min="2843" max="2843" width="8.88671875" bestFit="1" customWidth="1"/>
    <col min="2844" max="2844" width="7.77734375" bestFit="1" customWidth="1"/>
    <col min="2845" max="2845" width="8.88671875" bestFit="1" customWidth="1"/>
    <col min="2846" max="2846" width="6" customWidth="1"/>
    <col min="2847" max="2847" width="7.77734375" bestFit="1" customWidth="1"/>
    <col min="2848" max="2848" width="8.88671875" bestFit="1" customWidth="1"/>
    <col min="2849" max="2849" width="5.77734375" bestFit="1" customWidth="1"/>
    <col min="2850" max="2850" width="9.88671875" bestFit="1" customWidth="1"/>
    <col min="3073" max="3073" width="29.33203125" customWidth="1"/>
    <col min="3074" max="3074" width="2.21875" customWidth="1"/>
    <col min="3075" max="3082" width="13.109375" customWidth="1"/>
    <col min="3083" max="3083" width="10.109375" bestFit="1" customWidth="1"/>
    <col min="3084" max="3084" width="9.33203125" bestFit="1" customWidth="1"/>
    <col min="3085" max="3085" width="10.109375" bestFit="1" customWidth="1"/>
    <col min="3086" max="3086" width="6" bestFit="1" customWidth="1"/>
    <col min="3087" max="3087" width="10.109375" bestFit="1" customWidth="1"/>
    <col min="3088" max="3088" width="10.44140625" bestFit="1" customWidth="1"/>
    <col min="3089" max="3089" width="6.33203125" bestFit="1" customWidth="1"/>
    <col min="3090" max="3090" width="10.88671875" bestFit="1" customWidth="1"/>
    <col min="3091" max="3091" width="10.44140625" bestFit="1" customWidth="1"/>
    <col min="3092" max="3092" width="7.77734375" bestFit="1" customWidth="1"/>
    <col min="3093" max="3093" width="8.88671875" bestFit="1" customWidth="1"/>
    <col min="3094" max="3094" width="4.6640625" bestFit="1" customWidth="1"/>
    <col min="3095" max="3095" width="7.77734375" bestFit="1" customWidth="1"/>
    <col min="3096" max="3096" width="8.88671875" bestFit="1" customWidth="1"/>
    <col min="3097" max="3097" width="6.109375" bestFit="1" customWidth="1"/>
    <col min="3098" max="3098" width="9.88671875" bestFit="1" customWidth="1"/>
    <col min="3099" max="3099" width="8.88671875" bestFit="1" customWidth="1"/>
    <col min="3100" max="3100" width="7.77734375" bestFit="1" customWidth="1"/>
    <col min="3101" max="3101" width="8.88671875" bestFit="1" customWidth="1"/>
    <col min="3102" max="3102" width="6" customWidth="1"/>
    <col min="3103" max="3103" width="7.77734375" bestFit="1" customWidth="1"/>
    <col min="3104" max="3104" width="8.88671875" bestFit="1" customWidth="1"/>
    <col min="3105" max="3105" width="5.77734375" bestFit="1" customWidth="1"/>
    <col min="3106" max="3106" width="9.88671875" bestFit="1" customWidth="1"/>
    <col min="3329" max="3329" width="29.33203125" customWidth="1"/>
    <col min="3330" max="3330" width="2.21875" customWidth="1"/>
    <col min="3331" max="3338" width="13.109375" customWidth="1"/>
    <col min="3339" max="3339" width="10.109375" bestFit="1" customWidth="1"/>
    <col min="3340" max="3340" width="9.33203125" bestFit="1" customWidth="1"/>
    <col min="3341" max="3341" width="10.109375" bestFit="1" customWidth="1"/>
    <col min="3342" max="3342" width="6" bestFit="1" customWidth="1"/>
    <col min="3343" max="3343" width="10.109375" bestFit="1" customWidth="1"/>
    <col min="3344" max="3344" width="10.44140625" bestFit="1" customWidth="1"/>
    <col min="3345" max="3345" width="6.33203125" bestFit="1" customWidth="1"/>
    <col min="3346" max="3346" width="10.88671875" bestFit="1" customWidth="1"/>
    <col min="3347" max="3347" width="10.44140625" bestFit="1" customWidth="1"/>
    <col min="3348" max="3348" width="7.77734375" bestFit="1" customWidth="1"/>
    <col min="3349" max="3349" width="8.88671875" bestFit="1" customWidth="1"/>
    <col min="3350" max="3350" width="4.6640625" bestFit="1" customWidth="1"/>
    <col min="3351" max="3351" width="7.77734375" bestFit="1" customWidth="1"/>
    <col min="3352" max="3352" width="8.88671875" bestFit="1" customWidth="1"/>
    <col min="3353" max="3353" width="6.109375" bestFit="1" customWidth="1"/>
    <col min="3354" max="3354" width="9.88671875" bestFit="1" customWidth="1"/>
    <col min="3355" max="3355" width="8.88671875" bestFit="1" customWidth="1"/>
    <col min="3356" max="3356" width="7.77734375" bestFit="1" customWidth="1"/>
    <col min="3357" max="3357" width="8.88671875" bestFit="1" customWidth="1"/>
    <col min="3358" max="3358" width="6" customWidth="1"/>
    <col min="3359" max="3359" width="7.77734375" bestFit="1" customWidth="1"/>
    <col min="3360" max="3360" width="8.88671875" bestFit="1" customWidth="1"/>
    <col min="3361" max="3361" width="5.77734375" bestFit="1" customWidth="1"/>
    <col min="3362" max="3362" width="9.88671875" bestFit="1" customWidth="1"/>
    <col min="3585" max="3585" width="29.33203125" customWidth="1"/>
    <col min="3586" max="3586" width="2.21875" customWidth="1"/>
    <col min="3587" max="3594" width="13.109375" customWidth="1"/>
    <col min="3595" max="3595" width="10.109375" bestFit="1" customWidth="1"/>
    <col min="3596" max="3596" width="9.33203125" bestFit="1" customWidth="1"/>
    <col min="3597" max="3597" width="10.109375" bestFit="1" customWidth="1"/>
    <col min="3598" max="3598" width="6" bestFit="1" customWidth="1"/>
    <col min="3599" max="3599" width="10.109375" bestFit="1" customWidth="1"/>
    <col min="3600" max="3600" width="10.44140625" bestFit="1" customWidth="1"/>
    <col min="3601" max="3601" width="6.33203125" bestFit="1" customWidth="1"/>
    <col min="3602" max="3602" width="10.88671875" bestFit="1" customWidth="1"/>
    <col min="3603" max="3603" width="10.44140625" bestFit="1" customWidth="1"/>
    <col min="3604" max="3604" width="7.77734375" bestFit="1" customWidth="1"/>
    <col min="3605" max="3605" width="8.88671875" bestFit="1" customWidth="1"/>
    <col min="3606" max="3606" width="4.6640625" bestFit="1" customWidth="1"/>
    <col min="3607" max="3607" width="7.77734375" bestFit="1" customWidth="1"/>
    <col min="3608" max="3608" width="8.88671875" bestFit="1" customWidth="1"/>
    <col min="3609" max="3609" width="6.109375" bestFit="1" customWidth="1"/>
    <col min="3610" max="3610" width="9.88671875" bestFit="1" customWidth="1"/>
    <col min="3611" max="3611" width="8.88671875" bestFit="1" customWidth="1"/>
    <col min="3612" max="3612" width="7.77734375" bestFit="1" customWidth="1"/>
    <col min="3613" max="3613" width="8.88671875" bestFit="1" customWidth="1"/>
    <col min="3614" max="3614" width="6" customWidth="1"/>
    <col min="3615" max="3615" width="7.77734375" bestFit="1" customWidth="1"/>
    <col min="3616" max="3616" width="8.88671875" bestFit="1" customWidth="1"/>
    <col min="3617" max="3617" width="5.77734375" bestFit="1" customWidth="1"/>
    <col min="3618" max="3618" width="9.88671875" bestFit="1" customWidth="1"/>
    <col min="3841" max="3841" width="29.33203125" customWidth="1"/>
    <col min="3842" max="3842" width="2.21875" customWidth="1"/>
    <col min="3843" max="3850" width="13.109375" customWidth="1"/>
    <col min="3851" max="3851" width="10.109375" bestFit="1" customWidth="1"/>
    <col min="3852" max="3852" width="9.33203125" bestFit="1" customWidth="1"/>
    <col min="3853" max="3853" width="10.109375" bestFit="1" customWidth="1"/>
    <col min="3854" max="3854" width="6" bestFit="1" customWidth="1"/>
    <col min="3855" max="3855" width="10.109375" bestFit="1" customWidth="1"/>
    <col min="3856" max="3856" width="10.44140625" bestFit="1" customWidth="1"/>
    <col min="3857" max="3857" width="6.33203125" bestFit="1" customWidth="1"/>
    <col min="3858" max="3858" width="10.88671875" bestFit="1" customWidth="1"/>
    <col min="3859" max="3859" width="10.44140625" bestFit="1" customWidth="1"/>
    <col min="3860" max="3860" width="7.77734375" bestFit="1" customWidth="1"/>
    <col min="3861" max="3861" width="8.88671875" bestFit="1" customWidth="1"/>
    <col min="3862" max="3862" width="4.6640625" bestFit="1" customWidth="1"/>
    <col min="3863" max="3863" width="7.77734375" bestFit="1" customWidth="1"/>
    <col min="3864" max="3864" width="8.88671875" bestFit="1" customWidth="1"/>
    <col min="3865" max="3865" width="6.109375" bestFit="1" customWidth="1"/>
    <col min="3866" max="3866" width="9.88671875" bestFit="1" customWidth="1"/>
    <col min="3867" max="3867" width="8.88671875" bestFit="1" customWidth="1"/>
    <col min="3868" max="3868" width="7.77734375" bestFit="1" customWidth="1"/>
    <col min="3869" max="3869" width="8.88671875" bestFit="1" customWidth="1"/>
    <col min="3870" max="3870" width="6" customWidth="1"/>
    <col min="3871" max="3871" width="7.77734375" bestFit="1" customWidth="1"/>
    <col min="3872" max="3872" width="8.88671875" bestFit="1" customWidth="1"/>
    <col min="3873" max="3873" width="5.77734375" bestFit="1" customWidth="1"/>
    <col min="3874" max="3874" width="9.88671875" bestFit="1" customWidth="1"/>
    <col min="4097" max="4097" width="29.33203125" customWidth="1"/>
    <col min="4098" max="4098" width="2.21875" customWidth="1"/>
    <col min="4099" max="4106" width="13.109375" customWidth="1"/>
    <col min="4107" max="4107" width="10.109375" bestFit="1" customWidth="1"/>
    <col min="4108" max="4108" width="9.33203125" bestFit="1" customWidth="1"/>
    <col min="4109" max="4109" width="10.109375" bestFit="1" customWidth="1"/>
    <col min="4110" max="4110" width="6" bestFit="1" customWidth="1"/>
    <col min="4111" max="4111" width="10.109375" bestFit="1" customWidth="1"/>
    <col min="4112" max="4112" width="10.44140625" bestFit="1" customWidth="1"/>
    <col min="4113" max="4113" width="6.33203125" bestFit="1" customWidth="1"/>
    <col min="4114" max="4114" width="10.88671875" bestFit="1" customWidth="1"/>
    <col min="4115" max="4115" width="10.44140625" bestFit="1" customWidth="1"/>
    <col min="4116" max="4116" width="7.77734375" bestFit="1" customWidth="1"/>
    <col min="4117" max="4117" width="8.88671875" bestFit="1" customWidth="1"/>
    <col min="4118" max="4118" width="4.6640625" bestFit="1" customWidth="1"/>
    <col min="4119" max="4119" width="7.77734375" bestFit="1" customWidth="1"/>
    <col min="4120" max="4120" width="8.88671875" bestFit="1" customWidth="1"/>
    <col min="4121" max="4121" width="6.109375" bestFit="1" customWidth="1"/>
    <col min="4122" max="4122" width="9.88671875" bestFit="1" customWidth="1"/>
    <col min="4123" max="4123" width="8.88671875" bestFit="1" customWidth="1"/>
    <col min="4124" max="4124" width="7.77734375" bestFit="1" customWidth="1"/>
    <col min="4125" max="4125" width="8.88671875" bestFit="1" customWidth="1"/>
    <col min="4126" max="4126" width="6" customWidth="1"/>
    <col min="4127" max="4127" width="7.77734375" bestFit="1" customWidth="1"/>
    <col min="4128" max="4128" width="8.88671875" bestFit="1" customWidth="1"/>
    <col min="4129" max="4129" width="5.77734375" bestFit="1" customWidth="1"/>
    <col min="4130" max="4130" width="9.88671875" bestFit="1" customWidth="1"/>
    <col min="4353" max="4353" width="29.33203125" customWidth="1"/>
    <col min="4354" max="4354" width="2.21875" customWidth="1"/>
    <col min="4355" max="4362" width="13.109375" customWidth="1"/>
    <col min="4363" max="4363" width="10.109375" bestFit="1" customWidth="1"/>
    <col min="4364" max="4364" width="9.33203125" bestFit="1" customWidth="1"/>
    <col min="4365" max="4365" width="10.109375" bestFit="1" customWidth="1"/>
    <col min="4366" max="4366" width="6" bestFit="1" customWidth="1"/>
    <col min="4367" max="4367" width="10.109375" bestFit="1" customWidth="1"/>
    <col min="4368" max="4368" width="10.44140625" bestFit="1" customWidth="1"/>
    <col min="4369" max="4369" width="6.33203125" bestFit="1" customWidth="1"/>
    <col min="4370" max="4370" width="10.88671875" bestFit="1" customWidth="1"/>
    <col min="4371" max="4371" width="10.44140625" bestFit="1" customWidth="1"/>
    <col min="4372" max="4372" width="7.77734375" bestFit="1" customWidth="1"/>
    <col min="4373" max="4373" width="8.88671875" bestFit="1" customWidth="1"/>
    <col min="4374" max="4374" width="4.6640625" bestFit="1" customWidth="1"/>
    <col min="4375" max="4375" width="7.77734375" bestFit="1" customWidth="1"/>
    <col min="4376" max="4376" width="8.88671875" bestFit="1" customWidth="1"/>
    <col min="4377" max="4377" width="6.109375" bestFit="1" customWidth="1"/>
    <col min="4378" max="4378" width="9.88671875" bestFit="1" customWidth="1"/>
    <col min="4379" max="4379" width="8.88671875" bestFit="1" customWidth="1"/>
    <col min="4380" max="4380" width="7.77734375" bestFit="1" customWidth="1"/>
    <col min="4381" max="4381" width="8.88671875" bestFit="1" customWidth="1"/>
    <col min="4382" max="4382" width="6" customWidth="1"/>
    <col min="4383" max="4383" width="7.77734375" bestFit="1" customWidth="1"/>
    <col min="4384" max="4384" width="8.88671875" bestFit="1" customWidth="1"/>
    <col min="4385" max="4385" width="5.77734375" bestFit="1" customWidth="1"/>
    <col min="4386" max="4386" width="9.88671875" bestFit="1" customWidth="1"/>
    <col min="4609" max="4609" width="29.33203125" customWidth="1"/>
    <col min="4610" max="4610" width="2.21875" customWidth="1"/>
    <col min="4611" max="4618" width="13.109375" customWidth="1"/>
    <col min="4619" max="4619" width="10.109375" bestFit="1" customWidth="1"/>
    <col min="4620" max="4620" width="9.33203125" bestFit="1" customWidth="1"/>
    <col min="4621" max="4621" width="10.109375" bestFit="1" customWidth="1"/>
    <col min="4622" max="4622" width="6" bestFit="1" customWidth="1"/>
    <col min="4623" max="4623" width="10.109375" bestFit="1" customWidth="1"/>
    <col min="4624" max="4624" width="10.44140625" bestFit="1" customWidth="1"/>
    <col min="4625" max="4625" width="6.33203125" bestFit="1" customWidth="1"/>
    <col min="4626" max="4626" width="10.88671875" bestFit="1" customWidth="1"/>
    <col min="4627" max="4627" width="10.44140625" bestFit="1" customWidth="1"/>
    <col min="4628" max="4628" width="7.77734375" bestFit="1" customWidth="1"/>
    <col min="4629" max="4629" width="8.88671875" bestFit="1" customWidth="1"/>
    <col min="4630" max="4630" width="4.6640625" bestFit="1" customWidth="1"/>
    <col min="4631" max="4631" width="7.77734375" bestFit="1" customWidth="1"/>
    <col min="4632" max="4632" width="8.88671875" bestFit="1" customWidth="1"/>
    <col min="4633" max="4633" width="6.109375" bestFit="1" customWidth="1"/>
    <col min="4634" max="4634" width="9.88671875" bestFit="1" customWidth="1"/>
    <col min="4635" max="4635" width="8.88671875" bestFit="1" customWidth="1"/>
    <col min="4636" max="4636" width="7.77734375" bestFit="1" customWidth="1"/>
    <col min="4637" max="4637" width="8.88671875" bestFit="1" customWidth="1"/>
    <col min="4638" max="4638" width="6" customWidth="1"/>
    <col min="4639" max="4639" width="7.77734375" bestFit="1" customWidth="1"/>
    <col min="4640" max="4640" width="8.88671875" bestFit="1" customWidth="1"/>
    <col min="4641" max="4641" width="5.77734375" bestFit="1" customWidth="1"/>
    <col min="4642" max="4642" width="9.88671875" bestFit="1" customWidth="1"/>
    <col min="4865" max="4865" width="29.33203125" customWidth="1"/>
    <col min="4866" max="4866" width="2.21875" customWidth="1"/>
    <col min="4867" max="4874" width="13.109375" customWidth="1"/>
    <col min="4875" max="4875" width="10.109375" bestFit="1" customWidth="1"/>
    <col min="4876" max="4876" width="9.33203125" bestFit="1" customWidth="1"/>
    <col min="4877" max="4877" width="10.109375" bestFit="1" customWidth="1"/>
    <col min="4878" max="4878" width="6" bestFit="1" customWidth="1"/>
    <col min="4879" max="4879" width="10.109375" bestFit="1" customWidth="1"/>
    <col min="4880" max="4880" width="10.44140625" bestFit="1" customWidth="1"/>
    <col min="4881" max="4881" width="6.33203125" bestFit="1" customWidth="1"/>
    <col min="4882" max="4882" width="10.88671875" bestFit="1" customWidth="1"/>
    <col min="4883" max="4883" width="10.44140625" bestFit="1" customWidth="1"/>
    <col min="4884" max="4884" width="7.77734375" bestFit="1" customWidth="1"/>
    <col min="4885" max="4885" width="8.88671875" bestFit="1" customWidth="1"/>
    <col min="4886" max="4886" width="4.6640625" bestFit="1" customWidth="1"/>
    <col min="4887" max="4887" width="7.77734375" bestFit="1" customWidth="1"/>
    <col min="4888" max="4888" width="8.88671875" bestFit="1" customWidth="1"/>
    <col min="4889" max="4889" width="6.109375" bestFit="1" customWidth="1"/>
    <col min="4890" max="4890" width="9.88671875" bestFit="1" customWidth="1"/>
    <col min="4891" max="4891" width="8.88671875" bestFit="1" customWidth="1"/>
    <col min="4892" max="4892" width="7.77734375" bestFit="1" customWidth="1"/>
    <col min="4893" max="4893" width="8.88671875" bestFit="1" customWidth="1"/>
    <col min="4894" max="4894" width="6" customWidth="1"/>
    <col min="4895" max="4895" width="7.77734375" bestFit="1" customWidth="1"/>
    <col min="4896" max="4896" width="8.88671875" bestFit="1" customWidth="1"/>
    <col min="4897" max="4897" width="5.77734375" bestFit="1" customWidth="1"/>
    <col min="4898" max="4898" width="9.88671875" bestFit="1" customWidth="1"/>
    <col min="5121" max="5121" width="29.33203125" customWidth="1"/>
    <col min="5122" max="5122" width="2.21875" customWidth="1"/>
    <col min="5123" max="5130" width="13.109375" customWidth="1"/>
    <col min="5131" max="5131" width="10.109375" bestFit="1" customWidth="1"/>
    <col min="5132" max="5132" width="9.33203125" bestFit="1" customWidth="1"/>
    <col min="5133" max="5133" width="10.109375" bestFit="1" customWidth="1"/>
    <col min="5134" max="5134" width="6" bestFit="1" customWidth="1"/>
    <col min="5135" max="5135" width="10.109375" bestFit="1" customWidth="1"/>
    <col min="5136" max="5136" width="10.44140625" bestFit="1" customWidth="1"/>
    <col min="5137" max="5137" width="6.33203125" bestFit="1" customWidth="1"/>
    <col min="5138" max="5138" width="10.88671875" bestFit="1" customWidth="1"/>
    <col min="5139" max="5139" width="10.44140625" bestFit="1" customWidth="1"/>
    <col min="5140" max="5140" width="7.77734375" bestFit="1" customWidth="1"/>
    <col min="5141" max="5141" width="8.88671875" bestFit="1" customWidth="1"/>
    <col min="5142" max="5142" width="4.6640625" bestFit="1" customWidth="1"/>
    <col min="5143" max="5143" width="7.77734375" bestFit="1" customWidth="1"/>
    <col min="5144" max="5144" width="8.88671875" bestFit="1" customWidth="1"/>
    <col min="5145" max="5145" width="6.109375" bestFit="1" customWidth="1"/>
    <col min="5146" max="5146" width="9.88671875" bestFit="1" customWidth="1"/>
    <col min="5147" max="5147" width="8.88671875" bestFit="1" customWidth="1"/>
    <col min="5148" max="5148" width="7.77734375" bestFit="1" customWidth="1"/>
    <col min="5149" max="5149" width="8.88671875" bestFit="1" customWidth="1"/>
    <col min="5150" max="5150" width="6" customWidth="1"/>
    <col min="5151" max="5151" width="7.77734375" bestFit="1" customWidth="1"/>
    <col min="5152" max="5152" width="8.88671875" bestFit="1" customWidth="1"/>
    <col min="5153" max="5153" width="5.77734375" bestFit="1" customWidth="1"/>
    <col min="5154" max="5154" width="9.88671875" bestFit="1" customWidth="1"/>
    <col min="5377" max="5377" width="29.33203125" customWidth="1"/>
    <col min="5378" max="5378" width="2.21875" customWidth="1"/>
    <col min="5379" max="5386" width="13.109375" customWidth="1"/>
    <col min="5387" max="5387" width="10.109375" bestFit="1" customWidth="1"/>
    <col min="5388" max="5388" width="9.33203125" bestFit="1" customWidth="1"/>
    <col min="5389" max="5389" width="10.109375" bestFit="1" customWidth="1"/>
    <col min="5390" max="5390" width="6" bestFit="1" customWidth="1"/>
    <col min="5391" max="5391" width="10.109375" bestFit="1" customWidth="1"/>
    <col min="5392" max="5392" width="10.44140625" bestFit="1" customWidth="1"/>
    <col min="5393" max="5393" width="6.33203125" bestFit="1" customWidth="1"/>
    <col min="5394" max="5394" width="10.88671875" bestFit="1" customWidth="1"/>
    <col min="5395" max="5395" width="10.44140625" bestFit="1" customWidth="1"/>
    <col min="5396" max="5396" width="7.77734375" bestFit="1" customWidth="1"/>
    <col min="5397" max="5397" width="8.88671875" bestFit="1" customWidth="1"/>
    <col min="5398" max="5398" width="4.6640625" bestFit="1" customWidth="1"/>
    <col min="5399" max="5399" width="7.77734375" bestFit="1" customWidth="1"/>
    <col min="5400" max="5400" width="8.88671875" bestFit="1" customWidth="1"/>
    <col min="5401" max="5401" width="6.109375" bestFit="1" customWidth="1"/>
    <col min="5402" max="5402" width="9.88671875" bestFit="1" customWidth="1"/>
    <col min="5403" max="5403" width="8.88671875" bestFit="1" customWidth="1"/>
    <col min="5404" max="5404" width="7.77734375" bestFit="1" customWidth="1"/>
    <col min="5405" max="5405" width="8.88671875" bestFit="1" customWidth="1"/>
    <col min="5406" max="5406" width="6" customWidth="1"/>
    <col min="5407" max="5407" width="7.77734375" bestFit="1" customWidth="1"/>
    <col min="5408" max="5408" width="8.88671875" bestFit="1" customWidth="1"/>
    <col min="5409" max="5409" width="5.77734375" bestFit="1" customWidth="1"/>
    <col min="5410" max="5410" width="9.88671875" bestFit="1" customWidth="1"/>
    <col min="5633" max="5633" width="29.33203125" customWidth="1"/>
    <col min="5634" max="5634" width="2.21875" customWidth="1"/>
    <col min="5635" max="5642" width="13.109375" customWidth="1"/>
    <col min="5643" max="5643" width="10.109375" bestFit="1" customWidth="1"/>
    <col min="5644" max="5644" width="9.33203125" bestFit="1" customWidth="1"/>
    <col min="5645" max="5645" width="10.109375" bestFit="1" customWidth="1"/>
    <col min="5646" max="5646" width="6" bestFit="1" customWidth="1"/>
    <col min="5647" max="5647" width="10.109375" bestFit="1" customWidth="1"/>
    <col min="5648" max="5648" width="10.44140625" bestFit="1" customWidth="1"/>
    <col min="5649" max="5649" width="6.33203125" bestFit="1" customWidth="1"/>
    <col min="5650" max="5650" width="10.88671875" bestFit="1" customWidth="1"/>
    <col min="5651" max="5651" width="10.44140625" bestFit="1" customWidth="1"/>
    <col min="5652" max="5652" width="7.77734375" bestFit="1" customWidth="1"/>
    <col min="5653" max="5653" width="8.88671875" bestFit="1" customWidth="1"/>
    <col min="5654" max="5654" width="4.6640625" bestFit="1" customWidth="1"/>
    <col min="5655" max="5655" width="7.77734375" bestFit="1" customWidth="1"/>
    <col min="5656" max="5656" width="8.88671875" bestFit="1" customWidth="1"/>
    <col min="5657" max="5657" width="6.109375" bestFit="1" customWidth="1"/>
    <col min="5658" max="5658" width="9.88671875" bestFit="1" customWidth="1"/>
    <col min="5659" max="5659" width="8.88671875" bestFit="1" customWidth="1"/>
    <col min="5660" max="5660" width="7.77734375" bestFit="1" customWidth="1"/>
    <col min="5661" max="5661" width="8.88671875" bestFit="1" customWidth="1"/>
    <col min="5662" max="5662" width="6" customWidth="1"/>
    <col min="5663" max="5663" width="7.77734375" bestFit="1" customWidth="1"/>
    <col min="5664" max="5664" width="8.88671875" bestFit="1" customWidth="1"/>
    <col min="5665" max="5665" width="5.77734375" bestFit="1" customWidth="1"/>
    <col min="5666" max="5666" width="9.88671875" bestFit="1" customWidth="1"/>
    <col min="5889" max="5889" width="29.33203125" customWidth="1"/>
    <col min="5890" max="5890" width="2.21875" customWidth="1"/>
    <col min="5891" max="5898" width="13.109375" customWidth="1"/>
    <col min="5899" max="5899" width="10.109375" bestFit="1" customWidth="1"/>
    <col min="5900" max="5900" width="9.33203125" bestFit="1" customWidth="1"/>
    <col min="5901" max="5901" width="10.109375" bestFit="1" customWidth="1"/>
    <col min="5902" max="5902" width="6" bestFit="1" customWidth="1"/>
    <col min="5903" max="5903" width="10.109375" bestFit="1" customWidth="1"/>
    <col min="5904" max="5904" width="10.44140625" bestFit="1" customWidth="1"/>
    <col min="5905" max="5905" width="6.33203125" bestFit="1" customWidth="1"/>
    <col min="5906" max="5906" width="10.88671875" bestFit="1" customWidth="1"/>
    <col min="5907" max="5907" width="10.44140625" bestFit="1" customWidth="1"/>
    <col min="5908" max="5908" width="7.77734375" bestFit="1" customWidth="1"/>
    <col min="5909" max="5909" width="8.88671875" bestFit="1" customWidth="1"/>
    <col min="5910" max="5910" width="4.6640625" bestFit="1" customWidth="1"/>
    <col min="5911" max="5911" width="7.77734375" bestFit="1" customWidth="1"/>
    <col min="5912" max="5912" width="8.88671875" bestFit="1" customWidth="1"/>
    <col min="5913" max="5913" width="6.109375" bestFit="1" customWidth="1"/>
    <col min="5914" max="5914" width="9.88671875" bestFit="1" customWidth="1"/>
    <col min="5915" max="5915" width="8.88671875" bestFit="1" customWidth="1"/>
    <col min="5916" max="5916" width="7.77734375" bestFit="1" customWidth="1"/>
    <col min="5917" max="5917" width="8.88671875" bestFit="1" customWidth="1"/>
    <col min="5918" max="5918" width="6" customWidth="1"/>
    <col min="5919" max="5919" width="7.77734375" bestFit="1" customWidth="1"/>
    <col min="5920" max="5920" width="8.88671875" bestFit="1" customWidth="1"/>
    <col min="5921" max="5921" width="5.77734375" bestFit="1" customWidth="1"/>
    <col min="5922" max="5922" width="9.88671875" bestFit="1" customWidth="1"/>
    <col min="6145" max="6145" width="29.33203125" customWidth="1"/>
    <col min="6146" max="6146" width="2.21875" customWidth="1"/>
    <col min="6147" max="6154" width="13.109375" customWidth="1"/>
    <col min="6155" max="6155" width="10.109375" bestFit="1" customWidth="1"/>
    <col min="6156" max="6156" width="9.33203125" bestFit="1" customWidth="1"/>
    <col min="6157" max="6157" width="10.109375" bestFit="1" customWidth="1"/>
    <col min="6158" max="6158" width="6" bestFit="1" customWidth="1"/>
    <col min="6159" max="6159" width="10.109375" bestFit="1" customWidth="1"/>
    <col min="6160" max="6160" width="10.44140625" bestFit="1" customWidth="1"/>
    <col min="6161" max="6161" width="6.33203125" bestFit="1" customWidth="1"/>
    <col min="6162" max="6162" width="10.88671875" bestFit="1" customWidth="1"/>
    <col min="6163" max="6163" width="10.44140625" bestFit="1" customWidth="1"/>
    <col min="6164" max="6164" width="7.77734375" bestFit="1" customWidth="1"/>
    <col min="6165" max="6165" width="8.88671875" bestFit="1" customWidth="1"/>
    <col min="6166" max="6166" width="4.6640625" bestFit="1" customWidth="1"/>
    <col min="6167" max="6167" width="7.77734375" bestFit="1" customWidth="1"/>
    <col min="6168" max="6168" width="8.88671875" bestFit="1" customWidth="1"/>
    <col min="6169" max="6169" width="6.109375" bestFit="1" customWidth="1"/>
    <col min="6170" max="6170" width="9.88671875" bestFit="1" customWidth="1"/>
    <col min="6171" max="6171" width="8.88671875" bestFit="1" customWidth="1"/>
    <col min="6172" max="6172" width="7.77734375" bestFit="1" customWidth="1"/>
    <col min="6173" max="6173" width="8.88671875" bestFit="1" customWidth="1"/>
    <col min="6174" max="6174" width="6" customWidth="1"/>
    <col min="6175" max="6175" width="7.77734375" bestFit="1" customWidth="1"/>
    <col min="6176" max="6176" width="8.88671875" bestFit="1" customWidth="1"/>
    <col min="6177" max="6177" width="5.77734375" bestFit="1" customWidth="1"/>
    <col min="6178" max="6178" width="9.88671875" bestFit="1" customWidth="1"/>
    <col min="6401" max="6401" width="29.33203125" customWidth="1"/>
    <col min="6402" max="6402" width="2.21875" customWidth="1"/>
    <col min="6403" max="6410" width="13.109375" customWidth="1"/>
    <col min="6411" max="6411" width="10.109375" bestFit="1" customWidth="1"/>
    <col min="6412" max="6412" width="9.33203125" bestFit="1" customWidth="1"/>
    <col min="6413" max="6413" width="10.109375" bestFit="1" customWidth="1"/>
    <col min="6414" max="6414" width="6" bestFit="1" customWidth="1"/>
    <col min="6415" max="6415" width="10.109375" bestFit="1" customWidth="1"/>
    <col min="6416" max="6416" width="10.44140625" bestFit="1" customWidth="1"/>
    <col min="6417" max="6417" width="6.33203125" bestFit="1" customWidth="1"/>
    <col min="6418" max="6418" width="10.88671875" bestFit="1" customWidth="1"/>
    <col min="6419" max="6419" width="10.44140625" bestFit="1" customWidth="1"/>
    <col min="6420" max="6420" width="7.77734375" bestFit="1" customWidth="1"/>
    <col min="6421" max="6421" width="8.88671875" bestFit="1" customWidth="1"/>
    <col min="6422" max="6422" width="4.6640625" bestFit="1" customWidth="1"/>
    <col min="6423" max="6423" width="7.77734375" bestFit="1" customWidth="1"/>
    <col min="6424" max="6424" width="8.88671875" bestFit="1" customWidth="1"/>
    <col min="6425" max="6425" width="6.109375" bestFit="1" customWidth="1"/>
    <col min="6426" max="6426" width="9.88671875" bestFit="1" customWidth="1"/>
    <col min="6427" max="6427" width="8.88671875" bestFit="1" customWidth="1"/>
    <col min="6428" max="6428" width="7.77734375" bestFit="1" customWidth="1"/>
    <col min="6429" max="6429" width="8.88671875" bestFit="1" customWidth="1"/>
    <col min="6430" max="6430" width="6" customWidth="1"/>
    <col min="6431" max="6431" width="7.77734375" bestFit="1" customWidth="1"/>
    <col min="6432" max="6432" width="8.88671875" bestFit="1" customWidth="1"/>
    <col min="6433" max="6433" width="5.77734375" bestFit="1" customWidth="1"/>
    <col min="6434" max="6434" width="9.88671875" bestFit="1" customWidth="1"/>
    <col min="6657" max="6657" width="29.33203125" customWidth="1"/>
    <col min="6658" max="6658" width="2.21875" customWidth="1"/>
    <col min="6659" max="6666" width="13.109375" customWidth="1"/>
    <col min="6667" max="6667" width="10.109375" bestFit="1" customWidth="1"/>
    <col min="6668" max="6668" width="9.33203125" bestFit="1" customWidth="1"/>
    <col min="6669" max="6669" width="10.109375" bestFit="1" customWidth="1"/>
    <col min="6670" max="6670" width="6" bestFit="1" customWidth="1"/>
    <col min="6671" max="6671" width="10.109375" bestFit="1" customWidth="1"/>
    <col min="6672" max="6672" width="10.44140625" bestFit="1" customWidth="1"/>
    <col min="6673" max="6673" width="6.33203125" bestFit="1" customWidth="1"/>
    <col min="6674" max="6674" width="10.88671875" bestFit="1" customWidth="1"/>
    <col min="6675" max="6675" width="10.44140625" bestFit="1" customWidth="1"/>
    <col min="6676" max="6676" width="7.77734375" bestFit="1" customWidth="1"/>
    <col min="6677" max="6677" width="8.88671875" bestFit="1" customWidth="1"/>
    <col min="6678" max="6678" width="4.6640625" bestFit="1" customWidth="1"/>
    <col min="6679" max="6679" width="7.77734375" bestFit="1" customWidth="1"/>
    <col min="6680" max="6680" width="8.88671875" bestFit="1" customWidth="1"/>
    <col min="6681" max="6681" width="6.109375" bestFit="1" customWidth="1"/>
    <col min="6682" max="6682" width="9.88671875" bestFit="1" customWidth="1"/>
    <col min="6683" max="6683" width="8.88671875" bestFit="1" customWidth="1"/>
    <col min="6684" max="6684" width="7.77734375" bestFit="1" customWidth="1"/>
    <col min="6685" max="6685" width="8.88671875" bestFit="1" customWidth="1"/>
    <col min="6686" max="6686" width="6" customWidth="1"/>
    <col min="6687" max="6687" width="7.77734375" bestFit="1" customWidth="1"/>
    <col min="6688" max="6688" width="8.88671875" bestFit="1" customWidth="1"/>
    <col min="6689" max="6689" width="5.77734375" bestFit="1" customWidth="1"/>
    <col min="6690" max="6690" width="9.88671875" bestFit="1" customWidth="1"/>
    <col min="6913" max="6913" width="29.33203125" customWidth="1"/>
    <col min="6914" max="6914" width="2.21875" customWidth="1"/>
    <col min="6915" max="6922" width="13.109375" customWidth="1"/>
    <col min="6923" max="6923" width="10.109375" bestFit="1" customWidth="1"/>
    <col min="6924" max="6924" width="9.33203125" bestFit="1" customWidth="1"/>
    <col min="6925" max="6925" width="10.109375" bestFit="1" customWidth="1"/>
    <col min="6926" max="6926" width="6" bestFit="1" customWidth="1"/>
    <col min="6927" max="6927" width="10.109375" bestFit="1" customWidth="1"/>
    <col min="6928" max="6928" width="10.44140625" bestFit="1" customWidth="1"/>
    <col min="6929" max="6929" width="6.33203125" bestFit="1" customWidth="1"/>
    <col min="6930" max="6930" width="10.88671875" bestFit="1" customWidth="1"/>
    <col min="6931" max="6931" width="10.44140625" bestFit="1" customWidth="1"/>
    <col min="6932" max="6932" width="7.77734375" bestFit="1" customWidth="1"/>
    <col min="6933" max="6933" width="8.88671875" bestFit="1" customWidth="1"/>
    <col min="6934" max="6934" width="4.6640625" bestFit="1" customWidth="1"/>
    <col min="6935" max="6935" width="7.77734375" bestFit="1" customWidth="1"/>
    <col min="6936" max="6936" width="8.88671875" bestFit="1" customWidth="1"/>
    <col min="6937" max="6937" width="6.109375" bestFit="1" customWidth="1"/>
    <col min="6938" max="6938" width="9.88671875" bestFit="1" customWidth="1"/>
    <col min="6939" max="6939" width="8.88671875" bestFit="1" customWidth="1"/>
    <col min="6940" max="6940" width="7.77734375" bestFit="1" customWidth="1"/>
    <col min="6941" max="6941" width="8.88671875" bestFit="1" customWidth="1"/>
    <col min="6942" max="6942" width="6" customWidth="1"/>
    <col min="6943" max="6943" width="7.77734375" bestFit="1" customWidth="1"/>
    <col min="6944" max="6944" width="8.88671875" bestFit="1" customWidth="1"/>
    <col min="6945" max="6945" width="5.77734375" bestFit="1" customWidth="1"/>
    <col min="6946" max="6946" width="9.88671875" bestFit="1" customWidth="1"/>
    <col min="7169" max="7169" width="29.33203125" customWidth="1"/>
    <col min="7170" max="7170" width="2.21875" customWidth="1"/>
    <col min="7171" max="7178" width="13.109375" customWidth="1"/>
    <col min="7179" max="7179" width="10.109375" bestFit="1" customWidth="1"/>
    <col min="7180" max="7180" width="9.33203125" bestFit="1" customWidth="1"/>
    <col min="7181" max="7181" width="10.109375" bestFit="1" customWidth="1"/>
    <col min="7182" max="7182" width="6" bestFit="1" customWidth="1"/>
    <col min="7183" max="7183" width="10.109375" bestFit="1" customWidth="1"/>
    <col min="7184" max="7184" width="10.44140625" bestFit="1" customWidth="1"/>
    <col min="7185" max="7185" width="6.33203125" bestFit="1" customWidth="1"/>
    <col min="7186" max="7186" width="10.88671875" bestFit="1" customWidth="1"/>
    <col min="7187" max="7187" width="10.44140625" bestFit="1" customWidth="1"/>
    <col min="7188" max="7188" width="7.77734375" bestFit="1" customWidth="1"/>
    <col min="7189" max="7189" width="8.88671875" bestFit="1" customWidth="1"/>
    <col min="7190" max="7190" width="4.6640625" bestFit="1" customWidth="1"/>
    <col min="7191" max="7191" width="7.77734375" bestFit="1" customWidth="1"/>
    <col min="7192" max="7192" width="8.88671875" bestFit="1" customWidth="1"/>
    <col min="7193" max="7193" width="6.109375" bestFit="1" customWidth="1"/>
    <col min="7194" max="7194" width="9.88671875" bestFit="1" customWidth="1"/>
    <col min="7195" max="7195" width="8.88671875" bestFit="1" customWidth="1"/>
    <col min="7196" max="7196" width="7.77734375" bestFit="1" customWidth="1"/>
    <col min="7197" max="7197" width="8.88671875" bestFit="1" customWidth="1"/>
    <col min="7198" max="7198" width="6" customWidth="1"/>
    <col min="7199" max="7199" width="7.77734375" bestFit="1" customWidth="1"/>
    <col min="7200" max="7200" width="8.88671875" bestFit="1" customWidth="1"/>
    <col min="7201" max="7201" width="5.77734375" bestFit="1" customWidth="1"/>
    <col min="7202" max="7202" width="9.88671875" bestFit="1" customWidth="1"/>
    <col min="7425" max="7425" width="29.33203125" customWidth="1"/>
    <col min="7426" max="7426" width="2.21875" customWidth="1"/>
    <col min="7427" max="7434" width="13.109375" customWidth="1"/>
    <col min="7435" max="7435" width="10.109375" bestFit="1" customWidth="1"/>
    <col min="7436" max="7436" width="9.33203125" bestFit="1" customWidth="1"/>
    <col min="7437" max="7437" width="10.109375" bestFit="1" customWidth="1"/>
    <col min="7438" max="7438" width="6" bestFit="1" customWidth="1"/>
    <col min="7439" max="7439" width="10.109375" bestFit="1" customWidth="1"/>
    <col min="7440" max="7440" width="10.44140625" bestFit="1" customWidth="1"/>
    <col min="7441" max="7441" width="6.33203125" bestFit="1" customWidth="1"/>
    <col min="7442" max="7442" width="10.88671875" bestFit="1" customWidth="1"/>
    <col min="7443" max="7443" width="10.44140625" bestFit="1" customWidth="1"/>
    <col min="7444" max="7444" width="7.77734375" bestFit="1" customWidth="1"/>
    <col min="7445" max="7445" width="8.88671875" bestFit="1" customWidth="1"/>
    <col min="7446" max="7446" width="4.6640625" bestFit="1" customWidth="1"/>
    <col min="7447" max="7447" width="7.77734375" bestFit="1" customWidth="1"/>
    <col min="7448" max="7448" width="8.88671875" bestFit="1" customWidth="1"/>
    <col min="7449" max="7449" width="6.109375" bestFit="1" customWidth="1"/>
    <col min="7450" max="7450" width="9.88671875" bestFit="1" customWidth="1"/>
    <col min="7451" max="7451" width="8.88671875" bestFit="1" customWidth="1"/>
    <col min="7452" max="7452" width="7.77734375" bestFit="1" customWidth="1"/>
    <col min="7453" max="7453" width="8.88671875" bestFit="1" customWidth="1"/>
    <col min="7454" max="7454" width="6" customWidth="1"/>
    <col min="7455" max="7455" width="7.77734375" bestFit="1" customWidth="1"/>
    <col min="7456" max="7456" width="8.88671875" bestFit="1" customWidth="1"/>
    <col min="7457" max="7457" width="5.77734375" bestFit="1" customWidth="1"/>
    <col min="7458" max="7458" width="9.88671875" bestFit="1" customWidth="1"/>
    <col min="7681" max="7681" width="29.33203125" customWidth="1"/>
    <col min="7682" max="7682" width="2.21875" customWidth="1"/>
    <col min="7683" max="7690" width="13.109375" customWidth="1"/>
    <col min="7691" max="7691" width="10.109375" bestFit="1" customWidth="1"/>
    <col min="7692" max="7692" width="9.33203125" bestFit="1" customWidth="1"/>
    <col min="7693" max="7693" width="10.109375" bestFit="1" customWidth="1"/>
    <col min="7694" max="7694" width="6" bestFit="1" customWidth="1"/>
    <col min="7695" max="7695" width="10.109375" bestFit="1" customWidth="1"/>
    <col min="7696" max="7696" width="10.44140625" bestFit="1" customWidth="1"/>
    <col min="7697" max="7697" width="6.33203125" bestFit="1" customWidth="1"/>
    <col min="7698" max="7698" width="10.88671875" bestFit="1" customWidth="1"/>
    <col min="7699" max="7699" width="10.44140625" bestFit="1" customWidth="1"/>
    <col min="7700" max="7700" width="7.77734375" bestFit="1" customWidth="1"/>
    <col min="7701" max="7701" width="8.88671875" bestFit="1" customWidth="1"/>
    <col min="7702" max="7702" width="4.6640625" bestFit="1" customWidth="1"/>
    <col min="7703" max="7703" width="7.77734375" bestFit="1" customWidth="1"/>
    <col min="7704" max="7704" width="8.88671875" bestFit="1" customWidth="1"/>
    <col min="7705" max="7705" width="6.109375" bestFit="1" customWidth="1"/>
    <col min="7706" max="7706" width="9.88671875" bestFit="1" customWidth="1"/>
    <col min="7707" max="7707" width="8.88671875" bestFit="1" customWidth="1"/>
    <col min="7708" max="7708" width="7.77734375" bestFit="1" customWidth="1"/>
    <col min="7709" max="7709" width="8.88671875" bestFit="1" customWidth="1"/>
    <col min="7710" max="7710" width="6" customWidth="1"/>
    <col min="7711" max="7711" width="7.77734375" bestFit="1" customWidth="1"/>
    <col min="7712" max="7712" width="8.88671875" bestFit="1" customWidth="1"/>
    <col min="7713" max="7713" width="5.77734375" bestFit="1" customWidth="1"/>
    <col min="7714" max="7714" width="9.88671875" bestFit="1" customWidth="1"/>
    <col min="7937" max="7937" width="29.33203125" customWidth="1"/>
    <col min="7938" max="7938" width="2.21875" customWidth="1"/>
    <col min="7939" max="7946" width="13.109375" customWidth="1"/>
    <col min="7947" max="7947" width="10.109375" bestFit="1" customWidth="1"/>
    <col min="7948" max="7948" width="9.33203125" bestFit="1" customWidth="1"/>
    <col min="7949" max="7949" width="10.109375" bestFit="1" customWidth="1"/>
    <col min="7950" max="7950" width="6" bestFit="1" customWidth="1"/>
    <col min="7951" max="7951" width="10.109375" bestFit="1" customWidth="1"/>
    <col min="7952" max="7952" width="10.44140625" bestFit="1" customWidth="1"/>
    <col min="7953" max="7953" width="6.33203125" bestFit="1" customWidth="1"/>
    <col min="7954" max="7954" width="10.88671875" bestFit="1" customWidth="1"/>
    <col min="7955" max="7955" width="10.44140625" bestFit="1" customWidth="1"/>
    <col min="7956" max="7956" width="7.77734375" bestFit="1" customWidth="1"/>
    <col min="7957" max="7957" width="8.88671875" bestFit="1" customWidth="1"/>
    <col min="7958" max="7958" width="4.6640625" bestFit="1" customWidth="1"/>
    <col min="7959" max="7959" width="7.77734375" bestFit="1" customWidth="1"/>
    <col min="7960" max="7960" width="8.88671875" bestFit="1" customWidth="1"/>
    <col min="7961" max="7961" width="6.109375" bestFit="1" customWidth="1"/>
    <col min="7962" max="7962" width="9.88671875" bestFit="1" customWidth="1"/>
    <col min="7963" max="7963" width="8.88671875" bestFit="1" customWidth="1"/>
    <col min="7964" max="7964" width="7.77734375" bestFit="1" customWidth="1"/>
    <col min="7965" max="7965" width="8.88671875" bestFit="1" customWidth="1"/>
    <col min="7966" max="7966" width="6" customWidth="1"/>
    <col min="7967" max="7967" width="7.77734375" bestFit="1" customWidth="1"/>
    <col min="7968" max="7968" width="8.88671875" bestFit="1" customWidth="1"/>
    <col min="7969" max="7969" width="5.77734375" bestFit="1" customWidth="1"/>
    <col min="7970" max="7970" width="9.88671875" bestFit="1" customWidth="1"/>
    <col min="8193" max="8193" width="29.33203125" customWidth="1"/>
    <col min="8194" max="8194" width="2.21875" customWidth="1"/>
    <col min="8195" max="8202" width="13.109375" customWidth="1"/>
    <col min="8203" max="8203" width="10.109375" bestFit="1" customWidth="1"/>
    <col min="8204" max="8204" width="9.33203125" bestFit="1" customWidth="1"/>
    <col min="8205" max="8205" width="10.109375" bestFit="1" customWidth="1"/>
    <col min="8206" max="8206" width="6" bestFit="1" customWidth="1"/>
    <col min="8207" max="8207" width="10.109375" bestFit="1" customWidth="1"/>
    <col min="8208" max="8208" width="10.44140625" bestFit="1" customWidth="1"/>
    <col min="8209" max="8209" width="6.33203125" bestFit="1" customWidth="1"/>
    <col min="8210" max="8210" width="10.88671875" bestFit="1" customWidth="1"/>
    <col min="8211" max="8211" width="10.44140625" bestFit="1" customWidth="1"/>
    <col min="8212" max="8212" width="7.77734375" bestFit="1" customWidth="1"/>
    <col min="8213" max="8213" width="8.88671875" bestFit="1" customWidth="1"/>
    <col min="8214" max="8214" width="4.6640625" bestFit="1" customWidth="1"/>
    <col min="8215" max="8215" width="7.77734375" bestFit="1" customWidth="1"/>
    <col min="8216" max="8216" width="8.88671875" bestFit="1" customWidth="1"/>
    <col min="8217" max="8217" width="6.109375" bestFit="1" customWidth="1"/>
    <col min="8218" max="8218" width="9.88671875" bestFit="1" customWidth="1"/>
    <col min="8219" max="8219" width="8.88671875" bestFit="1" customWidth="1"/>
    <col min="8220" max="8220" width="7.77734375" bestFit="1" customWidth="1"/>
    <col min="8221" max="8221" width="8.88671875" bestFit="1" customWidth="1"/>
    <col min="8222" max="8222" width="6" customWidth="1"/>
    <col min="8223" max="8223" width="7.77734375" bestFit="1" customWidth="1"/>
    <col min="8224" max="8224" width="8.88671875" bestFit="1" customWidth="1"/>
    <col min="8225" max="8225" width="5.77734375" bestFit="1" customWidth="1"/>
    <col min="8226" max="8226" width="9.88671875" bestFit="1" customWidth="1"/>
    <col min="8449" max="8449" width="29.33203125" customWidth="1"/>
    <col min="8450" max="8450" width="2.21875" customWidth="1"/>
    <col min="8451" max="8458" width="13.109375" customWidth="1"/>
    <col min="8459" max="8459" width="10.109375" bestFit="1" customWidth="1"/>
    <col min="8460" max="8460" width="9.33203125" bestFit="1" customWidth="1"/>
    <col min="8461" max="8461" width="10.109375" bestFit="1" customWidth="1"/>
    <col min="8462" max="8462" width="6" bestFit="1" customWidth="1"/>
    <col min="8463" max="8463" width="10.109375" bestFit="1" customWidth="1"/>
    <col min="8464" max="8464" width="10.44140625" bestFit="1" customWidth="1"/>
    <col min="8465" max="8465" width="6.33203125" bestFit="1" customWidth="1"/>
    <col min="8466" max="8466" width="10.88671875" bestFit="1" customWidth="1"/>
    <col min="8467" max="8467" width="10.44140625" bestFit="1" customWidth="1"/>
    <col min="8468" max="8468" width="7.77734375" bestFit="1" customWidth="1"/>
    <col min="8469" max="8469" width="8.88671875" bestFit="1" customWidth="1"/>
    <col min="8470" max="8470" width="4.6640625" bestFit="1" customWidth="1"/>
    <col min="8471" max="8471" width="7.77734375" bestFit="1" customWidth="1"/>
    <col min="8472" max="8472" width="8.88671875" bestFit="1" customWidth="1"/>
    <col min="8473" max="8473" width="6.109375" bestFit="1" customWidth="1"/>
    <col min="8474" max="8474" width="9.88671875" bestFit="1" customWidth="1"/>
    <col min="8475" max="8475" width="8.88671875" bestFit="1" customWidth="1"/>
    <col min="8476" max="8476" width="7.77734375" bestFit="1" customWidth="1"/>
    <col min="8477" max="8477" width="8.88671875" bestFit="1" customWidth="1"/>
    <col min="8478" max="8478" width="6" customWidth="1"/>
    <col min="8479" max="8479" width="7.77734375" bestFit="1" customWidth="1"/>
    <col min="8480" max="8480" width="8.88671875" bestFit="1" customWidth="1"/>
    <col min="8481" max="8481" width="5.77734375" bestFit="1" customWidth="1"/>
    <col min="8482" max="8482" width="9.88671875" bestFit="1" customWidth="1"/>
    <col min="8705" max="8705" width="29.33203125" customWidth="1"/>
    <col min="8706" max="8706" width="2.21875" customWidth="1"/>
    <col min="8707" max="8714" width="13.109375" customWidth="1"/>
    <col min="8715" max="8715" width="10.109375" bestFit="1" customWidth="1"/>
    <col min="8716" max="8716" width="9.33203125" bestFit="1" customWidth="1"/>
    <col min="8717" max="8717" width="10.109375" bestFit="1" customWidth="1"/>
    <col min="8718" max="8718" width="6" bestFit="1" customWidth="1"/>
    <col min="8719" max="8719" width="10.109375" bestFit="1" customWidth="1"/>
    <col min="8720" max="8720" width="10.44140625" bestFit="1" customWidth="1"/>
    <col min="8721" max="8721" width="6.33203125" bestFit="1" customWidth="1"/>
    <col min="8722" max="8722" width="10.88671875" bestFit="1" customWidth="1"/>
    <col min="8723" max="8723" width="10.44140625" bestFit="1" customWidth="1"/>
    <col min="8724" max="8724" width="7.77734375" bestFit="1" customWidth="1"/>
    <col min="8725" max="8725" width="8.88671875" bestFit="1" customWidth="1"/>
    <col min="8726" max="8726" width="4.6640625" bestFit="1" customWidth="1"/>
    <col min="8727" max="8727" width="7.77734375" bestFit="1" customWidth="1"/>
    <col min="8728" max="8728" width="8.88671875" bestFit="1" customWidth="1"/>
    <col min="8729" max="8729" width="6.109375" bestFit="1" customWidth="1"/>
    <col min="8730" max="8730" width="9.88671875" bestFit="1" customWidth="1"/>
    <col min="8731" max="8731" width="8.88671875" bestFit="1" customWidth="1"/>
    <col min="8732" max="8732" width="7.77734375" bestFit="1" customWidth="1"/>
    <col min="8733" max="8733" width="8.88671875" bestFit="1" customWidth="1"/>
    <col min="8734" max="8734" width="6" customWidth="1"/>
    <col min="8735" max="8735" width="7.77734375" bestFit="1" customWidth="1"/>
    <col min="8736" max="8736" width="8.88671875" bestFit="1" customWidth="1"/>
    <col min="8737" max="8737" width="5.77734375" bestFit="1" customWidth="1"/>
    <col min="8738" max="8738" width="9.88671875" bestFit="1" customWidth="1"/>
    <col min="8961" max="8961" width="29.33203125" customWidth="1"/>
    <col min="8962" max="8962" width="2.21875" customWidth="1"/>
    <col min="8963" max="8970" width="13.109375" customWidth="1"/>
    <col min="8971" max="8971" width="10.109375" bestFit="1" customWidth="1"/>
    <col min="8972" max="8972" width="9.33203125" bestFit="1" customWidth="1"/>
    <col min="8973" max="8973" width="10.109375" bestFit="1" customWidth="1"/>
    <col min="8974" max="8974" width="6" bestFit="1" customWidth="1"/>
    <col min="8975" max="8975" width="10.109375" bestFit="1" customWidth="1"/>
    <col min="8976" max="8976" width="10.44140625" bestFit="1" customWidth="1"/>
    <col min="8977" max="8977" width="6.33203125" bestFit="1" customWidth="1"/>
    <col min="8978" max="8978" width="10.88671875" bestFit="1" customWidth="1"/>
    <col min="8979" max="8979" width="10.44140625" bestFit="1" customWidth="1"/>
    <col min="8980" max="8980" width="7.77734375" bestFit="1" customWidth="1"/>
    <col min="8981" max="8981" width="8.88671875" bestFit="1" customWidth="1"/>
    <col min="8982" max="8982" width="4.6640625" bestFit="1" customWidth="1"/>
    <col min="8983" max="8983" width="7.77734375" bestFit="1" customWidth="1"/>
    <col min="8984" max="8984" width="8.88671875" bestFit="1" customWidth="1"/>
    <col min="8985" max="8985" width="6.109375" bestFit="1" customWidth="1"/>
    <col min="8986" max="8986" width="9.88671875" bestFit="1" customWidth="1"/>
    <col min="8987" max="8987" width="8.88671875" bestFit="1" customWidth="1"/>
    <col min="8988" max="8988" width="7.77734375" bestFit="1" customWidth="1"/>
    <col min="8989" max="8989" width="8.88671875" bestFit="1" customWidth="1"/>
    <col min="8990" max="8990" width="6" customWidth="1"/>
    <col min="8991" max="8991" width="7.77734375" bestFit="1" customWidth="1"/>
    <col min="8992" max="8992" width="8.88671875" bestFit="1" customWidth="1"/>
    <col min="8993" max="8993" width="5.77734375" bestFit="1" customWidth="1"/>
    <col min="8994" max="8994" width="9.88671875" bestFit="1" customWidth="1"/>
    <col min="9217" max="9217" width="29.33203125" customWidth="1"/>
    <col min="9218" max="9218" width="2.21875" customWidth="1"/>
    <col min="9219" max="9226" width="13.109375" customWidth="1"/>
    <col min="9227" max="9227" width="10.109375" bestFit="1" customWidth="1"/>
    <col min="9228" max="9228" width="9.33203125" bestFit="1" customWidth="1"/>
    <col min="9229" max="9229" width="10.109375" bestFit="1" customWidth="1"/>
    <col min="9230" max="9230" width="6" bestFit="1" customWidth="1"/>
    <col min="9231" max="9231" width="10.109375" bestFit="1" customWidth="1"/>
    <col min="9232" max="9232" width="10.44140625" bestFit="1" customWidth="1"/>
    <col min="9233" max="9233" width="6.33203125" bestFit="1" customWidth="1"/>
    <col min="9234" max="9234" width="10.88671875" bestFit="1" customWidth="1"/>
    <col min="9235" max="9235" width="10.44140625" bestFit="1" customWidth="1"/>
    <col min="9236" max="9236" width="7.77734375" bestFit="1" customWidth="1"/>
    <col min="9237" max="9237" width="8.88671875" bestFit="1" customWidth="1"/>
    <col min="9238" max="9238" width="4.6640625" bestFit="1" customWidth="1"/>
    <col min="9239" max="9239" width="7.77734375" bestFit="1" customWidth="1"/>
    <col min="9240" max="9240" width="8.88671875" bestFit="1" customWidth="1"/>
    <col min="9241" max="9241" width="6.109375" bestFit="1" customWidth="1"/>
    <col min="9242" max="9242" width="9.88671875" bestFit="1" customWidth="1"/>
    <col min="9243" max="9243" width="8.88671875" bestFit="1" customWidth="1"/>
    <col min="9244" max="9244" width="7.77734375" bestFit="1" customWidth="1"/>
    <col min="9245" max="9245" width="8.88671875" bestFit="1" customWidth="1"/>
    <col min="9246" max="9246" width="6" customWidth="1"/>
    <col min="9247" max="9247" width="7.77734375" bestFit="1" customWidth="1"/>
    <col min="9248" max="9248" width="8.88671875" bestFit="1" customWidth="1"/>
    <col min="9249" max="9249" width="5.77734375" bestFit="1" customWidth="1"/>
    <col min="9250" max="9250" width="9.88671875" bestFit="1" customWidth="1"/>
    <col min="9473" max="9473" width="29.33203125" customWidth="1"/>
    <col min="9474" max="9474" width="2.21875" customWidth="1"/>
    <col min="9475" max="9482" width="13.109375" customWidth="1"/>
    <col min="9483" max="9483" width="10.109375" bestFit="1" customWidth="1"/>
    <col min="9484" max="9484" width="9.33203125" bestFit="1" customWidth="1"/>
    <col min="9485" max="9485" width="10.109375" bestFit="1" customWidth="1"/>
    <col min="9486" max="9486" width="6" bestFit="1" customWidth="1"/>
    <col min="9487" max="9487" width="10.109375" bestFit="1" customWidth="1"/>
    <col min="9488" max="9488" width="10.44140625" bestFit="1" customWidth="1"/>
    <col min="9489" max="9489" width="6.33203125" bestFit="1" customWidth="1"/>
    <col min="9490" max="9490" width="10.88671875" bestFit="1" customWidth="1"/>
    <col min="9491" max="9491" width="10.44140625" bestFit="1" customWidth="1"/>
    <col min="9492" max="9492" width="7.77734375" bestFit="1" customWidth="1"/>
    <col min="9493" max="9493" width="8.88671875" bestFit="1" customWidth="1"/>
    <col min="9494" max="9494" width="4.6640625" bestFit="1" customWidth="1"/>
    <col min="9495" max="9495" width="7.77734375" bestFit="1" customWidth="1"/>
    <col min="9496" max="9496" width="8.88671875" bestFit="1" customWidth="1"/>
    <col min="9497" max="9497" width="6.109375" bestFit="1" customWidth="1"/>
    <col min="9498" max="9498" width="9.88671875" bestFit="1" customWidth="1"/>
    <col min="9499" max="9499" width="8.88671875" bestFit="1" customWidth="1"/>
    <col min="9500" max="9500" width="7.77734375" bestFit="1" customWidth="1"/>
    <col min="9501" max="9501" width="8.88671875" bestFit="1" customWidth="1"/>
    <col min="9502" max="9502" width="6" customWidth="1"/>
    <col min="9503" max="9503" width="7.77734375" bestFit="1" customWidth="1"/>
    <col min="9504" max="9504" width="8.88671875" bestFit="1" customWidth="1"/>
    <col min="9505" max="9505" width="5.77734375" bestFit="1" customWidth="1"/>
    <col min="9506" max="9506" width="9.88671875" bestFit="1" customWidth="1"/>
    <col min="9729" max="9729" width="29.33203125" customWidth="1"/>
    <col min="9730" max="9730" width="2.21875" customWidth="1"/>
    <col min="9731" max="9738" width="13.109375" customWidth="1"/>
    <col min="9739" max="9739" width="10.109375" bestFit="1" customWidth="1"/>
    <col min="9740" max="9740" width="9.33203125" bestFit="1" customWidth="1"/>
    <col min="9741" max="9741" width="10.109375" bestFit="1" customWidth="1"/>
    <col min="9742" max="9742" width="6" bestFit="1" customWidth="1"/>
    <col min="9743" max="9743" width="10.109375" bestFit="1" customWidth="1"/>
    <col min="9744" max="9744" width="10.44140625" bestFit="1" customWidth="1"/>
    <col min="9745" max="9745" width="6.33203125" bestFit="1" customWidth="1"/>
    <col min="9746" max="9746" width="10.88671875" bestFit="1" customWidth="1"/>
    <col min="9747" max="9747" width="10.44140625" bestFit="1" customWidth="1"/>
    <col min="9748" max="9748" width="7.77734375" bestFit="1" customWidth="1"/>
    <col min="9749" max="9749" width="8.88671875" bestFit="1" customWidth="1"/>
    <col min="9750" max="9750" width="4.6640625" bestFit="1" customWidth="1"/>
    <col min="9751" max="9751" width="7.77734375" bestFit="1" customWidth="1"/>
    <col min="9752" max="9752" width="8.88671875" bestFit="1" customWidth="1"/>
    <col min="9753" max="9753" width="6.109375" bestFit="1" customWidth="1"/>
    <col min="9754" max="9754" width="9.88671875" bestFit="1" customWidth="1"/>
    <col min="9755" max="9755" width="8.88671875" bestFit="1" customWidth="1"/>
    <col min="9756" max="9756" width="7.77734375" bestFit="1" customWidth="1"/>
    <col min="9757" max="9757" width="8.88671875" bestFit="1" customWidth="1"/>
    <col min="9758" max="9758" width="6" customWidth="1"/>
    <col min="9759" max="9759" width="7.77734375" bestFit="1" customWidth="1"/>
    <col min="9760" max="9760" width="8.88671875" bestFit="1" customWidth="1"/>
    <col min="9761" max="9761" width="5.77734375" bestFit="1" customWidth="1"/>
    <col min="9762" max="9762" width="9.88671875" bestFit="1" customWidth="1"/>
    <col min="9985" max="9985" width="29.33203125" customWidth="1"/>
    <col min="9986" max="9986" width="2.21875" customWidth="1"/>
    <col min="9987" max="9994" width="13.109375" customWidth="1"/>
    <col min="9995" max="9995" width="10.109375" bestFit="1" customWidth="1"/>
    <col min="9996" max="9996" width="9.33203125" bestFit="1" customWidth="1"/>
    <col min="9997" max="9997" width="10.109375" bestFit="1" customWidth="1"/>
    <col min="9998" max="9998" width="6" bestFit="1" customWidth="1"/>
    <col min="9999" max="9999" width="10.109375" bestFit="1" customWidth="1"/>
    <col min="10000" max="10000" width="10.44140625" bestFit="1" customWidth="1"/>
    <col min="10001" max="10001" width="6.33203125" bestFit="1" customWidth="1"/>
    <col min="10002" max="10002" width="10.88671875" bestFit="1" customWidth="1"/>
    <col min="10003" max="10003" width="10.44140625" bestFit="1" customWidth="1"/>
    <col min="10004" max="10004" width="7.77734375" bestFit="1" customWidth="1"/>
    <col min="10005" max="10005" width="8.88671875" bestFit="1" customWidth="1"/>
    <col min="10006" max="10006" width="4.6640625" bestFit="1" customWidth="1"/>
    <col min="10007" max="10007" width="7.77734375" bestFit="1" customWidth="1"/>
    <col min="10008" max="10008" width="8.88671875" bestFit="1" customWidth="1"/>
    <col min="10009" max="10009" width="6.109375" bestFit="1" customWidth="1"/>
    <col min="10010" max="10010" width="9.88671875" bestFit="1" customWidth="1"/>
    <col min="10011" max="10011" width="8.88671875" bestFit="1" customWidth="1"/>
    <col min="10012" max="10012" width="7.77734375" bestFit="1" customWidth="1"/>
    <col min="10013" max="10013" width="8.88671875" bestFit="1" customWidth="1"/>
    <col min="10014" max="10014" width="6" customWidth="1"/>
    <col min="10015" max="10015" width="7.77734375" bestFit="1" customWidth="1"/>
    <col min="10016" max="10016" width="8.88671875" bestFit="1" customWidth="1"/>
    <col min="10017" max="10017" width="5.77734375" bestFit="1" customWidth="1"/>
    <col min="10018" max="10018" width="9.88671875" bestFit="1" customWidth="1"/>
    <col min="10241" max="10241" width="29.33203125" customWidth="1"/>
    <col min="10242" max="10242" width="2.21875" customWidth="1"/>
    <col min="10243" max="10250" width="13.109375" customWidth="1"/>
    <col min="10251" max="10251" width="10.109375" bestFit="1" customWidth="1"/>
    <col min="10252" max="10252" width="9.33203125" bestFit="1" customWidth="1"/>
    <col min="10253" max="10253" width="10.109375" bestFit="1" customWidth="1"/>
    <col min="10254" max="10254" width="6" bestFit="1" customWidth="1"/>
    <col min="10255" max="10255" width="10.109375" bestFit="1" customWidth="1"/>
    <col min="10256" max="10256" width="10.44140625" bestFit="1" customWidth="1"/>
    <col min="10257" max="10257" width="6.33203125" bestFit="1" customWidth="1"/>
    <col min="10258" max="10258" width="10.88671875" bestFit="1" customWidth="1"/>
    <col min="10259" max="10259" width="10.44140625" bestFit="1" customWidth="1"/>
    <col min="10260" max="10260" width="7.77734375" bestFit="1" customWidth="1"/>
    <col min="10261" max="10261" width="8.88671875" bestFit="1" customWidth="1"/>
    <col min="10262" max="10262" width="4.6640625" bestFit="1" customWidth="1"/>
    <col min="10263" max="10263" width="7.77734375" bestFit="1" customWidth="1"/>
    <col min="10264" max="10264" width="8.88671875" bestFit="1" customWidth="1"/>
    <col min="10265" max="10265" width="6.109375" bestFit="1" customWidth="1"/>
    <col min="10266" max="10266" width="9.88671875" bestFit="1" customWidth="1"/>
    <col min="10267" max="10267" width="8.88671875" bestFit="1" customWidth="1"/>
    <col min="10268" max="10268" width="7.77734375" bestFit="1" customWidth="1"/>
    <col min="10269" max="10269" width="8.88671875" bestFit="1" customWidth="1"/>
    <col min="10270" max="10270" width="6" customWidth="1"/>
    <col min="10271" max="10271" width="7.77734375" bestFit="1" customWidth="1"/>
    <col min="10272" max="10272" width="8.88671875" bestFit="1" customWidth="1"/>
    <col min="10273" max="10273" width="5.77734375" bestFit="1" customWidth="1"/>
    <col min="10274" max="10274" width="9.88671875" bestFit="1" customWidth="1"/>
    <col min="10497" max="10497" width="29.33203125" customWidth="1"/>
    <col min="10498" max="10498" width="2.21875" customWidth="1"/>
    <col min="10499" max="10506" width="13.109375" customWidth="1"/>
    <col min="10507" max="10507" width="10.109375" bestFit="1" customWidth="1"/>
    <col min="10508" max="10508" width="9.33203125" bestFit="1" customWidth="1"/>
    <col min="10509" max="10509" width="10.109375" bestFit="1" customWidth="1"/>
    <col min="10510" max="10510" width="6" bestFit="1" customWidth="1"/>
    <col min="10511" max="10511" width="10.109375" bestFit="1" customWidth="1"/>
    <col min="10512" max="10512" width="10.44140625" bestFit="1" customWidth="1"/>
    <col min="10513" max="10513" width="6.33203125" bestFit="1" customWidth="1"/>
    <col min="10514" max="10514" width="10.88671875" bestFit="1" customWidth="1"/>
    <col min="10515" max="10515" width="10.44140625" bestFit="1" customWidth="1"/>
    <col min="10516" max="10516" width="7.77734375" bestFit="1" customWidth="1"/>
    <col min="10517" max="10517" width="8.88671875" bestFit="1" customWidth="1"/>
    <col min="10518" max="10518" width="4.6640625" bestFit="1" customWidth="1"/>
    <col min="10519" max="10519" width="7.77734375" bestFit="1" customWidth="1"/>
    <col min="10520" max="10520" width="8.88671875" bestFit="1" customWidth="1"/>
    <col min="10521" max="10521" width="6.109375" bestFit="1" customWidth="1"/>
    <col min="10522" max="10522" width="9.88671875" bestFit="1" customWidth="1"/>
    <col min="10523" max="10523" width="8.88671875" bestFit="1" customWidth="1"/>
    <col min="10524" max="10524" width="7.77734375" bestFit="1" customWidth="1"/>
    <col min="10525" max="10525" width="8.88671875" bestFit="1" customWidth="1"/>
    <col min="10526" max="10526" width="6" customWidth="1"/>
    <col min="10527" max="10527" width="7.77734375" bestFit="1" customWidth="1"/>
    <col min="10528" max="10528" width="8.88671875" bestFit="1" customWidth="1"/>
    <col min="10529" max="10529" width="5.77734375" bestFit="1" customWidth="1"/>
    <col min="10530" max="10530" width="9.88671875" bestFit="1" customWidth="1"/>
    <col min="10753" max="10753" width="29.33203125" customWidth="1"/>
    <col min="10754" max="10754" width="2.21875" customWidth="1"/>
    <col min="10755" max="10762" width="13.109375" customWidth="1"/>
    <col min="10763" max="10763" width="10.109375" bestFit="1" customWidth="1"/>
    <col min="10764" max="10764" width="9.33203125" bestFit="1" customWidth="1"/>
    <col min="10765" max="10765" width="10.109375" bestFit="1" customWidth="1"/>
    <col min="10766" max="10766" width="6" bestFit="1" customWidth="1"/>
    <col min="10767" max="10767" width="10.109375" bestFit="1" customWidth="1"/>
    <col min="10768" max="10768" width="10.44140625" bestFit="1" customWidth="1"/>
    <col min="10769" max="10769" width="6.33203125" bestFit="1" customWidth="1"/>
    <col min="10770" max="10770" width="10.88671875" bestFit="1" customWidth="1"/>
    <col min="10771" max="10771" width="10.44140625" bestFit="1" customWidth="1"/>
    <col min="10772" max="10772" width="7.77734375" bestFit="1" customWidth="1"/>
    <col min="10773" max="10773" width="8.88671875" bestFit="1" customWidth="1"/>
    <col min="10774" max="10774" width="4.6640625" bestFit="1" customWidth="1"/>
    <col min="10775" max="10775" width="7.77734375" bestFit="1" customWidth="1"/>
    <col min="10776" max="10776" width="8.88671875" bestFit="1" customWidth="1"/>
    <col min="10777" max="10777" width="6.109375" bestFit="1" customWidth="1"/>
    <col min="10778" max="10778" width="9.88671875" bestFit="1" customWidth="1"/>
    <col min="10779" max="10779" width="8.88671875" bestFit="1" customWidth="1"/>
    <col min="10780" max="10780" width="7.77734375" bestFit="1" customWidth="1"/>
    <col min="10781" max="10781" width="8.88671875" bestFit="1" customWidth="1"/>
    <col min="10782" max="10782" width="6" customWidth="1"/>
    <col min="10783" max="10783" width="7.77734375" bestFit="1" customWidth="1"/>
    <col min="10784" max="10784" width="8.88671875" bestFit="1" customWidth="1"/>
    <col min="10785" max="10785" width="5.77734375" bestFit="1" customWidth="1"/>
    <col min="10786" max="10786" width="9.88671875" bestFit="1" customWidth="1"/>
    <col min="11009" max="11009" width="29.33203125" customWidth="1"/>
    <col min="11010" max="11010" width="2.21875" customWidth="1"/>
    <col min="11011" max="11018" width="13.109375" customWidth="1"/>
    <col min="11019" max="11019" width="10.109375" bestFit="1" customWidth="1"/>
    <col min="11020" max="11020" width="9.33203125" bestFit="1" customWidth="1"/>
    <col min="11021" max="11021" width="10.109375" bestFit="1" customWidth="1"/>
    <col min="11022" max="11022" width="6" bestFit="1" customWidth="1"/>
    <col min="11023" max="11023" width="10.109375" bestFit="1" customWidth="1"/>
    <col min="11024" max="11024" width="10.44140625" bestFit="1" customWidth="1"/>
    <col min="11025" max="11025" width="6.33203125" bestFit="1" customWidth="1"/>
    <col min="11026" max="11026" width="10.88671875" bestFit="1" customWidth="1"/>
    <col min="11027" max="11027" width="10.44140625" bestFit="1" customWidth="1"/>
    <col min="11028" max="11028" width="7.77734375" bestFit="1" customWidth="1"/>
    <col min="11029" max="11029" width="8.88671875" bestFit="1" customWidth="1"/>
    <col min="11030" max="11030" width="4.6640625" bestFit="1" customWidth="1"/>
    <col min="11031" max="11031" width="7.77734375" bestFit="1" customWidth="1"/>
    <col min="11032" max="11032" width="8.88671875" bestFit="1" customWidth="1"/>
    <col min="11033" max="11033" width="6.109375" bestFit="1" customWidth="1"/>
    <col min="11034" max="11034" width="9.88671875" bestFit="1" customWidth="1"/>
    <col min="11035" max="11035" width="8.88671875" bestFit="1" customWidth="1"/>
    <col min="11036" max="11036" width="7.77734375" bestFit="1" customWidth="1"/>
    <col min="11037" max="11037" width="8.88671875" bestFit="1" customWidth="1"/>
    <col min="11038" max="11038" width="6" customWidth="1"/>
    <col min="11039" max="11039" width="7.77734375" bestFit="1" customWidth="1"/>
    <col min="11040" max="11040" width="8.88671875" bestFit="1" customWidth="1"/>
    <col min="11041" max="11041" width="5.77734375" bestFit="1" customWidth="1"/>
    <col min="11042" max="11042" width="9.88671875" bestFit="1" customWidth="1"/>
    <col min="11265" max="11265" width="29.33203125" customWidth="1"/>
    <col min="11266" max="11266" width="2.21875" customWidth="1"/>
    <col min="11267" max="11274" width="13.109375" customWidth="1"/>
    <col min="11275" max="11275" width="10.109375" bestFit="1" customWidth="1"/>
    <col min="11276" max="11276" width="9.33203125" bestFit="1" customWidth="1"/>
    <col min="11277" max="11277" width="10.109375" bestFit="1" customWidth="1"/>
    <col min="11278" max="11278" width="6" bestFit="1" customWidth="1"/>
    <col min="11279" max="11279" width="10.109375" bestFit="1" customWidth="1"/>
    <col min="11280" max="11280" width="10.44140625" bestFit="1" customWidth="1"/>
    <col min="11281" max="11281" width="6.33203125" bestFit="1" customWidth="1"/>
    <col min="11282" max="11282" width="10.88671875" bestFit="1" customWidth="1"/>
    <col min="11283" max="11283" width="10.44140625" bestFit="1" customWidth="1"/>
    <col min="11284" max="11284" width="7.77734375" bestFit="1" customWidth="1"/>
    <col min="11285" max="11285" width="8.88671875" bestFit="1" customWidth="1"/>
    <col min="11286" max="11286" width="4.6640625" bestFit="1" customWidth="1"/>
    <col min="11287" max="11287" width="7.77734375" bestFit="1" customWidth="1"/>
    <col min="11288" max="11288" width="8.88671875" bestFit="1" customWidth="1"/>
    <col min="11289" max="11289" width="6.109375" bestFit="1" customWidth="1"/>
    <col min="11290" max="11290" width="9.88671875" bestFit="1" customWidth="1"/>
    <col min="11291" max="11291" width="8.88671875" bestFit="1" customWidth="1"/>
    <col min="11292" max="11292" width="7.77734375" bestFit="1" customWidth="1"/>
    <col min="11293" max="11293" width="8.88671875" bestFit="1" customWidth="1"/>
    <col min="11294" max="11294" width="6" customWidth="1"/>
    <col min="11295" max="11295" width="7.77734375" bestFit="1" customWidth="1"/>
    <col min="11296" max="11296" width="8.88671875" bestFit="1" customWidth="1"/>
    <col min="11297" max="11297" width="5.77734375" bestFit="1" customWidth="1"/>
    <col min="11298" max="11298" width="9.88671875" bestFit="1" customWidth="1"/>
    <col min="11521" max="11521" width="29.33203125" customWidth="1"/>
    <col min="11522" max="11522" width="2.21875" customWidth="1"/>
    <col min="11523" max="11530" width="13.109375" customWidth="1"/>
    <col min="11531" max="11531" width="10.109375" bestFit="1" customWidth="1"/>
    <col min="11532" max="11532" width="9.33203125" bestFit="1" customWidth="1"/>
    <col min="11533" max="11533" width="10.109375" bestFit="1" customWidth="1"/>
    <col min="11534" max="11534" width="6" bestFit="1" customWidth="1"/>
    <col min="11535" max="11535" width="10.109375" bestFit="1" customWidth="1"/>
    <col min="11536" max="11536" width="10.44140625" bestFit="1" customWidth="1"/>
    <col min="11537" max="11537" width="6.33203125" bestFit="1" customWidth="1"/>
    <col min="11538" max="11538" width="10.88671875" bestFit="1" customWidth="1"/>
    <col min="11539" max="11539" width="10.44140625" bestFit="1" customWidth="1"/>
    <col min="11540" max="11540" width="7.77734375" bestFit="1" customWidth="1"/>
    <col min="11541" max="11541" width="8.88671875" bestFit="1" customWidth="1"/>
    <col min="11542" max="11542" width="4.6640625" bestFit="1" customWidth="1"/>
    <col min="11543" max="11543" width="7.77734375" bestFit="1" customWidth="1"/>
    <col min="11544" max="11544" width="8.88671875" bestFit="1" customWidth="1"/>
    <col min="11545" max="11545" width="6.109375" bestFit="1" customWidth="1"/>
    <col min="11546" max="11546" width="9.88671875" bestFit="1" customWidth="1"/>
    <col min="11547" max="11547" width="8.88671875" bestFit="1" customWidth="1"/>
    <col min="11548" max="11548" width="7.77734375" bestFit="1" customWidth="1"/>
    <col min="11549" max="11549" width="8.88671875" bestFit="1" customWidth="1"/>
    <col min="11550" max="11550" width="6" customWidth="1"/>
    <col min="11551" max="11551" width="7.77734375" bestFit="1" customWidth="1"/>
    <col min="11552" max="11552" width="8.88671875" bestFit="1" customWidth="1"/>
    <col min="11553" max="11553" width="5.77734375" bestFit="1" customWidth="1"/>
    <col min="11554" max="11554" width="9.88671875" bestFit="1" customWidth="1"/>
    <col min="11777" max="11777" width="29.33203125" customWidth="1"/>
    <col min="11778" max="11778" width="2.21875" customWidth="1"/>
    <col min="11779" max="11786" width="13.109375" customWidth="1"/>
    <col min="11787" max="11787" width="10.109375" bestFit="1" customWidth="1"/>
    <col min="11788" max="11788" width="9.33203125" bestFit="1" customWidth="1"/>
    <col min="11789" max="11789" width="10.109375" bestFit="1" customWidth="1"/>
    <col min="11790" max="11790" width="6" bestFit="1" customWidth="1"/>
    <col min="11791" max="11791" width="10.109375" bestFit="1" customWidth="1"/>
    <col min="11792" max="11792" width="10.44140625" bestFit="1" customWidth="1"/>
    <col min="11793" max="11793" width="6.33203125" bestFit="1" customWidth="1"/>
    <col min="11794" max="11794" width="10.88671875" bestFit="1" customWidth="1"/>
    <col min="11795" max="11795" width="10.44140625" bestFit="1" customWidth="1"/>
    <col min="11796" max="11796" width="7.77734375" bestFit="1" customWidth="1"/>
    <col min="11797" max="11797" width="8.88671875" bestFit="1" customWidth="1"/>
    <col min="11798" max="11798" width="4.6640625" bestFit="1" customWidth="1"/>
    <col min="11799" max="11799" width="7.77734375" bestFit="1" customWidth="1"/>
    <col min="11800" max="11800" width="8.88671875" bestFit="1" customWidth="1"/>
    <col min="11801" max="11801" width="6.109375" bestFit="1" customWidth="1"/>
    <col min="11802" max="11802" width="9.88671875" bestFit="1" customWidth="1"/>
    <col min="11803" max="11803" width="8.88671875" bestFit="1" customWidth="1"/>
    <col min="11804" max="11804" width="7.77734375" bestFit="1" customWidth="1"/>
    <col min="11805" max="11805" width="8.88671875" bestFit="1" customWidth="1"/>
    <col min="11806" max="11806" width="6" customWidth="1"/>
    <col min="11807" max="11807" width="7.77734375" bestFit="1" customWidth="1"/>
    <col min="11808" max="11808" width="8.88671875" bestFit="1" customWidth="1"/>
    <col min="11809" max="11809" width="5.77734375" bestFit="1" customWidth="1"/>
    <col min="11810" max="11810" width="9.88671875" bestFit="1" customWidth="1"/>
    <col min="12033" max="12033" width="29.33203125" customWidth="1"/>
    <col min="12034" max="12034" width="2.21875" customWidth="1"/>
    <col min="12035" max="12042" width="13.109375" customWidth="1"/>
    <col min="12043" max="12043" width="10.109375" bestFit="1" customWidth="1"/>
    <col min="12044" max="12044" width="9.33203125" bestFit="1" customWidth="1"/>
    <col min="12045" max="12045" width="10.109375" bestFit="1" customWidth="1"/>
    <col min="12046" max="12046" width="6" bestFit="1" customWidth="1"/>
    <col min="12047" max="12047" width="10.109375" bestFit="1" customWidth="1"/>
    <col min="12048" max="12048" width="10.44140625" bestFit="1" customWidth="1"/>
    <col min="12049" max="12049" width="6.33203125" bestFit="1" customWidth="1"/>
    <col min="12050" max="12050" width="10.88671875" bestFit="1" customWidth="1"/>
    <col min="12051" max="12051" width="10.44140625" bestFit="1" customWidth="1"/>
    <col min="12052" max="12052" width="7.77734375" bestFit="1" customWidth="1"/>
    <col min="12053" max="12053" width="8.88671875" bestFit="1" customWidth="1"/>
    <col min="12054" max="12054" width="4.6640625" bestFit="1" customWidth="1"/>
    <col min="12055" max="12055" width="7.77734375" bestFit="1" customWidth="1"/>
    <col min="12056" max="12056" width="8.88671875" bestFit="1" customWidth="1"/>
    <col min="12057" max="12057" width="6.109375" bestFit="1" customWidth="1"/>
    <col min="12058" max="12058" width="9.88671875" bestFit="1" customWidth="1"/>
    <col min="12059" max="12059" width="8.88671875" bestFit="1" customWidth="1"/>
    <col min="12060" max="12060" width="7.77734375" bestFit="1" customWidth="1"/>
    <col min="12061" max="12061" width="8.88671875" bestFit="1" customWidth="1"/>
    <col min="12062" max="12062" width="6" customWidth="1"/>
    <col min="12063" max="12063" width="7.77734375" bestFit="1" customWidth="1"/>
    <col min="12064" max="12064" width="8.88671875" bestFit="1" customWidth="1"/>
    <col min="12065" max="12065" width="5.77734375" bestFit="1" customWidth="1"/>
    <col min="12066" max="12066" width="9.88671875" bestFit="1" customWidth="1"/>
    <col min="12289" max="12289" width="29.33203125" customWidth="1"/>
    <col min="12290" max="12290" width="2.21875" customWidth="1"/>
    <col min="12291" max="12298" width="13.109375" customWidth="1"/>
    <col min="12299" max="12299" width="10.109375" bestFit="1" customWidth="1"/>
    <col min="12300" max="12300" width="9.33203125" bestFit="1" customWidth="1"/>
    <col min="12301" max="12301" width="10.109375" bestFit="1" customWidth="1"/>
    <col min="12302" max="12302" width="6" bestFit="1" customWidth="1"/>
    <col min="12303" max="12303" width="10.109375" bestFit="1" customWidth="1"/>
    <col min="12304" max="12304" width="10.44140625" bestFit="1" customWidth="1"/>
    <col min="12305" max="12305" width="6.33203125" bestFit="1" customWidth="1"/>
    <col min="12306" max="12306" width="10.88671875" bestFit="1" customWidth="1"/>
    <col min="12307" max="12307" width="10.44140625" bestFit="1" customWidth="1"/>
    <col min="12308" max="12308" width="7.77734375" bestFit="1" customWidth="1"/>
    <col min="12309" max="12309" width="8.88671875" bestFit="1" customWidth="1"/>
    <col min="12310" max="12310" width="4.6640625" bestFit="1" customWidth="1"/>
    <col min="12311" max="12311" width="7.77734375" bestFit="1" customWidth="1"/>
    <col min="12312" max="12312" width="8.88671875" bestFit="1" customWidth="1"/>
    <col min="12313" max="12313" width="6.109375" bestFit="1" customWidth="1"/>
    <col min="12314" max="12314" width="9.88671875" bestFit="1" customWidth="1"/>
    <col min="12315" max="12315" width="8.88671875" bestFit="1" customWidth="1"/>
    <col min="12316" max="12316" width="7.77734375" bestFit="1" customWidth="1"/>
    <col min="12317" max="12317" width="8.88671875" bestFit="1" customWidth="1"/>
    <col min="12318" max="12318" width="6" customWidth="1"/>
    <col min="12319" max="12319" width="7.77734375" bestFit="1" customWidth="1"/>
    <col min="12320" max="12320" width="8.88671875" bestFit="1" customWidth="1"/>
    <col min="12321" max="12321" width="5.77734375" bestFit="1" customWidth="1"/>
    <col min="12322" max="12322" width="9.88671875" bestFit="1" customWidth="1"/>
    <col min="12545" max="12545" width="29.33203125" customWidth="1"/>
    <col min="12546" max="12546" width="2.21875" customWidth="1"/>
    <col min="12547" max="12554" width="13.109375" customWidth="1"/>
    <col min="12555" max="12555" width="10.109375" bestFit="1" customWidth="1"/>
    <col min="12556" max="12556" width="9.33203125" bestFit="1" customWidth="1"/>
    <col min="12557" max="12557" width="10.109375" bestFit="1" customWidth="1"/>
    <col min="12558" max="12558" width="6" bestFit="1" customWidth="1"/>
    <col min="12559" max="12559" width="10.109375" bestFit="1" customWidth="1"/>
    <col min="12560" max="12560" width="10.44140625" bestFit="1" customWidth="1"/>
    <col min="12561" max="12561" width="6.33203125" bestFit="1" customWidth="1"/>
    <col min="12562" max="12562" width="10.88671875" bestFit="1" customWidth="1"/>
    <col min="12563" max="12563" width="10.44140625" bestFit="1" customWidth="1"/>
    <col min="12564" max="12564" width="7.77734375" bestFit="1" customWidth="1"/>
    <col min="12565" max="12565" width="8.88671875" bestFit="1" customWidth="1"/>
    <col min="12566" max="12566" width="4.6640625" bestFit="1" customWidth="1"/>
    <col min="12567" max="12567" width="7.77734375" bestFit="1" customWidth="1"/>
    <col min="12568" max="12568" width="8.88671875" bestFit="1" customWidth="1"/>
    <col min="12569" max="12569" width="6.109375" bestFit="1" customWidth="1"/>
    <col min="12570" max="12570" width="9.88671875" bestFit="1" customWidth="1"/>
    <col min="12571" max="12571" width="8.88671875" bestFit="1" customWidth="1"/>
    <col min="12572" max="12572" width="7.77734375" bestFit="1" customWidth="1"/>
    <col min="12573" max="12573" width="8.88671875" bestFit="1" customWidth="1"/>
    <col min="12574" max="12574" width="6" customWidth="1"/>
    <col min="12575" max="12575" width="7.77734375" bestFit="1" customWidth="1"/>
    <col min="12576" max="12576" width="8.88671875" bestFit="1" customWidth="1"/>
    <col min="12577" max="12577" width="5.77734375" bestFit="1" customWidth="1"/>
    <col min="12578" max="12578" width="9.88671875" bestFit="1" customWidth="1"/>
    <col min="12801" max="12801" width="29.33203125" customWidth="1"/>
    <col min="12802" max="12802" width="2.21875" customWidth="1"/>
    <col min="12803" max="12810" width="13.109375" customWidth="1"/>
    <col min="12811" max="12811" width="10.109375" bestFit="1" customWidth="1"/>
    <col min="12812" max="12812" width="9.33203125" bestFit="1" customWidth="1"/>
    <col min="12813" max="12813" width="10.109375" bestFit="1" customWidth="1"/>
    <col min="12814" max="12814" width="6" bestFit="1" customWidth="1"/>
    <col min="12815" max="12815" width="10.109375" bestFit="1" customWidth="1"/>
    <col min="12816" max="12816" width="10.44140625" bestFit="1" customWidth="1"/>
    <col min="12817" max="12817" width="6.33203125" bestFit="1" customWidth="1"/>
    <col min="12818" max="12818" width="10.88671875" bestFit="1" customWidth="1"/>
    <col min="12819" max="12819" width="10.44140625" bestFit="1" customWidth="1"/>
    <col min="12820" max="12820" width="7.77734375" bestFit="1" customWidth="1"/>
    <col min="12821" max="12821" width="8.88671875" bestFit="1" customWidth="1"/>
    <col min="12822" max="12822" width="4.6640625" bestFit="1" customWidth="1"/>
    <col min="12823" max="12823" width="7.77734375" bestFit="1" customWidth="1"/>
    <col min="12824" max="12824" width="8.88671875" bestFit="1" customWidth="1"/>
    <col min="12825" max="12825" width="6.109375" bestFit="1" customWidth="1"/>
    <col min="12826" max="12826" width="9.88671875" bestFit="1" customWidth="1"/>
    <col min="12827" max="12827" width="8.88671875" bestFit="1" customWidth="1"/>
    <col min="12828" max="12828" width="7.77734375" bestFit="1" customWidth="1"/>
    <col min="12829" max="12829" width="8.88671875" bestFit="1" customWidth="1"/>
    <col min="12830" max="12830" width="6" customWidth="1"/>
    <col min="12831" max="12831" width="7.77734375" bestFit="1" customWidth="1"/>
    <col min="12832" max="12832" width="8.88671875" bestFit="1" customWidth="1"/>
    <col min="12833" max="12833" width="5.77734375" bestFit="1" customWidth="1"/>
    <col min="12834" max="12834" width="9.88671875" bestFit="1" customWidth="1"/>
    <col min="13057" max="13057" width="29.33203125" customWidth="1"/>
    <col min="13058" max="13058" width="2.21875" customWidth="1"/>
    <col min="13059" max="13066" width="13.109375" customWidth="1"/>
    <col min="13067" max="13067" width="10.109375" bestFit="1" customWidth="1"/>
    <col min="13068" max="13068" width="9.33203125" bestFit="1" customWidth="1"/>
    <col min="13069" max="13069" width="10.109375" bestFit="1" customWidth="1"/>
    <col min="13070" max="13070" width="6" bestFit="1" customWidth="1"/>
    <col min="13071" max="13071" width="10.109375" bestFit="1" customWidth="1"/>
    <col min="13072" max="13072" width="10.44140625" bestFit="1" customWidth="1"/>
    <col min="13073" max="13073" width="6.33203125" bestFit="1" customWidth="1"/>
    <col min="13074" max="13074" width="10.88671875" bestFit="1" customWidth="1"/>
    <col min="13075" max="13075" width="10.44140625" bestFit="1" customWidth="1"/>
    <col min="13076" max="13076" width="7.77734375" bestFit="1" customWidth="1"/>
    <col min="13077" max="13077" width="8.88671875" bestFit="1" customWidth="1"/>
    <col min="13078" max="13078" width="4.6640625" bestFit="1" customWidth="1"/>
    <col min="13079" max="13079" width="7.77734375" bestFit="1" customWidth="1"/>
    <col min="13080" max="13080" width="8.88671875" bestFit="1" customWidth="1"/>
    <col min="13081" max="13081" width="6.109375" bestFit="1" customWidth="1"/>
    <col min="13082" max="13082" width="9.88671875" bestFit="1" customWidth="1"/>
    <col min="13083" max="13083" width="8.88671875" bestFit="1" customWidth="1"/>
    <col min="13084" max="13084" width="7.77734375" bestFit="1" customWidth="1"/>
    <col min="13085" max="13085" width="8.88671875" bestFit="1" customWidth="1"/>
    <col min="13086" max="13086" width="6" customWidth="1"/>
    <col min="13087" max="13087" width="7.77734375" bestFit="1" customWidth="1"/>
    <col min="13088" max="13088" width="8.88671875" bestFit="1" customWidth="1"/>
    <col min="13089" max="13089" width="5.77734375" bestFit="1" customWidth="1"/>
    <col min="13090" max="13090" width="9.88671875" bestFit="1" customWidth="1"/>
    <col min="13313" max="13313" width="29.33203125" customWidth="1"/>
    <col min="13314" max="13314" width="2.21875" customWidth="1"/>
    <col min="13315" max="13322" width="13.109375" customWidth="1"/>
    <col min="13323" max="13323" width="10.109375" bestFit="1" customWidth="1"/>
    <col min="13324" max="13324" width="9.33203125" bestFit="1" customWidth="1"/>
    <col min="13325" max="13325" width="10.109375" bestFit="1" customWidth="1"/>
    <col min="13326" max="13326" width="6" bestFit="1" customWidth="1"/>
    <col min="13327" max="13327" width="10.109375" bestFit="1" customWidth="1"/>
    <col min="13328" max="13328" width="10.44140625" bestFit="1" customWidth="1"/>
    <col min="13329" max="13329" width="6.33203125" bestFit="1" customWidth="1"/>
    <col min="13330" max="13330" width="10.88671875" bestFit="1" customWidth="1"/>
    <col min="13331" max="13331" width="10.44140625" bestFit="1" customWidth="1"/>
    <col min="13332" max="13332" width="7.77734375" bestFit="1" customWidth="1"/>
    <col min="13333" max="13333" width="8.88671875" bestFit="1" customWidth="1"/>
    <col min="13334" max="13334" width="4.6640625" bestFit="1" customWidth="1"/>
    <col min="13335" max="13335" width="7.77734375" bestFit="1" customWidth="1"/>
    <col min="13336" max="13336" width="8.88671875" bestFit="1" customWidth="1"/>
    <col min="13337" max="13337" width="6.109375" bestFit="1" customWidth="1"/>
    <col min="13338" max="13338" width="9.88671875" bestFit="1" customWidth="1"/>
    <col min="13339" max="13339" width="8.88671875" bestFit="1" customWidth="1"/>
    <col min="13340" max="13340" width="7.77734375" bestFit="1" customWidth="1"/>
    <col min="13341" max="13341" width="8.88671875" bestFit="1" customWidth="1"/>
    <col min="13342" max="13342" width="6" customWidth="1"/>
    <col min="13343" max="13343" width="7.77734375" bestFit="1" customWidth="1"/>
    <col min="13344" max="13344" width="8.88671875" bestFit="1" customWidth="1"/>
    <col min="13345" max="13345" width="5.77734375" bestFit="1" customWidth="1"/>
    <col min="13346" max="13346" width="9.88671875" bestFit="1" customWidth="1"/>
    <col min="13569" max="13569" width="29.33203125" customWidth="1"/>
    <col min="13570" max="13570" width="2.21875" customWidth="1"/>
    <col min="13571" max="13578" width="13.109375" customWidth="1"/>
    <col min="13579" max="13579" width="10.109375" bestFit="1" customWidth="1"/>
    <col min="13580" max="13580" width="9.33203125" bestFit="1" customWidth="1"/>
    <col min="13581" max="13581" width="10.109375" bestFit="1" customWidth="1"/>
    <col min="13582" max="13582" width="6" bestFit="1" customWidth="1"/>
    <col min="13583" max="13583" width="10.109375" bestFit="1" customWidth="1"/>
    <col min="13584" max="13584" width="10.44140625" bestFit="1" customWidth="1"/>
    <col min="13585" max="13585" width="6.33203125" bestFit="1" customWidth="1"/>
    <col min="13586" max="13586" width="10.88671875" bestFit="1" customWidth="1"/>
    <col min="13587" max="13587" width="10.44140625" bestFit="1" customWidth="1"/>
    <col min="13588" max="13588" width="7.77734375" bestFit="1" customWidth="1"/>
    <col min="13589" max="13589" width="8.88671875" bestFit="1" customWidth="1"/>
    <col min="13590" max="13590" width="4.6640625" bestFit="1" customWidth="1"/>
    <col min="13591" max="13591" width="7.77734375" bestFit="1" customWidth="1"/>
    <col min="13592" max="13592" width="8.88671875" bestFit="1" customWidth="1"/>
    <col min="13593" max="13593" width="6.109375" bestFit="1" customWidth="1"/>
    <col min="13594" max="13594" width="9.88671875" bestFit="1" customWidth="1"/>
    <col min="13595" max="13595" width="8.88671875" bestFit="1" customWidth="1"/>
    <col min="13596" max="13596" width="7.77734375" bestFit="1" customWidth="1"/>
    <col min="13597" max="13597" width="8.88671875" bestFit="1" customWidth="1"/>
    <col min="13598" max="13598" width="6" customWidth="1"/>
    <col min="13599" max="13599" width="7.77734375" bestFit="1" customWidth="1"/>
    <col min="13600" max="13600" width="8.88671875" bestFit="1" customWidth="1"/>
    <col min="13601" max="13601" width="5.77734375" bestFit="1" customWidth="1"/>
    <col min="13602" max="13602" width="9.88671875" bestFit="1" customWidth="1"/>
    <col min="13825" max="13825" width="29.33203125" customWidth="1"/>
    <col min="13826" max="13826" width="2.21875" customWidth="1"/>
    <col min="13827" max="13834" width="13.109375" customWidth="1"/>
    <col min="13835" max="13835" width="10.109375" bestFit="1" customWidth="1"/>
    <col min="13836" max="13836" width="9.33203125" bestFit="1" customWidth="1"/>
    <col min="13837" max="13837" width="10.109375" bestFit="1" customWidth="1"/>
    <col min="13838" max="13838" width="6" bestFit="1" customWidth="1"/>
    <col min="13839" max="13839" width="10.109375" bestFit="1" customWidth="1"/>
    <col min="13840" max="13840" width="10.44140625" bestFit="1" customWidth="1"/>
    <col min="13841" max="13841" width="6.33203125" bestFit="1" customWidth="1"/>
    <col min="13842" max="13842" width="10.88671875" bestFit="1" customWidth="1"/>
    <col min="13843" max="13843" width="10.44140625" bestFit="1" customWidth="1"/>
    <col min="13844" max="13844" width="7.77734375" bestFit="1" customWidth="1"/>
    <col min="13845" max="13845" width="8.88671875" bestFit="1" customWidth="1"/>
    <col min="13846" max="13846" width="4.6640625" bestFit="1" customWidth="1"/>
    <col min="13847" max="13847" width="7.77734375" bestFit="1" customWidth="1"/>
    <col min="13848" max="13848" width="8.88671875" bestFit="1" customWidth="1"/>
    <col min="13849" max="13849" width="6.109375" bestFit="1" customWidth="1"/>
    <col min="13850" max="13850" width="9.88671875" bestFit="1" customWidth="1"/>
    <col min="13851" max="13851" width="8.88671875" bestFit="1" customWidth="1"/>
    <col min="13852" max="13852" width="7.77734375" bestFit="1" customWidth="1"/>
    <col min="13853" max="13853" width="8.88671875" bestFit="1" customWidth="1"/>
    <col min="13854" max="13854" width="6" customWidth="1"/>
    <col min="13855" max="13855" width="7.77734375" bestFit="1" customWidth="1"/>
    <col min="13856" max="13856" width="8.88671875" bestFit="1" customWidth="1"/>
    <col min="13857" max="13857" width="5.77734375" bestFit="1" customWidth="1"/>
    <col min="13858" max="13858" width="9.88671875" bestFit="1" customWidth="1"/>
    <col min="14081" max="14081" width="29.33203125" customWidth="1"/>
    <col min="14082" max="14082" width="2.21875" customWidth="1"/>
    <col min="14083" max="14090" width="13.109375" customWidth="1"/>
    <col min="14091" max="14091" width="10.109375" bestFit="1" customWidth="1"/>
    <col min="14092" max="14092" width="9.33203125" bestFit="1" customWidth="1"/>
    <col min="14093" max="14093" width="10.109375" bestFit="1" customWidth="1"/>
    <col min="14094" max="14094" width="6" bestFit="1" customWidth="1"/>
    <col min="14095" max="14095" width="10.109375" bestFit="1" customWidth="1"/>
    <col min="14096" max="14096" width="10.44140625" bestFit="1" customWidth="1"/>
    <col min="14097" max="14097" width="6.33203125" bestFit="1" customWidth="1"/>
    <col min="14098" max="14098" width="10.88671875" bestFit="1" customWidth="1"/>
    <col min="14099" max="14099" width="10.44140625" bestFit="1" customWidth="1"/>
    <col min="14100" max="14100" width="7.77734375" bestFit="1" customWidth="1"/>
    <col min="14101" max="14101" width="8.88671875" bestFit="1" customWidth="1"/>
    <col min="14102" max="14102" width="4.6640625" bestFit="1" customWidth="1"/>
    <col min="14103" max="14103" width="7.77734375" bestFit="1" customWidth="1"/>
    <col min="14104" max="14104" width="8.88671875" bestFit="1" customWidth="1"/>
    <col min="14105" max="14105" width="6.109375" bestFit="1" customWidth="1"/>
    <col min="14106" max="14106" width="9.88671875" bestFit="1" customWidth="1"/>
    <col min="14107" max="14107" width="8.88671875" bestFit="1" customWidth="1"/>
    <col min="14108" max="14108" width="7.77734375" bestFit="1" customWidth="1"/>
    <col min="14109" max="14109" width="8.88671875" bestFit="1" customWidth="1"/>
    <col min="14110" max="14110" width="6" customWidth="1"/>
    <col min="14111" max="14111" width="7.77734375" bestFit="1" customWidth="1"/>
    <col min="14112" max="14112" width="8.88671875" bestFit="1" customWidth="1"/>
    <col min="14113" max="14113" width="5.77734375" bestFit="1" customWidth="1"/>
    <col min="14114" max="14114" width="9.88671875" bestFit="1" customWidth="1"/>
    <col min="14337" max="14337" width="29.33203125" customWidth="1"/>
    <col min="14338" max="14338" width="2.21875" customWidth="1"/>
    <col min="14339" max="14346" width="13.109375" customWidth="1"/>
    <col min="14347" max="14347" width="10.109375" bestFit="1" customWidth="1"/>
    <col min="14348" max="14348" width="9.33203125" bestFit="1" customWidth="1"/>
    <col min="14349" max="14349" width="10.109375" bestFit="1" customWidth="1"/>
    <col min="14350" max="14350" width="6" bestFit="1" customWidth="1"/>
    <col min="14351" max="14351" width="10.109375" bestFit="1" customWidth="1"/>
    <col min="14352" max="14352" width="10.44140625" bestFit="1" customWidth="1"/>
    <col min="14353" max="14353" width="6.33203125" bestFit="1" customWidth="1"/>
    <col min="14354" max="14354" width="10.88671875" bestFit="1" customWidth="1"/>
    <col min="14355" max="14355" width="10.44140625" bestFit="1" customWidth="1"/>
    <col min="14356" max="14356" width="7.77734375" bestFit="1" customWidth="1"/>
    <col min="14357" max="14357" width="8.88671875" bestFit="1" customWidth="1"/>
    <col min="14358" max="14358" width="4.6640625" bestFit="1" customWidth="1"/>
    <col min="14359" max="14359" width="7.77734375" bestFit="1" customWidth="1"/>
    <col min="14360" max="14360" width="8.88671875" bestFit="1" customWidth="1"/>
    <col min="14361" max="14361" width="6.109375" bestFit="1" customWidth="1"/>
    <col min="14362" max="14362" width="9.88671875" bestFit="1" customWidth="1"/>
    <col min="14363" max="14363" width="8.88671875" bestFit="1" customWidth="1"/>
    <col min="14364" max="14364" width="7.77734375" bestFit="1" customWidth="1"/>
    <col min="14365" max="14365" width="8.88671875" bestFit="1" customWidth="1"/>
    <col min="14366" max="14366" width="6" customWidth="1"/>
    <col min="14367" max="14367" width="7.77734375" bestFit="1" customWidth="1"/>
    <col min="14368" max="14368" width="8.88671875" bestFit="1" customWidth="1"/>
    <col min="14369" max="14369" width="5.77734375" bestFit="1" customWidth="1"/>
    <col min="14370" max="14370" width="9.88671875" bestFit="1" customWidth="1"/>
    <col min="14593" max="14593" width="29.33203125" customWidth="1"/>
    <col min="14594" max="14594" width="2.21875" customWidth="1"/>
    <col min="14595" max="14602" width="13.109375" customWidth="1"/>
    <col min="14603" max="14603" width="10.109375" bestFit="1" customWidth="1"/>
    <col min="14604" max="14604" width="9.33203125" bestFit="1" customWidth="1"/>
    <col min="14605" max="14605" width="10.109375" bestFit="1" customWidth="1"/>
    <col min="14606" max="14606" width="6" bestFit="1" customWidth="1"/>
    <col min="14607" max="14607" width="10.109375" bestFit="1" customWidth="1"/>
    <col min="14608" max="14608" width="10.44140625" bestFit="1" customWidth="1"/>
    <col min="14609" max="14609" width="6.33203125" bestFit="1" customWidth="1"/>
    <col min="14610" max="14610" width="10.88671875" bestFit="1" customWidth="1"/>
    <col min="14611" max="14611" width="10.44140625" bestFit="1" customWidth="1"/>
    <col min="14612" max="14612" width="7.77734375" bestFit="1" customWidth="1"/>
    <col min="14613" max="14613" width="8.88671875" bestFit="1" customWidth="1"/>
    <col min="14614" max="14614" width="4.6640625" bestFit="1" customWidth="1"/>
    <col min="14615" max="14615" width="7.77734375" bestFit="1" customWidth="1"/>
    <col min="14616" max="14616" width="8.88671875" bestFit="1" customWidth="1"/>
    <col min="14617" max="14617" width="6.109375" bestFit="1" customWidth="1"/>
    <col min="14618" max="14618" width="9.88671875" bestFit="1" customWidth="1"/>
    <col min="14619" max="14619" width="8.88671875" bestFit="1" customWidth="1"/>
    <col min="14620" max="14620" width="7.77734375" bestFit="1" customWidth="1"/>
    <col min="14621" max="14621" width="8.88671875" bestFit="1" customWidth="1"/>
    <col min="14622" max="14622" width="6" customWidth="1"/>
    <col min="14623" max="14623" width="7.77734375" bestFit="1" customWidth="1"/>
    <col min="14624" max="14624" width="8.88671875" bestFit="1" customWidth="1"/>
    <col min="14625" max="14625" width="5.77734375" bestFit="1" customWidth="1"/>
    <col min="14626" max="14626" width="9.88671875" bestFit="1" customWidth="1"/>
    <col min="14849" max="14849" width="29.33203125" customWidth="1"/>
    <col min="14850" max="14850" width="2.21875" customWidth="1"/>
    <col min="14851" max="14858" width="13.109375" customWidth="1"/>
    <col min="14859" max="14859" width="10.109375" bestFit="1" customWidth="1"/>
    <col min="14860" max="14860" width="9.33203125" bestFit="1" customWidth="1"/>
    <col min="14861" max="14861" width="10.109375" bestFit="1" customWidth="1"/>
    <col min="14862" max="14862" width="6" bestFit="1" customWidth="1"/>
    <col min="14863" max="14863" width="10.109375" bestFit="1" customWidth="1"/>
    <col min="14864" max="14864" width="10.44140625" bestFit="1" customWidth="1"/>
    <col min="14865" max="14865" width="6.33203125" bestFit="1" customWidth="1"/>
    <col min="14866" max="14866" width="10.88671875" bestFit="1" customWidth="1"/>
    <col min="14867" max="14867" width="10.44140625" bestFit="1" customWidth="1"/>
    <col min="14868" max="14868" width="7.77734375" bestFit="1" customWidth="1"/>
    <col min="14869" max="14869" width="8.88671875" bestFit="1" customWidth="1"/>
    <col min="14870" max="14870" width="4.6640625" bestFit="1" customWidth="1"/>
    <col min="14871" max="14871" width="7.77734375" bestFit="1" customWidth="1"/>
    <col min="14872" max="14872" width="8.88671875" bestFit="1" customWidth="1"/>
    <col min="14873" max="14873" width="6.109375" bestFit="1" customWidth="1"/>
    <col min="14874" max="14874" width="9.88671875" bestFit="1" customWidth="1"/>
    <col min="14875" max="14875" width="8.88671875" bestFit="1" customWidth="1"/>
    <col min="14876" max="14876" width="7.77734375" bestFit="1" customWidth="1"/>
    <col min="14877" max="14877" width="8.88671875" bestFit="1" customWidth="1"/>
    <col min="14878" max="14878" width="6" customWidth="1"/>
    <col min="14879" max="14879" width="7.77734375" bestFit="1" customWidth="1"/>
    <col min="14880" max="14880" width="8.88671875" bestFit="1" customWidth="1"/>
    <col min="14881" max="14881" width="5.77734375" bestFit="1" customWidth="1"/>
    <col min="14882" max="14882" width="9.88671875" bestFit="1" customWidth="1"/>
    <col min="15105" max="15105" width="29.33203125" customWidth="1"/>
    <col min="15106" max="15106" width="2.21875" customWidth="1"/>
    <col min="15107" max="15114" width="13.109375" customWidth="1"/>
    <col min="15115" max="15115" width="10.109375" bestFit="1" customWidth="1"/>
    <col min="15116" max="15116" width="9.33203125" bestFit="1" customWidth="1"/>
    <col min="15117" max="15117" width="10.109375" bestFit="1" customWidth="1"/>
    <col min="15118" max="15118" width="6" bestFit="1" customWidth="1"/>
    <col min="15119" max="15119" width="10.109375" bestFit="1" customWidth="1"/>
    <col min="15120" max="15120" width="10.44140625" bestFit="1" customWidth="1"/>
    <col min="15121" max="15121" width="6.33203125" bestFit="1" customWidth="1"/>
    <col min="15122" max="15122" width="10.88671875" bestFit="1" customWidth="1"/>
    <col min="15123" max="15123" width="10.44140625" bestFit="1" customWidth="1"/>
    <col min="15124" max="15124" width="7.77734375" bestFit="1" customWidth="1"/>
    <col min="15125" max="15125" width="8.88671875" bestFit="1" customWidth="1"/>
    <col min="15126" max="15126" width="4.6640625" bestFit="1" customWidth="1"/>
    <col min="15127" max="15127" width="7.77734375" bestFit="1" customWidth="1"/>
    <col min="15128" max="15128" width="8.88671875" bestFit="1" customWidth="1"/>
    <col min="15129" max="15129" width="6.109375" bestFit="1" customWidth="1"/>
    <col min="15130" max="15130" width="9.88671875" bestFit="1" customWidth="1"/>
    <col min="15131" max="15131" width="8.88671875" bestFit="1" customWidth="1"/>
    <col min="15132" max="15132" width="7.77734375" bestFit="1" customWidth="1"/>
    <col min="15133" max="15133" width="8.88671875" bestFit="1" customWidth="1"/>
    <col min="15134" max="15134" width="6" customWidth="1"/>
    <col min="15135" max="15135" width="7.77734375" bestFit="1" customWidth="1"/>
    <col min="15136" max="15136" width="8.88671875" bestFit="1" customWidth="1"/>
    <col min="15137" max="15137" width="5.77734375" bestFit="1" customWidth="1"/>
    <col min="15138" max="15138" width="9.88671875" bestFit="1" customWidth="1"/>
    <col min="15361" max="15361" width="29.33203125" customWidth="1"/>
    <col min="15362" max="15362" width="2.21875" customWidth="1"/>
    <col min="15363" max="15370" width="13.109375" customWidth="1"/>
    <col min="15371" max="15371" width="10.109375" bestFit="1" customWidth="1"/>
    <col min="15372" max="15372" width="9.33203125" bestFit="1" customWidth="1"/>
    <col min="15373" max="15373" width="10.109375" bestFit="1" customWidth="1"/>
    <col min="15374" max="15374" width="6" bestFit="1" customWidth="1"/>
    <col min="15375" max="15375" width="10.109375" bestFit="1" customWidth="1"/>
    <col min="15376" max="15376" width="10.44140625" bestFit="1" customWidth="1"/>
    <col min="15377" max="15377" width="6.33203125" bestFit="1" customWidth="1"/>
    <col min="15378" max="15378" width="10.88671875" bestFit="1" customWidth="1"/>
    <col min="15379" max="15379" width="10.44140625" bestFit="1" customWidth="1"/>
    <col min="15380" max="15380" width="7.77734375" bestFit="1" customWidth="1"/>
    <col min="15381" max="15381" width="8.88671875" bestFit="1" customWidth="1"/>
    <col min="15382" max="15382" width="4.6640625" bestFit="1" customWidth="1"/>
    <col min="15383" max="15383" width="7.77734375" bestFit="1" customWidth="1"/>
    <col min="15384" max="15384" width="8.88671875" bestFit="1" customWidth="1"/>
    <col min="15385" max="15385" width="6.109375" bestFit="1" customWidth="1"/>
    <col min="15386" max="15386" width="9.88671875" bestFit="1" customWidth="1"/>
    <col min="15387" max="15387" width="8.88671875" bestFit="1" customWidth="1"/>
    <col min="15388" max="15388" width="7.77734375" bestFit="1" customWidth="1"/>
    <col min="15389" max="15389" width="8.88671875" bestFit="1" customWidth="1"/>
    <col min="15390" max="15390" width="6" customWidth="1"/>
    <col min="15391" max="15391" width="7.77734375" bestFit="1" customWidth="1"/>
    <col min="15392" max="15392" width="8.88671875" bestFit="1" customWidth="1"/>
    <col min="15393" max="15393" width="5.77734375" bestFit="1" customWidth="1"/>
    <col min="15394" max="15394" width="9.88671875" bestFit="1" customWidth="1"/>
    <col min="15617" max="15617" width="29.33203125" customWidth="1"/>
    <col min="15618" max="15618" width="2.21875" customWidth="1"/>
    <col min="15619" max="15626" width="13.109375" customWidth="1"/>
    <col min="15627" max="15627" width="10.109375" bestFit="1" customWidth="1"/>
    <col min="15628" max="15628" width="9.33203125" bestFit="1" customWidth="1"/>
    <col min="15629" max="15629" width="10.109375" bestFit="1" customWidth="1"/>
    <col min="15630" max="15630" width="6" bestFit="1" customWidth="1"/>
    <col min="15631" max="15631" width="10.109375" bestFit="1" customWidth="1"/>
    <col min="15632" max="15632" width="10.44140625" bestFit="1" customWidth="1"/>
    <col min="15633" max="15633" width="6.33203125" bestFit="1" customWidth="1"/>
    <col min="15634" max="15634" width="10.88671875" bestFit="1" customWidth="1"/>
    <col min="15635" max="15635" width="10.44140625" bestFit="1" customWidth="1"/>
    <col min="15636" max="15636" width="7.77734375" bestFit="1" customWidth="1"/>
    <col min="15637" max="15637" width="8.88671875" bestFit="1" customWidth="1"/>
    <col min="15638" max="15638" width="4.6640625" bestFit="1" customWidth="1"/>
    <col min="15639" max="15639" width="7.77734375" bestFit="1" customWidth="1"/>
    <col min="15640" max="15640" width="8.88671875" bestFit="1" customWidth="1"/>
    <col min="15641" max="15641" width="6.109375" bestFit="1" customWidth="1"/>
    <col min="15642" max="15642" width="9.88671875" bestFit="1" customWidth="1"/>
    <col min="15643" max="15643" width="8.88671875" bestFit="1" customWidth="1"/>
    <col min="15644" max="15644" width="7.77734375" bestFit="1" customWidth="1"/>
    <col min="15645" max="15645" width="8.88671875" bestFit="1" customWidth="1"/>
    <col min="15646" max="15646" width="6" customWidth="1"/>
    <col min="15647" max="15647" width="7.77734375" bestFit="1" customWidth="1"/>
    <col min="15648" max="15648" width="8.88671875" bestFit="1" customWidth="1"/>
    <col min="15649" max="15649" width="5.77734375" bestFit="1" customWidth="1"/>
    <col min="15650" max="15650" width="9.88671875" bestFit="1" customWidth="1"/>
    <col min="15873" max="15873" width="29.33203125" customWidth="1"/>
    <col min="15874" max="15874" width="2.21875" customWidth="1"/>
    <col min="15875" max="15882" width="13.109375" customWidth="1"/>
    <col min="15883" max="15883" width="10.109375" bestFit="1" customWidth="1"/>
    <col min="15884" max="15884" width="9.33203125" bestFit="1" customWidth="1"/>
    <col min="15885" max="15885" width="10.109375" bestFit="1" customWidth="1"/>
    <col min="15886" max="15886" width="6" bestFit="1" customWidth="1"/>
    <col min="15887" max="15887" width="10.109375" bestFit="1" customWidth="1"/>
    <col min="15888" max="15888" width="10.44140625" bestFit="1" customWidth="1"/>
    <col min="15889" max="15889" width="6.33203125" bestFit="1" customWidth="1"/>
    <col min="15890" max="15890" width="10.88671875" bestFit="1" customWidth="1"/>
    <col min="15891" max="15891" width="10.44140625" bestFit="1" customWidth="1"/>
    <col min="15892" max="15892" width="7.77734375" bestFit="1" customWidth="1"/>
    <col min="15893" max="15893" width="8.88671875" bestFit="1" customWidth="1"/>
    <col min="15894" max="15894" width="4.6640625" bestFit="1" customWidth="1"/>
    <col min="15895" max="15895" width="7.77734375" bestFit="1" customWidth="1"/>
    <col min="15896" max="15896" width="8.88671875" bestFit="1" customWidth="1"/>
    <col min="15897" max="15897" width="6.109375" bestFit="1" customWidth="1"/>
    <col min="15898" max="15898" width="9.88671875" bestFit="1" customWidth="1"/>
    <col min="15899" max="15899" width="8.88671875" bestFit="1" customWidth="1"/>
    <col min="15900" max="15900" width="7.77734375" bestFit="1" customWidth="1"/>
    <col min="15901" max="15901" width="8.88671875" bestFit="1" customWidth="1"/>
    <col min="15902" max="15902" width="6" customWidth="1"/>
    <col min="15903" max="15903" width="7.77734375" bestFit="1" customWidth="1"/>
    <col min="15904" max="15904" width="8.88671875" bestFit="1" customWidth="1"/>
    <col min="15905" max="15905" width="5.77734375" bestFit="1" customWidth="1"/>
    <col min="15906" max="15906" width="9.88671875" bestFit="1" customWidth="1"/>
    <col min="16129" max="16129" width="29.33203125" customWidth="1"/>
    <col min="16130" max="16130" width="2.21875" customWidth="1"/>
    <col min="16131" max="16138" width="13.109375" customWidth="1"/>
    <col min="16139" max="16139" width="10.109375" bestFit="1" customWidth="1"/>
    <col min="16140" max="16140" width="9.33203125" bestFit="1" customWidth="1"/>
    <col min="16141" max="16141" width="10.109375" bestFit="1" customWidth="1"/>
    <col min="16142" max="16142" width="6" bestFit="1" customWidth="1"/>
    <col min="16143" max="16143" width="10.109375" bestFit="1" customWidth="1"/>
    <col min="16144" max="16144" width="10.44140625" bestFit="1" customWidth="1"/>
    <col min="16145" max="16145" width="6.33203125" bestFit="1" customWidth="1"/>
    <col min="16146" max="16146" width="10.88671875" bestFit="1" customWidth="1"/>
    <col min="16147" max="16147" width="10.44140625" bestFit="1" customWidth="1"/>
    <col min="16148" max="16148" width="7.77734375" bestFit="1" customWidth="1"/>
    <col min="16149" max="16149" width="8.88671875" bestFit="1" customWidth="1"/>
    <col min="16150" max="16150" width="4.6640625" bestFit="1" customWidth="1"/>
    <col min="16151" max="16151" width="7.77734375" bestFit="1" customWidth="1"/>
    <col min="16152" max="16152" width="8.88671875" bestFit="1" customWidth="1"/>
    <col min="16153" max="16153" width="6.109375" bestFit="1" customWidth="1"/>
    <col min="16154" max="16154" width="9.88671875" bestFit="1" customWidth="1"/>
    <col min="16155" max="16155" width="8.88671875" bestFit="1" customWidth="1"/>
    <col min="16156" max="16156" width="7.77734375" bestFit="1" customWidth="1"/>
    <col min="16157" max="16157" width="8.88671875" bestFit="1" customWidth="1"/>
    <col min="16158" max="16158" width="6" customWidth="1"/>
    <col min="16159" max="16159" width="7.77734375" bestFit="1" customWidth="1"/>
    <col min="16160" max="16160" width="8.88671875" bestFit="1" customWidth="1"/>
    <col min="16161" max="16161" width="5.77734375" bestFit="1" customWidth="1"/>
    <col min="16162" max="16162" width="9.88671875" bestFit="1" customWidth="1"/>
  </cols>
  <sheetData>
    <row r="1" spans="1:39" ht="23.1" customHeight="1">
      <c r="A1" s="4265" t="s">
        <v>689</v>
      </c>
      <c r="B1" s="4265"/>
      <c r="C1" s="4265"/>
      <c r="D1" s="4265"/>
      <c r="E1" s="4265"/>
      <c r="F1" s="4265"/>
      <c r="G1" s="4265"/>
      <c r="H1" s="4265"/>
      <c r="I1" s="4265"/>
      <c r="J1" s="4265"/>
      <c r="K1" s="608"/>
      <c r="L1" s="608"/>
      <c r="M1" s="608"/>
      <c r="N1" s="608"/>
      <c r="O1" s="608"/>
      <c r="P1" s="608"/>
      <c r="Q1" s="608"/>
      <c r="R1" s="608"/>
      <c r="S1" s="608"/>
      <c r="T1" s="608"/>
      <c r="U1" s="608"/>
      <c r="V1" s="608"/>
      <c r="W1" s="608"/>
      <c r="X1" s="608"/>
      <c r="Y1" s="608"/>
      <c r="Z1" s="608"/>
      <c r="AA1" s="608"/>
      <c r="AB1" s="608"/>
      <c r="AC1" s="608"/>
      <c r="AD1" s="608"/>
      <c r="AE1" s="608"/>
      <c r="AF1" s="608"/>
      <c r="AG1" s="608"/>
      <c r="AH1" s="608"/>
    </row>
    <row r="2" spans="1:39" s="50" customFormat="1" ht="16.5" customHeight="1" thickBot="1"/>
    <row r="3" spans="1:39" s="42" customFormat="1" ht="19.5" customHeight="1" thickBot="1">
      <c r="A3" s="29"/>
      <c r="C3" s="4421">
        <v>2013</v>
      </c>
      <c r="D3" s="4422"/>
      <c r="E3" s="4422"/>
      <c r="F3" s="4422"/>
      <c r="G3" s="4422"/>
      <c r="H3" s="4422"/>
      <c r="I3" s="4422"/>
      <c r="J3" s="4423"/>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154"/>
      <c r="AJ3" s="154"/>
      <c r="AK3" s="154"/>
      <c r="AL3" s="154"/>
      <c r="AM3" s="154"/>
    </row>
    <row r="4" spans="1:39" ht="16.5" thickBot="1">
      <c r="B4" s="14"/>
      <c r="K4" s="4417"/>
      <c r="L4" s="4417"/>
      <c r="M4" s="4417"/>
      <c r="N4" s="4417"/>
      <c r="O4" s="4417"/>
      <c r="P4" s="4417"/>
      <c r="Q4" s="4417"/>
      <c r="R4" s="4417"/>
      <c r="S4" s="4417"/>
      <c r="T4" s="4417"/>
      <c r="U4" s="4417"/>
      <c r="V4" s="4417"/>
      <c r="W4" s="4417"/>
      <c r="X4" s="4417"/>
      <c r="Y4" s="4417"/>
      <c r="Z4" s="4417"/>
      <c r="AA4" s="4417"/>
      <c r="AB4" s="4417"/>
      <c r="AC4" s="4417"/>
      <c r="AD4" s="4417"/>
      <c r="AE4" s="4417"/>
      <c r="AF4" s="4417"/>
      <c r="AG4" s="4417"/>
      <c r="AH4" s="4417"/>
      <c r="AI4" s="17"/>
      <c r="AJ4" s="17"/>
      <c r="AK4" s="17"/>
      <c r="AL4" s="17"/>
      <c r="AM4" s="17"/>
    </row>
    <row r="5" spans="1:39" ht="18" customHeight="1" thickBot="1">
      <c r="A5" s="568" t="s">
        <v>249</v>
      </c>
      <c r="B5" s="14"/>
      <c r="C5" s="4418" t="s">
        <v>1</v>
      </c>
      <c r="D5" s="4419"/>
      <c r="E5" s="4419"/>
      <c r="F5" s="4419"/>
      <c r="G5" s="4419"/>
      <c r="H5" s="4419"/>
      <c r="I5" s="4419"/>
      <c r="J5" s="4420"/>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17"/>
      <c r="AJ5" s="17"/>
      <c r="AK5" s="17"/>
      <c r="AL5" s="17"/>
      <c r="AM5" s="17"/>
    </row>
    <row r="6" spans="1:39" ht="16.5" thickBot="1">
      <c r="A6" s="156" t="s">
        <v>106</v>
      </c>
      <c r="B6" s="5"/>
      <c r="C6" s="1387" t="s">
        <v>690</v>
      </c>
      <c r="D6" s="157">
        <v>0.2</v>
      </c>
      <c r="E6" s="157">
        <v>0.35</v>
      </c>
      <c r="F6" s="157">
        <v>0.5</v>
      </c>
      <c r="G6" s="157">
        <v>0.75</v>
      </c>
      <c r="H6" s="158">
        <v>1</v>
      </c>
      <c r="I6" s="159">
        <v>1.5</v>
      </c>
      <c r="J6" s="160" t="s">
        <v>5</v>
      </c>
      <c r="K6" s="161"/>
      <c r="L6" s="161"/>
      <c r="M6" s="161"/>
      <c r="N6" s="161"/>
      <c r="O6" s="161"/>
      <c r="P6" s="161"/>
      <c r="Q6" s="161"/>
      <c r="R6" s="162"/>
      <c r="S6" s="161"/>
      <c r="T6" s="161"/>
      <c r="U6" s="161"/>
      <c r="V6" s="161"/>
      <c r="W6" s="161"/>
      <c r="X6" s="161"/>
      <c r="Y6" s="161"/>
      <c r="Z6" s="162"/>
      <c r="AA6" s="161"/>
      <c r="AB6" s="161"/>
      <c r="AC6" s="161"/>
      <c r="AD6" s="161"/>
      <c r="AE6" s="161"/>
      <c r="AF6" s="161"/>
      <c r="AG6" s="161"/>
      <c r="AH6" s="162"/>
      <c r="AI6" s="17"/>
      <c r="AJ6" s="17"/>
      <c r="AK6" s="17"/>
      <c r="AL6" s="17"/>
      <c r="AM6" s="17"/>
    </row>
    <row r="7" spans="1:39" ht="15.75">
      <c r="A7" s="163" t="s">
        <v>9</v>
      </c>
      <c r="B7" s="164"/>
      <c r="C7" s="1417"/>
      <c r="D7" s="1418"/>
      <c r="E7" s="1418"/>
      <c r="F7" s="1418"/>
      <c r="G7" s="1418"/>
      <c r="H7" s="1419"/>
      <c r="I7" s="1420"/>
      <c r="J7" s="1421"/>
      <c r="K7" s="161"/>
      <c r="L7" s="161"/>
      <c r="M7" s="161"/>
      <c r="N7" s="161"/>
      <c r="O7" s="161"/>
      <c r="P7" s="161"/>
      <c r="Q7" s="161"/>
      <c r="R7" s="162"/>
      <c r="S7" s="161"/>
      <c r="T7" s="161"/>
      <c r="U7" s="161"/>
      <c r="V7" s="161"/>
      <c r="W7" s="161"/>
      <c r="X7" s="161"/>
      <c r="Y7" s="161"/>
      <c r="Z7" s="162"/>
      <c r="AA7" s="161"/>
      <c r="AB7" s="161"/>
      <c r="AC7" s="161"/>
      <c r="AD7" s="161"/>
      <c r="AE7" s="161"/>
      <c r="AF7" s="161"/>
      <c r="AG7" s="161"/>
      <c r="AH7" s="162"/>
      <c r="AI7" s="17"/>
      <c r="AJ7" s="17"/>
      <c r="AK7" s="17"/>
      <c r="AL7" s="17"/>
      <c r="AM7" s="17"/>
    </row>
    <row r="8" spans="1:39" ht="15.75" customHeight="1">
      <c r="A8" s="444" t="s">
        <v>670</v>
      </c>
      <c r="B8" s="171"/>
      <c r="C8" s="180">
        <v>0</v>
      </c>
      <c r="D8" s="181">
        <v>0</v>
      </c>
      <c r="E8" s="181">
        <v>399</v>
      </c>
      <c r="F8" s="181">
        <v>0</v>
      </c>
      <c r="G8" s="181">
        <v>27</v>
      </c>
      <c r="H8" s="181">
        <v>0</v>
      </c>
      <c r="I8" s="381">
        <v>0</v>
      </c>
      <c r="J8" s="602">
        <f>SUM(C8:I8)</f>
        <v>426</v>
      </c>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
      <c r="AJ8" s="17"/>
      <c r="AK8" s="17"/>
      <c r="AL8" s="17"/>
      <c r="AM8" s="17"/>
    </row>
    <row r="9" spans="1:39" ht="15.75" customHeight="1">
      <c r="A9" s="1230" t="s">
        <v>108</v>
      </c>
      <c r="B9" s="216"/>
      <c r="C9" s="1422">
        <v>0</v>
      </c>
      <c r="D9" s="1423">
        <v>0</v>
      </c>
      <c r="E9" s="1423">
        <v>0</v>
      </c>
      <c r="F9" s="1423">
        <v>0</v>
      </c>
      <c r="G9" s="1423">
        <v>2429</v>
      </c>
      <c r="H9" s="1423">
        <v>0</v>
      </c>
      <c r="I9" s="1424">
        <v>0</v>
      </c>
      <c r="J9" s="1425">
        <f>SUM(C9:I9)</f>
        <v>2429</v>
      </c>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
      <c r="AJ9" s="17"/>
      <c r="AK9" s="17"/>
      <c r="AL9" s="17"/>
      <c r="AM9" s="17"/>
    </row>
    <row r="10" spans="1:39" ht="15.75" customHeight="1">
      <c r="A10" s="1210"/>
      <c r="B10" s="216"/>
      <c r="C10" s="604">
        <f t="shared" ref="C10:J10" si="0">SUM(C8:C9)</f>
        <v>0</v>
      </c>
      <c r="D10" s="605">
        <f t="shared" si="0"/>
        <v>0</v>
      </c>
      <c r="E10" s="605">
        <f t="shared" si="0"/>
        <v>399</v>
      </c>
      <c r="F10" s="605">
        <f t="shared" si="0"/>
        <v>0</v>
      </c>
      <c r="G10" s="605">
        <f t="shared" si="0"/>
        <v>2456</v>
      </c>
      <c r="H10" s="605">
        <f t="shared" si="0"/>
        <v>0</v>
      </c>
      <c r="I10" s="606">
        <f t="shared" si="0"/>
        <v>0</v>
      </c>
      <c r="J10" s="607">
        <f t="shared" si="0"/>
        <v>2855</v>
      </c>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
      <c r="AJ10" s="17"/>
      <c r="AK10" s="17"/>
      <c r="AL10" s="17"/>
      <c r="AM10" s="17"/>
    </row>
    <row r="11" spans="1:39" ht="15.75" customHeight="1">
      <c r="A11" s="173" t="s">
        <v>109</v>
      </c>
      <c r="B11" s="171"/>
      <c r="C11" s="180"/>
      <c r="D11" s="181"/>
      <c r="E11" s="181"/>
      <c r="F11" s="181"/>
      <c r="G11" s="181"/>
      <c r="H11" s="181"/>
      <c r="I11" s="381"/>
      <c r="J11" s="60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
      <c r="AJ11" s="17"/>
      <c r="AK11" s="17"/>
      <c r="AL11" s="17"/>
      <c r="AM11" s="17"/>
    </row>
    <row r="12" spans="1:39" ht="15.75" customHeight="1">
      <c r="A12" s="170" t="s">
        <v>110</v>
      </c>
      <c r="B12" s="171"/>
      <c r="C12" s="180">
        <v>0</v>
      </c>
      <c r="D12" s="181">
        <v>0</v>
      </c>
      <c r="E12" s="181">
        <v>0</v>
      </c>
      <c r="F12" s="181">
        <v>0</v>
      </c>
      <c r="G12" s="181">
        <v>0</v>
      </c>
      <c r="H12" s="181">
        <v>5461</v>
      </c>
      <c r="I12" s="381">
        <v>20</v>
      </c>
      <c r="J12" s="602">
        <f>SUM(C12:I12)</f>
        <v>5481</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
      <c r="AJ12" s="17"/>
      <c r="AK12" s="17"/>
      <c r="AL12" s="17"/>
      <c r="AM12" s="17"/>
    </row>
    <row r="13" spans="1:39" ht="15.75" customHeight="1">
      <c r="A13" s="170" t="s">
        <v>111</v>
      </c>
      <c r="B13" s="171"/>
      <c r="C13" s="180">
        <v>202</v>
      </c>
      <c r="D13" s="181">
        <v>0</v>
      </c>
      <c r="E13" s="181">
        <v>0</v>
      </c>
      <c r="F13" s="181">
        <v>0</v>
      </c>
      <c r="G13" s="181">
        <v>0</v>
      </c>
      <c r="H13" s="181">
        <v>0</v>
      </c>
      <c r="I13" s="381">
        <v>0</v>
      </c>
      <c r="J13" s="602">
        <f>SUM(C13:I13)</f>
        <v>202</v>
      </c>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
      <c r="AJ13" s="17"/>
      <c r="AK13" s="17"/>
      <c r="AL13" s="17"/>
      <c r="AM13" s="17"/>
    </row>
    <row r="14" spans="1:39" ht="15.75" customHeight="1">
      <c r="A14" s="170" t="s">
        <v>361</v>
      </c>
      <c r="B14" s="171"/>
      <c r="C14" s="180">
        <v>0</v>
      </c>
      <c r="D14" s="181">
        <v>226</v>
      </c>
      <c r="E14" s="181">
        <v>0</v>
      </c>
      <c r="F14" s="181">
        <v>0</v>
      </c>
      <c r="G14" s="181">
        <v>0</v>
      </c>
      <c r="H14" s="181">
        <v>99</v>
      </c>
      <c r="I14" s="381">
        <v>0</v>
      </c>
      <c r="J14" s="602">
        <f>SUM(C14:I14)</f>
        <v>325</v>
      </c>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
      <c r="AJ14" s="17"/>
      <c r="AK14" s="17"/>
      <c r="AL14" s="17"/>
      <c r="AM14" s="17"/>
    </row>
    <row r="15" spans="1:39" ht="15.75" customHeight="1">
      <c r="A15" s="1203"/>
      <c r="B15" s="1204"/>
      <c r="C15" s="1205">
        <f t="shared" ref="C15:J15" si="1">SUM(C12:C14)</f>
        <v>202</v>
      </c>
      <c r="D15" s="1206">
        <f t="shared" si="1"/>
        <v>226</v>
      </c>
      <c r="E15" s="1206">
        <f t="shared" si="1"/>
        <v>0</v>
      </c>
      <c r="F15" s="1206">
        <f t="shared" si="1"/>
        <v>0</v>
      </c>
      <c r="G15" s="1206">
        <f t="shared" si="1"/>
        <v>0</v>
      </c>
      <c r="H15" s="1206">
        <f t="shared" si="1"/>
        <v>5560</v>
      </c>
      <c r="I15" s="1207">
        <f t="shared" si="1"/>
        <v>20</v>
      </c>
      <c r="J15" s="1208">
        <f t="shared" si="1"/>
        <v>6008</v>
      </c>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
      <c r="AJ15" s="17"/>
      <c r="AK15" s="17"/>
      <c r="AL15" s="17"/>
      <c r="AM15" s="17"/>
    </row>
    <row r="16" spans="1:39" ht="15.75" customHeight="1">
      <c r="A16" s="173" t="s">
        <v>112</v>
      </c>
      <c r="B16" s="171"/>
      <c r="C16" s="604">
        <v>0</v>
      </c>
      <c r="D16" s="605">
        <v>0</v>
      </c>
      <c r="E16" s="605">
        <v>0</v>
      </c>
      <c r="F16" s="605">
        <v>0</v>
      </c>
      <c r="G16" s="605">
        <v>0</v>
      </c>
      <c r="H16" s="605">
        <v>805.53399999999999</v>
      </c>
      <c r="I16" s="606">
        <v>0</v>
      </c>
      <c r="J16" s="607">
        <f>SUM(C16:I16)</f>
        <v>805.53399999999999</v>
      </c>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
      <c r="AJ16" s="17"/>
      <c r="AK16" s="17"/>
      <c r="AL16" s="17"/>
      <c r="AM16" s="17"/>
    </row>
    <row r="17" spans="1:39" ht="21" customHeight="1" thickBot="1">
      <c r="A17" s="174" t="s">
        <v>5</v>
      </c>
      <c r="B17" s="175"/>
      <c r="C17" s="600">
        <f>C10+C15+C16</f>
        <v>202</v>
      </c>
      <c r="D17" s="600">
        <f t="shared" ref="D17:I17" si="2">D10+D15+D16</f>
        <v>226</v>
      </c>
      <c r="E17" s="600">
        <f t="shared" si="2"/>
        <v>399</v>
      </c>
      <c r="F17" s="600">
        <f t="shared" si="2"/>
        <v>0</v>
      </c>
      <c r="G17" s="600">
        <f t="shared" si="2"/>
        <v>2456</v>
      </c>
      <c r="H17" s="600">
        <f t="shared" si="2"/>
        <v>6365.5339999999997</v>
      </c>
      <c r="I17" s="601">
        <f t="shared" si="2"/>
        <v>20</v>
      </c>
      <c r="J17" s="603">
        <f>J10+J15+J16</f>
        <v>9668.5339999999997</v>
      </c>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
      <c r="AJ17" s="17"/>
      <c r="AK17" s="17"/>
      <c r="AL17" s="17"/>
      <c r="AM17" s="17"/>
    </row>
    <row r="18" spans="1:39" ht="15" customHeight="1" thickBot="1">
      <c r="A18" s="5"/>
      <c r="B18" s="5"/>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row>
    <row r="19" spans="1:39" ht="18" customHeight="1" thickBot="1">
      <c r="A19" s="568" t="s">
        <v>249</v>
      </c>
      <c r="B19" s="14"/>
      <c r="C19" s="4418" t="s">
        <v>2</v>
      </c>
      <c r="D19" s="4419"/>
      <c r="E19" s="4419"/>
      <c r="F19" s="4419"/>
      <c r="G19" s="4419"/>
      <c r="H19" s="4419"/>
      <c r="I19" s="4419"/>
      <c r="J19" s="4420"/>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row>
    <row r="20" spans="1:39" ht="16.5" thickBot="1">
      <c r="A20" s="156" t="s">
        <v>106</v>
      </c>
      <c r="B20" s="5"/>
      <c r="C20" s="1426" t="s">
        <v>690</v>
      </c>
      <c r="D20" s="1427">
        <v>0.2</v>
      </c>
      <c r="E20" s="1427">
        <v>0.35</v>
      </c>
      <c r="F20" s="1427">
        <v>0.5</v>
      </c>
      <c r="G20" s="1427">
        <v>0.75</v>
      </c>
      <c r="H20" s="1428">
        <v>1</v>
      </c>
      <c r="I20" s="1429">
        <v>1.5</v>
      </c>
      <c r="J20" s="1430" t="s">
        <v>5</v>
      </c>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row>
    <row r="21" spans="1:39" ht="15.75">
      <c r="A21" s="163" t="s">
        <v>9</v>
      </c>
      <c r="B21" s="164"/>
      <c r="C21" s="161"/>
      <c r="D21" s="1418"/>
      <c r="E21" s="1418"/>
      <c r="F21" s="1418"/>
      <c r="G21" s="1418"/>
      <c r="H21" s="1419"/>
      <c r="I21" s="1420"/>
      <c r="J21" s="1421"/>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row>
    <row r="22" spans="1:39">
      <c r="A22" s="444" t="s">
        <v>670</v>
      </c>
      <c r="B22" s="171"/>
      <c r="C22" s="180">
        <v>0</v>
      </c>
      <c r="D22" s="181">
        <v>0</v>
      </c>
      <c r="E22" s="181">
        <v>564</v>
      </c>
      <c r="F22" s="181">
        <v>0</v>
      </c>
      <c r="G22" s="181">
        <v>335</v>
      </c>
      <c r="H22" s="181">
        <v>0</v>
      </c>
      <c r="I22" s="381">
        <v>0</v>
      </c>
      <c r="J22" s="602">
        <f>SUM(C22:I22)</f>
        <v>899</v>
      </c>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row>
    <row r="23" spans="1:39" ht="18">
      <c r="A23" s="444" t="s">
        <v>108</v>
      </c>
      <c r="B23" s="171"/>
      <c r="C23" s="180">
        <v>0</v>
      </c>
      <c r="D23" s="181">
        <v>0</v>
      </c>
      <c r="E23" s="181">
        <v>0</v>
      </c>
      <c r="F23" s="181">
        <v>0</v>
      </c>
      <c r="G23" s="181">
        <v>2458</v>
      </c>
      <c r="H23" s="181">
        <v>0</v>
      </c>
      <c r="I23" s="381">
        <v>0</v>
      </c>
      <c r="J23" s="602">
        <f>SUM(C23:I23)</f>
        <v>2458</v>
      </c>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row>
    <row r="24" spans="1:39" ht="15.75">
      <c r="A24" s="1203"/>
      <c r="B24" s="1204"/>
      <c r="C24" s="1205">
        <f>SUM(C22:C23)</f>
        <v>0</v>
      </c>
      <c r="D24" s="1206">
        <f t="shared" ref="D24:J24" si="3">SUM(D22:D23)</f>
        <v>0</v>
      </c>
      <c r="E24" s="1206">
        <f t="shared" si="3"/>
        <v>564</v>
      </c>
      <c r="F24" s="1206">
        <f t="shared" si="3"/>
        <v>0</v>
      </c>
      <c r="G24" s="1206">
        <f t="shared" si="3"/>
        <v>2793</v>
      </c>
      <c r="H24" s="1206">
        <f t="shared" si="3"/>
        <v>0</v>
      </c>
      <c r="I24" s="1207">
        <f t="shared" si="3"/>
        <v>0</v>
      </c>
      <c r="J24" s="1208">
        <f t="shared" si="3"/>
        <v>3357</v>
      </c>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row>
    <row r="25" spans="1:39" ht="15.75">
      <c r="A25" s="173" t="s">
        <v>109</v>
      </c>
      <c r="B25" s="171"/>
      <c r="C25" s="180"/>
      <c r="D25" s="181"/>
      <c r="E25" s="181"/>
      <c r="F25" s="181"/>
      <c r="G25" s="181"/>
      <c r="H25" s="181"/>
      <c r="I25" s="381"/>
      <c r="J25" s="60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row>
    <row r="26" spans="1:39">
      <c r="A26" s="170" t="s">
        <v>110</v>
      </c>
      <c r="B26" s="171"/>
      <c r="C26" s="180">
        <v>0</v>
      </c>
      <c r="D26" s="181">
        <v>0</v>
      </c>
      <c r="E26" s="181">
        <v>0</v>
      </c>
      <c r="F26" s="181">
        <v>0</v>
      </c>
      <c r="G26" s="181">
        <v>0</v>
      </c>
      <c r="H26" s="181">
        <v>5842</v>
      </c>
      <c r="I26" s="381">
        <v>19</v>
      </c>
      <c r="J26" s="602">
        <f>SUM(C26:I26)</f>
        <v>5861</v>
      </c>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row>
    <row r="27" spans="1:39">
      <c r="A27" s="170" t="s">
        <v>111</v>
      </c>
      <c r="B27" s="171"/>
      <c r="C27" s="180">
        <v>179</v>
      </c>
      <c r="D27" s="181">
        <v>0</v>
      </c>
      <c r="E27" s="181">
        <v>0</v>
      </c>
      <c r="F27" s="181">
        <v>0</v>
      </c>
      <c r="G27" s="181">
        <v>0</v>
      </c>
      <c r="H27" s="181">
        <v>0</v>
      </c>
      <c r="I27" s="381">
        <v>0</v>
      </c>
      <c r="J27" s="602">
        <f>SUM(C27:I27)</f>
        <v>179</v>
      </c>
      <c r="K27" s="21"/>
      <c r="L27" s="21"/>
      <c r="M27" s="21"/>
      <c r="N27" s="21"/>
      <c r="O27" s="21"/>
      <c r="P27" s="21"/>
      <c r="Q27" s="21"/>
      <c r="R27" s="21"/>
      <c r="S27" s="21"/>
      <c r="T27" s="21"/>
      <c r="U27" s="21"/>
      <c r="V27" s="21"/>
      <c r="W27" s="21"/>
      <c r="X27" s="21"/>
      <c r="Y27" s="21"/>
      <c r="Z27" s="21"/>
      <c r="AA27" s="21"/>
      <c r="AB27" s="21"/>
      <c r="AC27" s="21"/>
      <c r="AD27" s="21"/>
      <c r="AE27" s="21"/>
      <c r="AF27" s="21"/>
      <c r="AG27" s="21"/>
      <c r="AH27" s="21"/>
    </row>
    <row r="28" spans="1:39">
      <c r="A28" s="170" t="s">
        <v>361</v>
      </c>
      <c r="B28" s="171"/>
      <c r="C28" s="180">
        <v>0</v>
      </c>
      <c r="D28" s="181">
        <v>236</v>
      </c>
      <c r="E28" s="181">
        <v>0</v>
      </c>
      <c r="F28" s="181">
        <v>0</v>
      </c>
      <c r="G28" s="181">
        <v>0</v>
      </c>
      <c r="H28" s="181">
        <v>2</v>
      </c>
      <c r="I28" s="381">
        <v>0</v>
      </c>
      <c r="J28" s="602">
        <f>SUM(C28:I28)</f>
        <v>238</v>
      </c>
    </row>
    <row r="29" spans="1:39" ht="15.75">
      <c r="A29" s="1203"/>
      <c r="B29" s="1204"/>
      <c r="C29" s="1205">
        <f>SUM(C26:C28)</f>
        <v>179</v>
      </c>
      <c r="D29" s="1206">
        <f t="shared" ref="D29:I29" si="4">SUM(D26:D28)</f>
        <v>236</v>
      </c>
      <c r="E29" s="1206">
        <f t="shared" si="4"/>
        <v>0</v>
      </c>
      <c r="F29" s="1206">
        <f t="shared" si="4"/>
        <v>0</v>
      </c>
      <c r="G29" s="1206">
        <f t="shared" si="4"/>
        <v>0</v>
      </c>
      <c r="H29" s="1206">
        <f t="shared" si="4"/>
        <v>5844</v>
      </c>
      <c r="I29" s="1207">
        <f t="shared" si="4"/>
        <v>19</v>
      </c>
      <c r="J29" s="1208">
        <f>SUM(J26:J28)</f>
        <v>6278</v>
      </c>
    </row>
    <row r="30" spans="1:39" s="17" customFormat="1" ht="15.75">
      <c r="A30" s="173" t="s">
        <v>112</v>
      </c>
      <c r="B30" s="171"/>
      <c r="C30" s="604">
        <v>0</v>
      </c>
      <c r="D30" s="605">
        <v>0</v>
      </c>
      <c r="E30" s="605">
        <v>0</v>
      </c>
      <c r="F30" s="605">
        <v>0</v>
      </c>
      <c r="G30" s="605">
        <v>0</v>
      </c>
      <c r="H30" s="605">
        <v>969</v>
      </c>
      <c r="I30" s="606">
        <v>0</v>
      </c>
      <c r="J30" s="607">
        <f>SUM(C30:I30)</f>
        <v>969</v>
      </c>
    </row>
    <row r="31" spans="1:39" s="17" customFormat="1" ht="21" customHeight="1" thickBot="1">
      <c r="A31" s="174" t="s">
        <v>5</v>
      </c>
      <c r="B31" s="175"/>
      <c r="C31" s="600">
        <f t="shared" ref="C31:J31" si="5">C24+C29+C30</f>
        <v>179</v>
      </c>
      <c r="D31" s="600">
        <f t="shared" si="5"/>
        <v>236</v>
      </c>
      <c r="E31" s="600">
        <f t="shared" si="5"/>
        <v>564</v>
      </c>
      <c r="F31" s="600">
        <f t="shared" si="5"/>
        <v>0</v>
      </c>
      <c r="G31" s="600">
        <f t="shared" si="5"/>
        <v>2793</v>
      </c>
      <c r="H31" s="600">
        <f t="shared" si="5"/>
        <v>6813</v>
      </c>
      <c r="I31" s="601">
        <f t="shared" si="5"/>
        <v>19</v>
      </c>
      <c r="J31" s="603">
        <f t="shared" si="5"/>
        <v>10604</v>
      </c>
      <c r="Q31" s="44"/>
      <c r="R31" s="44"/>
      <c r="Y31" s="44"/>
      <c r="Z31" s="44"/>
      <c r="AH31" s="44"/>
    </row>
    <row r="32" spans="1:39" s="17" customFormat="1" ht="15.75" thickBot="1">
      <c r="A32" s="179"/>
      <c r="B32" s="5"/>
      <c r="C32" s="172"/>
      <c r="D32" s="172"/>
      <c r="E32" s="172"/>
      <c r="F32" s="172"/>
      <c r="G32" s="172"/>
      <c r="H32" s="172"/>
      <c r="I32" s="172"/>
      <c r="J32" s="172"/>
      <c r="Q32" s="44"/>
      <c r="R32" s="44"/>
      <c r="Y32" s="44"/>
      <c r="Z32" s="44"/>
      <c r="AH32" s="44"/>
    </row>
    <row r="33" spans="1:34" s="17" customFormat="1" ht="18" customHeight="1" thickBot="1">
      <c r="A33" s="568" t="s">
        <v>249</v>
      </c>
      <c r="B33" s="14"/>
      <c r="C33" s="4418" t="s">
        <v>3</v>
      </c>
      <c r="D33" s="4419"/>
      <c r="E33" s="4419"/>
      <c r="F33" s="4419"/>
      <c r="G33" s="4419"/>
      <c r="H33" s="4419"/>
      <c r="I33" s="4419"/>
      <c r="J33" s="4420"/>
      <c r="Q33" s="44"/>
      <c r="R33" s="44"/>
      <c r="Y33" s="44"/>
      <c r="Z33" s="44"/>
      <c r="AH33" s="44"/>
    </row>
    <row r="34" spans="1:34" s="17" customFormat="1" ht="16.5" thickBot="1">
      <c r="A34" s="156" t="s">
        <v>106</v>
      </c>
      <c r="B34" s="5"/>
      <c r="C34" s="1426" t="s">
        <v>690</v>
      </c>
      <c r="D34" s="1427">
        <v>0.2</v>
      </c>
      <c r="E34" s="1427">
        <v>0.35</v>
      </c>
      <c r="F34" s="1427">
        <v>0.5</v>
      </c>
      <c r="G34" s="1427">
        <v>0.75</v>
      </c>
      <c r="H34" s="1428">
        <v>1</v>
      </c>
      <c r="I34" s="1429">
        <v>1.5</v>
      </c>
      <c r="J34" s="1430" t="s">
        <v>5</v>
      </c>
      <c r="Q34" s="44"/>
      <c r="R34" s="44"/>
      <c r="Y34" s="44"/>
      <c r="Z34" s="44"/>
      <c r="AH34" s="44"/>
    </row>
    <row r="35" spans="1:34" s="17" customFormat="1" ht="15.75">
      <c r="A35" s="163" t="s">
        <v>9</v>
      </c>
      <c r="B35" s="164"/>
      <c r="C35" s="161"/>
      <c r="D35" s="1418"/>
      <c r="E35" s="1418"/>
      <c r="F35" s="1418"/>
      <c r="G35" s="1418"/>
      <c r="H35" s="1419"/>
      <c r="I35" s="1420"/>
      <c r="J35" s="1421"/>
      <c r="Q35" s="44"/>
      <c r="R35" s="44"/>
      <c r="Y35" s="44"/>
      <c r="Z35" s="44"/>
      <c r="AH35" s="44"/>
    </row>
    <row r="36" spans="1:34" s="17" customFormat="1">
      <c r="A36" s="444" t="s">
        <v>670</v>
      </c>
      <c r="B36" s="171"/>
      <c r="C36" s="180">
        <v>0</v>
      </c>
      <c r="D36" s="181">
        <v>0</v>
      </c>
      <c r="E36" s="181">
        <v>557</v>
      </c>
      <c r="F36" s="181">
        <v>0</v>
      </c>
      <c r="G36" s="181">
        <v>330</v>
      </c>
      <c r="H36" s="181">
        <v>0</v>
      </c>
      <c r="I36" s="381">
        <v>0</v>
      </c>
      <c r="J36" s="602">
        <f>SUM(C36:I36)</f>
        <v>887</v>
      </c>
      <c r="Q36" s="44"/>
      <c r="R36" s="44"/>
      <c r="Y36" s="44"/>
      <c r="Z36" s="44"/>
      <c r="AH36" s="44"/>
    </row>
    <row r="37" spans="1:34" s="17" customFormat="1" ht="18">
      <c r="A37" s="444" t="s">
        <v>108</v>
      </c>
      <c r="B37" s="171"/>
      <c r="C37" s="180">
        <v>0</v>
      </c>
      <c r="D37" s="181">
        <v>0</v>
      </c>
      <c r="E37" s="181">
        <v>0</v>
      </c>
      <c r="F37" s="181">
        <v>0</v>
      </c>
      <c r="G37" s="181">
        <v>2420</v>
      </c>
      <c r="H37" s="181">
        <v>0</v>
      </c>
      <c r="I37" s="381">
        <v>0</v>
      </c>
      <c r="J37" s="602">
        <f>SUM(C37:I37)</f>
        <v>2420</v>
      </c>
      <c r="Q37" s="44"/>
      <c r="R37" s="44"/>
      <c r="Y37" s="44"/>
      <c r="Z37" s="44"/>
      <c r="AH37" s="44"/>
    </row>
    <row r="38" spans="1:34" s="17" customFormat="1" ht="15.75">
      <c r="A38" s="1203"/>
      <c r="B38" s="1204"/>
      <c r="C38" s="1205">
        <f>SUM(C36:C37)</f>
        <v>0</v>
      </c>
      <c r="D38" s="1206">
        <f t="shared" ref="D38:I38" si="6">SUM(D36:D37)</f>
        <v>0</v>
      </c>
      <c r="E38" s="1206">
        <f t="shared" si="6"/>
        <v>557</v>
      </c>
      <c r="F38" s="1206">
        <f t="shared" si="6"/>
        <v>0</v>
      </c>
      <c r="G38" s="1206">
        <f t="shared" si="6"/>
        <v>2750</v>
      </c>
      <c r="H38" s="1206">
        <f t="shared" si="6"/>
        <v>0</v>
      </c>
      <c r="I38" s="1207">
        <f t="shared" si="6"/>
        <v>0</v>
      </c>
      <c r="J38" s="1208">
        <f>SUM(C38:I38)</f>
        <v>3307</v>
      </c>
      <c r="Q38" s="44"/>
      <c r="R38" s="44"/>
      <c r="Y38" s="44"/>
      <c r="Z38" s="44"/>
      <c r="AH38" s="44"/>
    </row>
    <row r="39" spans="1:34" s="17" customFormat="1" ht="15.75">
      <c r="A39" s="173" t="s">
        <v>109</v>
      </c>
      <c r="B39" s="171"/>
      <c r="C39" s="180"/>
      <c r="D39" s="181"/>
      <c r="E39" s="181"/>
      <c r="F39" s="181"/>
      <c r="G39" s="181"/>
      <c r="H39" s="181"/>
      <c r="I39" s="381"/>
      <c r="J39" s="602"/>
      <c r="Q39" s="44"/>
      <c r="R39" s="44"/>
      <c r="Y39" s="44"/>
      <c r="Z39" s="44"/>
      <c r="AH39" s="44"/>
    </row>
    <row r="40" spans="1:34" s="17" customFormat="1">
      <c r="A40" s="170" t="s">
        <v>110</v>
      </c>
      <c r="B40" s="171"/>
      <c r="C40" s="180">
        <v>0</v>
      </c>
      <c r="D40" s="181">
        <v>0</v>
      </c>
      <c r="E40" s="181">
        <v>0</v>
      </c>
      <c r="F40" s="181">
        <v>0</v>
      </c>
      <c r="G40" s="181">
        <v>0</v>
      </c>
      <c r="H40" s="181">
        <v>6072</v>
      </c>
      <c r="I40" s="381">
        <v>19</v>
      </c>
      <c r="J40" s="602">
        <f>SUM(C40:I40)</f>
        <v>6091</v>
      </c>
      <c r="Q40" s="44"/>
      <c r="R40" s="44"/>
      <c r="Y40" s="44"/>
      <c r="Z40" s="44"/>
      <c r="AH40" s="44"/>
    </row>
    <row r="41" spans="1:34" s="17" customFormat="1">
      <c r="A41" s="170" t="s">
        <v>111</v>
      </c>
      <c r="B41" s="171"/>
      <c r="C41" s="180">
        <v>241</v>
      </c>
      <c r="D41" s="181">
        <v>0</v>
      </c>
      <c r="E41" s="181">
        <v>0</v>
      </c>
      <c r="F41" s="181">
        <v>0</v>
      </c>
      <c r="G41" s="181">
        <v>0</v>
      </c>
      <c r="H41" s="181">
        <v>0</v>
      </c>
      <c r="I41" s="381">
        <v>0</v>
      </c>
      <c r="J41" s="602">
        <f>SUM(C41:I41)</f>
        <v>241</v>
      </c>
      <c r="Q41" s="44"/>
      <c r="R41" s="44"/>
      <c r="Y41" s="44"/>
      <c r="Z41" s="44"/>
      <c r="AH41" s="44"/>
    </row>
    <row r="42" spans="1:34" s="17" customFormat="1">
      <c r="A42" s="170" t="s">
        <v>361</v>
      </c>
      <c r="B42" s="171"/>
      <c r="C42" s="180">
        <v>0</v>
      </c>
      <c r="D42" s="181">
        <v>252</v>
      </c>
      <c r="E42" s="181">
        <v>0</v>
      </c>
      <c r="F42" s="181">
        <v>0</v>
      </c>
      <c r="G42" s="181">
        <v>0</v>
      </c>
      <c r="H42" s="181">
        <v>17</v>
      </c>
      <c r="I42" s="381">
        <v>0</v>
      </c>
      <c r="J42" s="602">
        <f>SUM(C42:I42)</f>
        <v>269</v>
      </c>
      <c r="Q42" s="44"/>
      <c r="R42" s="44"/>
      <c r="Y42" s="44"/>
      <c r="Z42" s="44"/>
      <c r="AH42" s="44"/>
    </row>
    <row r="43" spans="1:34" s="17" customFormat="1" ht="15.75">
      <c r="A43" s="1203"/>
      <c r="B43" s="1204"/>
      <c r="C43" s="1205">
        <f>SUM(C40:C42)</f>
        <v>241</v>
      </c>
      <c r="D43" s="1206">
        <f t="shared" ref="D43:I43" si="7">SUM(D40:D42)</f>
        <v>252</v>
      </c>
      <c r="E43" s="1206">
        <f t="shared" si="7"/>
        <v>0</v>
      </c>
      <c r="F43" s="1206">
        <f t="shared" si="7"/>
        <v>0</v>
      </c>
      <c r="G43" s="1206">
        <f t="shared" si="7"/>
        <v>0</v>
      </c>
      <c r="H43" s="1206">
        <f t="shared" si="7"/>
        <v>6089</v>
      </c>
      <c r="I43" s="1207">
        <f t="shared" si="7"/>
        <v>19</v>
      </c>
      <c r="J43" s="1208">
        <f>SUM(C43:I43)</f>
        <v>6601</v>
      </c>
      <c r="Q43" s="44"/>
      <c r="R43" s="44"/>
      <c r="Y43" s="44"/>
      <c r="Z43" s="44"/>
      <c r="AH43" s="44"/>
    </row>
    <row r="44" spans="1:34" s="17" customFormat="1" ht="15.75">
      <c r="A44" s="173" t="s">
        <v>112</v>
      </c>
      <c r="B44" s="171"/>
      <c r="C44" s="604">
        <v>0</v>
      </c>
      <c r="D44" s="605">
        <v>0</v>
      </c>
      <c r="E44" s="605">
        <v>0</v>
      </c>
      <c r="F44" s="605">
        <v>0</v>
      </c>
      <c r="G44" s="605">
        <v>0</v>
      </c>
      <c r="H44" s="605">
        <v>851</v>
      </c>
      <c r="I44" s="606">
        <v>0</v>
      </c>
      <c r="J44" s="607">
        <f>SUM(C44:I44)</f>
        <v>851</v>
      </c>
      <c r="Q44" s="44"/>
      <c r="R44" s="44"/>
      <c r="Y44" s="44"/>
      <c r="Z44" s="44"/>
      <c r="AH44" s="44"/>
    </row>
    <row r="45" spans="1:34" s="17" customFormat="1" ht="21" customHeight="1" thickBot="1">
      <c r="A45" s="174" t="s">
        <v>5</v>
      </c>
      <c r="B45" s="175"/>
      <c r="C45" s="600">
        <f t="shared" ref="C45:J45" si="8">C38+C43+C44</f>
        <v>241</v>
      </c>
      <c r="D45" s="600">
        <f t="shared" si="8"/>
        <v>252</v>
      </c>
      <c r="E45" s="600">
        <f t="shared" si="8"/>
        <v>557</v>
      </c>
      <c r="F45" s="600">
        <f t="shared" si="8"/>
        <v>0</v>
      </c>
      <c r="G45" s="600">
        <f t="shared" si="8"/>
        <v>2750</v>
      </c>
      <c r="H45" s="600">
        <f t="shared" si="8"/>
        <v>6940</v>
      </c>
      <c r="I45" s="601">
        <f t="shared" si="8"/>
        <v>19</v>
      </c>
      <c r="J45" s="603">
        <f t="shared" si="8"/>
        <v>10759</v>
      </c>
      <c r="Q45" s="44"/>
      <c r="R45" s="44"/>
      <c r="Y45" s="44"/>
      <c r="Z45" s="44"/>
      <c r="AH45" s="44"/>
    </row>
    <row r="46" spans="1:34" s="17" customFormat="1" ht="15.75" thickBot="1">
      <c r="A46" s="179"/>
      <c r="B46" s="5"/>
      <c r="C46" s="172"/>
      <c r="D46" s="172"/>
      <c r="E46" s="172"/>
      <c r="F46" s="172"/>
      <c r="G46" s="172"/>
      <c r="H46" s="172"/>
      <c r="I46" s="172"/>
      <c r="J46" s="172"/>
      <c r="Q46" s="44"/>
      <c r="R46" s="44"/>
      <c r="Y46" s="44"/>
      <c r="Z46" s="44"/>
      <c r="AH46" s="44"/>
    </row>
    <row r="47" spans="1:34" s="17" customFormat="1" ht="18" customHeight="1" thickBot="1">
      <c r="A47" s="568" t="s">
        <v>249</v>
      </c>
      <c r="B47" s="14"/>
      <c r="C47" s="4418" t="s">
        <v>4</v>
      </c>
      <c r="D47" s="4419"/>
      <c r="E47" s="4419"/>
      <c r="F47" s="4419"/>
      <c r="G47" s="4419"/>
      <c r="H47" s="4419"/>
      <c r="I47" s="4419"/>
      <c r="J47" s="4420"/>
      <c r="Q47" s="44"/>
      <c r="R47" s="44"/>
      <c r="Y47" s="44"/>
      <c r="Z47" s="44"/>
      <c r="AH47" s="44"/>
    </row>
    <row r="48" spans="1:34" s="17" customFormat="1" ht="16.5" thickBot="1">
      <c r="A48" s="156" t="s">
        <v>106</v>
      </c>
      <c r="B48" s="5"/>
      <c r="C48" s="1426" t="s">
        <v>690</v>
      </c>
      <c r="D48" s="1427">
        <v>0.2</v>
      </c>
      <c r="E48" s="1427">
        <v>0.35</v>
      </c>
      <c r="F48" s="1427">
        <v>0.5</v>
      </c>
      <c r="G48" s="1427">
        <v>0.75</v>
      </c>
      <c r="H48" s="1428">
        <v>1</v>
      </c>
      <c r="I48" s="1429">
        <v>1.5</v>
      </c>
      <c r="J48" s="1430" t="s">
        <v>5</v>
      </c>
      <c r="Q48" s="44"/>
      <c r="R48" s="44"/>
      <c r="Y48" s="44"/>
      <c r="Z48" s="44"/>
      <c r="AH48" s="44"/>
    </row>
    <row r="49" spans="1:34" s="17" customFormat="1" ht="15.75">
      <c r="A49" s="163" t="s">
        <v>9</v>
      </c>
      <c r="B49" s="164"/>
      <c r="C49" s="161"/>
      <c r="D49" s="1418"/>
      <c r="E49" s="1418"/>
      <c r="F49" s="1418"/>
      <c r="G49" s="1418"/>
      <c r="H49" s="1419"/>
      <c r="I49" s="1420"/>
      <c r="J49" s="1421"/>
      <c r="Q49" s="44"/>
      <c r="R49" s="44"/>
      <c r="Y49" s="44"/>
      <c r="Z49" s="44"/>
      <c r="AH49" s="44"/>
    </row>
    <row r="50" spans="1:34" s="17" customFormat="1">
      <c r="A50" s="444" t="s">
        <v>670</v>
      </c>
      <c r="B50" s="171"/>
      <c r="C50" s="180">
        <v>0</v>
      </c>
      <c r="D50" s="181">
        <v>0</v>
      </c>
      <c r="E50" s="181">
        <v>619</v>
      </c>
      <c r="F50" s="181">
        <v>0</v>
      </c>
      <c r="G50" s="181">
        <v>323</v>
      </c>
      <c r="H50" s="181">
        <v>0</v>
      </c>
      <c r="I50" s="381">
        <v>0</v>
      </c>
      <c r="J50" s="602">
        <f>SUM(C50:I50)</f>
        <v>942</v>
      </c>
      <c r="Q50" s="44"/>
      <c r="R50" s="44"/>
      <c r="Y50" s="44"/>
      <c r="Z50" s="44"/>
      <c r="AH50" s="44"/>
    </row>
    <row r="51" spans="1:34" s="17" customFormat="1" ht="18">
      <c r="A51" s="444" t="s">
        <v>108</v>
      </c>
      <c r="B51" s="171"/>
      <c r="C51" s="180">
        <v>0</v>
      </c>
      <c r="D51" s="181">
        <v>0</v>
      </c>
      <c r="E51" s="181">
        <v>0</v>
      </c>
      <c r="F51" s="181">
        <v>0</v>
      </c>
      <c r="G51" s="181">
        <v>2344</v>
      </c>
      <c r="H51" s="181">
        <v>0</v>
      </c>
      <c r="I51" s="381">
        <v>0</v>
      </c>
      <c r="J51" s="602">
        <f>SUM(C51:I51)</f>
        <v>2344</v>
      </c>
      <c r="Q51" s="44"/>
      <c r="R51" s="44"/>
      <c r="Y51" s="44"/>
      <c r="Z51" s="44"/>
      <c r="AH51" s="44"/>
    </row>
    <row r="52" spans="1:34" s="17" customFormat="1" ht="15.75">
      <c r="A52" s="1203"/>
      <c r="B52" s="1204"/>
      <c r="C52" s="1205">
        <f>SUM(C50:C51)</f>
        <v>0</v>
      </c>
      <c r="D52" s="1206">
        <f t="shared" ref="D52:I52" si="9">SUM(D50:D51)</f>
        <v>0</v>
      </c>
      <c r="E52" s="1206">
        <f t="shared" si="9"/>
        <v>619</v>
      </c>
      <c r="F52" s="1206">
        <f t="shared" si="9"/>
        <v>0</v>
      </c>
      <c r="G52" s="1206">
        <f t="shared" si="9"/>
        <v>2667</v>
      </c>
      <c r="H52" s="1206">
        <f t="shared" si="9"/>
        <v>0</v>
      </c>
      <c r="I52" s="1207">
        <f t="shared" si="9"/>
        <v>0</v>
      </c>
      <c r="J52" s="1208">
        <f>SUM(C52:I52)</f>
        <v>3286</v>
      </c>
      <c r="Q52" s="44"/>
      <c r="R52" s="44"/>
      <c r="Y52" s="44"/>
      <c r="Z52" s="44"/>
      <c r="AH52" s="44"/>
    </row>
    <row r="53" spans="1:34" s="17" customFormat="1" ht="15.75">
      <c r="A53" s="173" t="s">
        <v>109</v>
      </c>
      <c r="B53" s="171"/>
      <c r="C53" s="180"/>
      <c r="D53" s="181"/>
      <c r="E53" s="181"/>
      <c r="F53" s="181"/>
      <c r="G53" s="181"/>
      <c r="H53" s="181"/>
      <c r="I53" s="381"/>
      <c r="J53" s="602"/>
      <c r="Q53" s="44"/>
      <c r="R53" s="44"/>
      <c r="Y53" s="44"/>
      <c r="Z53" s="44"/>
      <c r="AH53" s="44"/>
    </row>
    <row r="54" spans="1:34" s="17" customFormat="1">
      <c r="A54" s="170" t="s">
        <v>110</v>
      </c>
      <c r="B54" s="171"/>
      <c r="C54" s="180">
        <v>0</v>
      </c>
      <c r="D54" s="181">
        <v>0</v>
      </c>
      <c r="E54" s="181">
        <v>0</v>
      </c>
      <c r="F54" s="181">
        <v>0</v>
      </c>
      <c r="G54" s="181">
        <v>0</v>
      </c>
      <c r="H54" s="181">
        <v>6759</v>
      </c>
      <c r="I54" s="381">
        <v>19</v>
      </c>
      <c r="J54" s="602">
        <f>SUM(C54:I54)</f>
        <v>6778</v>
      </c>
      <c r="Q54" s="44"/>
      <c r="R54" s="44"/>
      <c r="Y54" s="44"/>
      <c r="Z54" s="44"/>
      <c r="AH54" s="44"/>
    </row>
    <row r="55" spans="1:34" s="17" customFormat="1">
      <c r="A55" s="170" t="s">
        <v>111</v>
      </c>
      <c r="B55" s="171"/>
      <c r="C55" s="180">
        <v>197</v>
      </c>
      <c r="D55" s="181">
        <v>0</v>
      </c>
      <c r="E55" s="181">
        <v>0</v>
      </c>
      <c r="F55" s="181">
        <v>0</v>
      </c>
      <c r="G55" s="181">
        <v>0</v>
      </c>
      <c r="H55" s="181">
        <v>0</v>
      </c>
      <c r="I55" s="381">
        <v>0</v>
      </c>
      <c r="J55" s="602">
        <f>SUM(C55:I55)</f>
        <v>197</v>
      </c>
      <c r="Q55" s="44"/>
      <c r="R55" s="44"/>
      <c r="Y55" s="44"/>
      <c r="Z55" s="44"/>
      <c r="AH55" s="44"/>
    </row>
    <row r="56" spans="1:34" s="17" customFormat="1">
      <c r="A56" s="170" t="s">
        <v>361</v>
      </c>
      <c r="B56" s="171"/>
      <c r="C56" s="180">
        <v>0</v>
      </c>
      <c r="D56" s="181">
        <v>257</v>
      </c>
      <c r="E56" s="181">
        <v>0</v>
      </c>
      <c r="F56" s="181">
        <v>0</v>
      </c>
      <c r="G56" s="181">
        <v>0</v>
      </c>
      <c r="H56" s="181">
        <v>181</v>
      </c>
      <c r="I56" s="381">
        <v>0</v>
      </c>
      <c r="J56" s="602">
        <f>SUM(C56:I56)</f>
        <v>438</v>
      </c>
      <c r="Q56" s="44"/>
      <c r="R56" s="44"/>
      <c r="Y56" s="44"/>
      <c r="Z56" s="44"/>
      <c r="AH56" s="44"/>
    </row>
    <row r="57" spans="1:34" s="17" customFormat="1" ht="15.75">
      <c r="A57" s="1203"/>
      <c r="B57" s="1204"/>
      <c r="C57" s="1205">
        <f>SUM(C54:C56)</f>
        <v>197</v>
      </c>
      <c r="D57" s="1206">
        <f t="shared" ref="D57:I57" si="10">SUM(D54:D56)</f>
        <v>257</v>
      </c>
      <c r="E57" s="1206">
        <f t="shared" si="10"/>
        <v>0</v>
      </c>
      <c r="F57" s="1206">
        <f t="shared" si="10"/>
        <v>0</v>
      </c>
      <c r="G57" s="1206">
        <f t="shared" si="10"/>
        <v>0</v>
      </c>
      <c r="H57" s="1206">
        <f t="shared" si="10"/>
        <v>6940</v>
      </c>
      <c r="I57" s="1207">
        <f t="shared" si="10"/>
        <v>19</v>
      </c>
      <c r="J57" s="1208">
        <f>SUM(J54:J56)</f>
        <v>7413</v>
      </c>
      <c r="Q57" s="44"/>
      <c r="R57" s="44"/>
      <c r="Y57" s="44"/>
      <c r="Z57" s="44"/>
      <c r="AH57" s="44"/>
    </row>
    <row r="58" spans="1:34" s="17" customFormat="1" ht="15.75">
      <c r="A58" s="173" t="s">
        <v>112</v>
      </c>
      <c r="B58" s="171"/>
      <c r="C58" s="604">
        <v>0</v>
      </c>
      <c r="D58" s="605">
        <v>0</v>
      </c>
      <c r="E58" s="605">
        <v>0</v>
      </c>
      <c r="F58" s="605">
        <v>0</v>
      </c>
      <c r="G58" s="605">
        <v>0</v>
      </c>
      <c r="H58" s="605">
        <v>590</v>
      </c>
      <c r="I58" s="606">
        <v>0</v>
      </c>
      <c r="J58" s="607">
        <f>SUM(C58:I58)</f>
        <v>590</v>
      </c>
      <c r="Q58" s="44"/>
      <c r="R58" s="44"/>
      <c r="Y58" s="44"/>
      <c r="Z58" s="44"/>
      <c r="AH58" s="44"/>
    </row>
    <row r="59" spans="1:34" s="17" customFormat="1" ht="21" customHeight="1" thickBot="1">
      <c r="A59" s="174" t="s">
        <v>5</v>
      </c>
      <c r="B59" s="175"/>
      <c r="C59" s="600">
        <f t="shared" ref="C59:I59" si="11">C52+C57+C58</f>
        <v>197</v>
      </c>
      <c r="D59" s="600">
        <f t="shared" si="11"/>
        <v>257</v>
      </c>
      <c r="E59" s="600">
        <f t="shared" si="11"/>
        <v>619</v>
      </c>
      <c r="F59" s="600">
        <f t="shared" si="11"/>
        <v>0</v>
      </c>
      <c r="G59" s="600">
        <f t="shared" si="11"/>
        <v>2667</v>
      </c>
      <c r="H59" s="600">
        <f t="shared" si="11"/>
        <v>7530</v>
      </c>
      <c r="I59" s="601">
        <f t="shared" si="11"/>
        <v>19</v>
      </c>
      <c r="J59" s="603">
        <f>J52+J57+J58</f>
        <v>11289</v>
      </c>
      <c r="Q59" s="44"/>
      <c r="R59" s="44"/>
      <c r="Y59" s="44"/>
      <c r="Z59" s="44"/>
      <c r="AH59" s="44"/>
    </row>
    <row r="60" spans="1:34" s="17" customFormat="1">
      <c r="A60" s="179"/>
      <c r="B60" s="5"/>
      <c r="C60" s="172"/>
      <c r="D60" s="172"/>
      <c r="E60" s="172"/>
      <c r="F60" s="172"/>
      <c r="G60" s="172"/>
      <c r="H60" s="172"/>
      <c r="I60" s="172"/>
      <c r="J60" s="172"/>
      <c r="Q60" s="44"/>
      <c r="R60" s="44"/>
      <c r="Y60" s="44"/>
      <c r="Z60" s="44"/>
      <c r="AH60" s="44"/>
    </row>
    <row r="61" spans="1:34" s="17" customFormat="1">
      <c r="A61" s="197" t="s">
        <v>296</v>
      </c>
      <c r="B61" s="5"/>
      <c r="C61" s="172"/>
      <c r="D61" s="172"/>
      <c r="E61" s="172"/>
      <c r="F61" s="172"/>
      <c r="G61" s="172"/>
      <c r="H61" s="172"/>
      <c r="I61" s="172"/>
      <c r="J61" s="172"/>
      <c r="Q61" s="44"/>
      <c r="R61" s="44"/>
      <c r="Y61" s="44"/>
      <c r="Z61" s="44"/>
      <c r="AH61" s="44"/>
    </row>
    <row r="62" spans="1:34" s="17" customFormat="1">
      <c r="A62" s="197" t="s">
        <v>290</v>
      </c>
      <c r="B62" s="5"/>
      <c r="C62" s="172"/>
      <c r="D62" s="172"/>
      <c r="E62" s="172"/>
      <c r="F62" s="172"/>
      <c r="G62" s="172"/>
      <c r="H62" s="172"/>
      <c r="I62" s="172"/>
      <c r="J62" s="172"/>
      <c r="Q62" s="44"/>
      <c r="R62" s="44"/>
      <c r="Y62" s="44"/>
      <c r="Z62" s="44"/>
      <c r="AH62" s="44"/>
    </row>
    <row r="63" spans="1:34" s="17" customFormat="1">
      <c r="A63" s="196"/>
      <c r="B63" s="5"/>
      <c r="C63" s="172"/>
      <c r="D63" s="172"/>
      <c r="E63" s="172"/>
      <c r="F63" s="172"/>
      <c r="G63" s="172"/>
      <c r="H63" s="172"/>
      <c r="I63" s="172"/>
      <c r="J63" s="172"/>
      <c r="Q63" s="44"/>
      <c r="R63" s="44"/>
      <c r="Y63" s="44"/>
      <c r="Z63" s="44"/>
      <c r="AH63" s="44"/>
    </row>
    <row r="64" spans="1:34" s="17" customFormat="1">
      <c r="A64" s="131"/>
      <c r="B64" s="5"/>
      <c r="C64" s="172"/>
      <c r="D64" s="172"/>
      <c r="E64" s="172"/>
      <c r="F64" s="172"/>
      <c r="G64" s="172"/>
      <c r="H64" s="172"/>
      <c r="I64" s="172"/>
      <c r="J64" s="172"/>
      <c r="Q64" s="44"/>
      <c r="R64" s="44"/>
      <c r="Y64" s="44"/>
      <c r="Z64" s="44"/>
      <c r="AH64" s="44"/>
    </row>
    <row r="68" spans="1:1">
      <c r="A68" s="130"/>
    </row>
  </sheetData>
  <mergeCells count="9">
    <mergeCell ref="C33:J33"/>
    <mergeCell ref="C47:J47"/>
    <mergeCell ref="A1:J1"/>
    <mergeCell ref="C3:J3"/>
    <mergeCell ref="K4:R4"/>
    <mergeCell ref="S4:Z4"/>
    <mergeCell ref="AA4:AH4"/>
    <mergeCell ref="C5:J5"/>
    <mergeCell ref="C19:J19"/>
  </mergeCells>
  <conditionalFormatting sqref="AH31:AH64 Q31:R64 Y31:Z64">
    <cfRule type="expression" dxfId="3" priority="2" stopIfTrue="1">
      <formula>ABS(Q31)&gt;0</formula>
    </cfRule>
  </conditionalFormatting>
  <printOptions horizontalCentered="1"/>
  <pageMargins left="0.31496062992125984" right="0.31496062992125984" top="0.39370078740157483" bottom="0.39370078740157483" header="0.19685039370078741" footer="0.19685039370078741"/>
  <pageSetup scale="55" orientation="landscape" r:id="rId1"/>
  <headerFooter alignWithMargins="0">
    <oddFooter>&amp;L&amp;"Tahoma,Italique"National Bank of Canada - Supplementary Financial Information&amp;R&amp;"Tahoma,Italique"page 39</oddFooter>
  </headerFooter>
  <drawing r:id="rId2"/>
  <legacyDrawing r:id="rId3"/>
  <oleObjects>
    <mc:AlternateContent xmlns:mc="http://schemas.openxmlformats.org/markup-compatibility/2006">
      <mc:Choice Requires="x14">
        <oleObject progId="Word.Document.8" shapeId="167937" r:id="rId4">
          <objectPr defaultSize="0" r:id="rId5">
            <anchor moveWithCells="1">
              <from>
                <xdr:col>0</xdr:col>
                <xdr:colOff>66675</xdr:colOff>
                <xdr:row>0</xdr:row>
                <xdr:rowOff>38100</xdr:rowOff>
              </from>
              <to>
                <xdr:col>0</xdr:col>
                <xdr:colOff>314325</xdr:colOff>
                <xdr:row>0</xdr:row>
                <xdr:rowOff>276225</xdr:rowOff>
              </to>
            </anchor>
          </objectPr>
        </oleObject>
      </mc:Choice>
      <mc:Fallback>
        <oleObject progId="Word.Document.8" shapeId="167937" r:id="rId4"/>
      </mc:Fallback>
    </mc:AlternateContent>
    <mc:AlternateContent xmlns:mc="http://schemas.openxmlformats.org/markup-compatibility/2006">
      <mc:Choice Requires="x14">
        <oleObject progId="Word.Document.8" shapeId="167938" r:id="rId6">
          <objectPr defaultSize="0" r:id="rId5">
            <anchor moveWithCells="1">
              <from>
                <xdr:col>0</xdr:col>
                <xdr:colOff>66675</xdr:colOff>
                <xdr:row>0</xdr:row>
                <xdr:rowOff>38100</xdr:rowOff>
              </from>
              <to>
                <xdr:col>0</xdr:col>
                <xdr:colOff>314325</xdr:colOff>
                <xdr:row>0</xdr:row>
                <xdr:rowOff>276225</xdr:rowOff>
              </to>
            </anchor>
          </objectPr>
        </oleObject>
      </mc:Choice>
      <mc:Fallback>
        <oleObject progId="Word.Document.8" shapeId="167938" r:id="rId6"/>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rgb="FF0070C0"/>
    <pageSetUpPr fitToPage="1"/>
  </sheetPr>
  <dimension ref="A1:AP87"/>
  <sheetViews>
    <sheetView showZeros="0" view="pageBreakPreview" topLeftCell="A31" zoomScale="75" zoomScaleSheetLayoutView="75" workbookViewId="0">
      <selection activeCell="C14" sqref="C14"/>
    </sheetView>
  </sheetViews>
  <sheetFormatPr defaultColWidth="11.5546875" defaultRowHeight="15"/>
  <cols>
    <col min="1" max="1" width="25.6640625" customWidth="1"/>
    <col min="2" max="2" width="1.6640625" customWidth="1"/>
    <col min="3" max="3" width="10.77734375" customWidth="1"/>
    <col min="4" max="4" width="13.21875" customWidth="1"/>
    <col min="5" max="5" width="12.21875" customWidth="1"/>
    <col min="6" max="6" width="10.77734375" customWidth="1"/>
    <col min="7" max="7" width="12.33203125" customWidth="1"/>
    <col min="8" max="9" width="10.77734375" customWidth="1"/>
    <col min="10" max="11" width="12.33203125" customWidth="1"/>
    <col min="12" max="12" width="10.77734375" customWidth="1"/>
    <col min="13" max="13" width="12.21875" customWidth="1"/>
    <col min="14" max="14" width="10.77734375" customWidth="1"/>
    <col min="15" max="15" width="10.88671875" customWidth="1"/>
    <col min="16" max="16" width="12.33203125" customWidth="1"/>
    <col min="17" max="17" width="12.21875" customWidth="1"/>
    <col min="18" max="18" width="10.88671875" customWidth="1"/>
    <col min="19" max="19" width="12.21875" customWidth="1"/>
    <col min="20" max="20" width="10.88671875" customWidth="1"/>
    <col min="21" max="21" width="9.21875" bestFit="1" customWidth="1"/>
    <col min="22" max="22" width="12.33203125" customWidth="1"/>
    <col min="23" max="23" width="12.21875" customWidth="1"/>
    <col min="24" max="24" width="10.77734375" customWidth="1"/>
    <col min="25" max="25" width="12.44140625" customWidth="1"/>
    <col min="26" max="26" width="10.77734375" customWidth="1"/>
    <col min="27" max="27" width="8.21875" customWidth="1"/>
    <col min="28" max="30" width="8.5546875" bestFit="1" customWidth="1"/>
    <col min="31" max="32" width="13.5546875" customWidth="1"/>
    <col min="33" max="36" width="12.77734375" customWidth="1"/>
    <col min="37" max="37" width="1.6640625" customWidth="1"/>
    <col min="38" max="38" width="11" customWidth="1"/>
    <col min="39" max="39" width="13.21875" customWidth="1"/>
    <col min="40" max="40" width="10" customWidth="1"/>
    <col min="277" max="277" width="26.77734375" customWidth="1"/>
    <col min="278" max="278" width="1.21875" customWidth="1"/>
    <col min="279" max="284" width="13.44140625" customWidth="1"/>
    <col min="285" max="285" width="1.109375" customWidth="1"/>
    <col min="286" max="288" width="13.5546875" customWidth="1"/>
    <col min="289" max="296" width="12.44140625" customWidth="1"/>
    <col min="533" max="533" width="26.77734375" customWidth="1"/>
    <col min="534" max="534" width="1.21875" customWidth="1"/>
    <col min="535" max="540" width="13.44140625" customWidth="1"/>
    <col min="541" max="541" width="1.109375" customWidth="1"/>
    <col min="542" max="544" width="13.5546875" customWidth="1"/>
    <col min="545" max="552" width="12.44140625" customWidth="1"/>
    <col min="789" max="789" width="26.77734375" customWidth="1"/>
    <col min="790" max="790" width="1.21875" customWidth="1"/>
    <col min="791" max="796" width="13.44140625" customWidth="1"/>
    <col min="797" max="797" width="1.109375" customWidth="1"/>
    <col min="798" max="800" width="13.5546875" customWidth="1"/>
    <col min="801" max="808" width="12.44140625" customWidth="1"/>
    <col min="1045" max="1045" width="26.77734375" customWidth="1"/>
    <col min="1046" max="1046" width="1.21875" customWidth="1"/>
    <col min="1047" max="1052" width="13.44140625" customWidth="1"/>
    <col min="1053" max="1053" width="1.109375" customWidth="1"/>
    <col min="1054" max="1056" width="13.5546875" customWidth="1"/>
    <col min="1057" max="1064" width="12.44140625" customWidth="1"/>
    <col min="1301" max="1301" width="26.77734375" customWidth="1"/>
    <col min="1302" max="1302" width="1.21875" customWidth="1"/>
    <col min="1303" max="1308" width="13.44140625" customWidth="1"/>
    <col min="1309" max="1309" width="1.109375" customWidth="1"/>
    <col min="1310" max="1312" width="13.5546875" customWidth="1"/>
    <col min="1313" max="1320" width="12.44140625" customWidth="1"/>
    <col min="1557" max="1557" width="26.77734375" customWidth="1"/>
    <col min="1558" max="1558" width="1.21875" customWidth="1"/>
    <col min="1559" max="1564" width="13.44140625" customWidth="1"/>
    <col min="1565" max="1565" width="1.109375" customWidth="1"/>
    <col min="1566" max="1568" width="13.5546875" customWidth="1"/>
    <col min="1569" max="1576" width="12.44140625" customWidth="1"/>
    <col min="1813" max="1813" width="26.77734375" customWidth="1"/>
    <col min="1814" max="1814" width="1.21875" customWidth="1"/>
    <col min="1815" max="1820" width="13.44140625" customWidth="1"/>
    <col min="1821" max="1821" width="1.109375" customWidth="1"/>
    <col min="1822" max="1824" width="13.5546875" customWidth="1"/>
    <col min="1825" max="1832" width="12.44140625" customWidth="1"/>
    <col min="2069" max="2069" width="26.77734375" customWidth="1"/>
    <col min="2070" max="2070" width="1.21875" customWidth="1"/>
    <col min="2071" max="2076" width="13.44140625" customWidth="1"/>
    <col min="2077" max="2077" width="1.109375" customWidth="1"/>
    <col min="2078" max="2080" width="13.5546875" customWidth="1"/>
    <col min="2081" max="2088" width="12.44140625" customWidth="1"/>
    <col min="2325" max="2325" width="26.77734375" customWidth="1"/>
    <col min="2326" max="2326" width="1.21875" customWidth="1"/>
    <col min="2327" max="2332" width="13.44140625" customWidth="1"/>
    <col min="2333" max="2333" width="1.109375" customWidth="1"/>
    <col min="2334" max="2336" width="13.5546875" customWidth="1"/>
    <col min="2337" max="2344" width="12.44140625" customWidth="1"/>
    <col min="2581" max="2581" width="26.77734375" customWidth="1"/>
    <col min="2582" max="2582" width="1.21875" customWidth="1"/>
    <col min="2583" max="2588" width="13.44140625" customWidth="1"/>
    <col min="2589" max="2589" width="1.109375" customWidth="1"/>
    <col min="2590" max="2592" width="13.5546875" customWidth="1"/>
    <col min="2593" max="2600" width="12.44140625" customWidth="1"/>
    <col min="2837" max="2837" width="26.77734375" customWidth="1"/>
    <col min="2838" max="2838" width="1.21875" customWidth="1"/>
    <col min="2839" max="2844" width="13.44140625" customWidth="1"/>
    <col min="2845" max="2845" width="1.109375" customWidth="1"/>
    <col min="2846" max="2848" width="13.5546875" customWidth="1"/>
    <col min="2849" max="2856" width="12.44140625" customWidth="1"/>
    <col min="3093" max="3093" width="26.77734375" customWidth="1"/>
    <col min="3094" max="3094" width="1.21875" customWidth="1"/>
    <col min="3095" max="3100" width="13.44140625" customWidth="1"/>
    <col min="3101" max="3101" width="1.109375" customWidth="1"/>
    <col min="3102" max="3104" width="13.5546875" customWidth="1"/>
    <col min="3105" max="3112" width="12.44140625" customWidth="1"/>
    <col min="3349" max="3349" width="26.77734375" customWidth="1"/>
    <col min="3350" max="3350" width="1.21875" customWidth="1"/>
    <col min="3351" max="3356" width="13.44140625" customWidth="1"/>
    <col min="3357" max="3357" width="1.109375" customWidth="1"/>
    <col min="3358" max="3360" width="13.5546875" customWidth="1"/>
    <col min="3361" max="3368" width="12.44140625" customWidth="1"/>
    <col min="3605" max="3605" width="26.77734375" customWidth="1"/>
    <col min="3606" max="3606" width="1.21875" customWidth="1"/>
    <col min="3607" max="3612" width="13.44140625" customWidth="1"/>
    <col min="3613" max="3613" width="1.109375" customWidth="1"/>
    <col min="3614" max="3616" width="13.5546875" customWidth="1"/>
    <col min="3617" max="3624" width="12.44140625" customWidth="1"/>
    <col min="3861" max="3861" width="26.77734375" customWidth="1"/>
    <col min="3862" max="3862" width="1.21875" customWidth="1"/>
    <col min="3863" max="3868" width="13.44140625" customWidth="1"/>
    <col min="3869" max="3869" width="1.109375" customWidth="1"/>
    <col min="3870" max="3872" width="13.5546875" customWidth="1"/>
    <col min="3873" max="3880" width="12.44140625" customWidth="1"/>
    <col min="4117" max="4117" width="26.77734375" customWidth="1"/>
    <col min="4118" max="4118" width="1.21875" customWidth="1"/>
    <col min="4119" max="4124" width="13.44140625" customWidth="1"/>
    <col min="4125" max="4125" width="1.109375" customWidth="1"/>
    <col min="4126" max="4128" width="13.5546875" customWidth="1"/>
    <col min="4129" max="4136" width="12.44140625" customWidth="1"/>
    <col min="4373" max="4373" width="26.77734375" customWidth="1"/>
    <col min="4374" max="4374" width="1.21875" customWidth="1"/>
    <col min="4375" max="4380" width="13.44140625" customWidth="1"/>
    <col min="4381" max="4381" width="1.109375" customWidth="1"/>
    <col min="4382" max="4384" width="13.5546875" customWidth="1"/>
    <col min="4385" max="4392" width="12.44140625" customWidth="1"/>
    <col min="4629" max="4629" width="26.77734375" customWidth="1"/>
    <col min="4630" max="4630" width="1.21875" customWidth="1"/>
    <col min="4631" max="4636" width="13.44140625" customWidth="1"/>
    <col min="4637" max="4637" width="1.109375" customWidth="1"/>
    <col min="4638" max="4640" width="13.5546875" customWidth="1"/>
    <col min="4641" max="4648" width="12.44140625" customWidth="1"/>
    <col min="4885" max="4885" width="26.77734375" customWidth="1"/>
    <col min="4886" max="4886" width="1.21875" customWidth="1"/>
    <col min="4887" max="4892" width="13.44140625" customWidth="1"/>
    <col min="4893" max="4893" width="1.109375" customWidth="1"/>
    <col min="4894" max="4896" width="13.5546875" customWidth="1"/>
    <col min="4897" max="4904" width="12.44140625" customWidth="1"/>
    <col min="5141" max="5141" width="26.77734375" customWidth="1"/>
    <col min="5142" max="5142" width="1.21875" customWidth="1"/>
    <col min="5143" max="5148" width="13.44140625" customWidth="1"/>
    <col min="5149" max="5149" width="1.109375" customWidth="1"/>
    <col min="5150" max="5152" width="13.5546875" customWidth="1"/>
    <col min="5153" max="5160" width="12.44140625" customWidth="1"/>
    <col min="5397" max="5397" width="26.77734375" customWidth="1"/>
    <col min="5398" max="5398" width="1.21875" customWidth="1"/>
    <col min="5399" max="5404" width="13.44140625" customWidth="1"/>
    <col min="5405" max="5405" width="1.109375" customWidth="1"/>
    <col min="5406" max="5408" width="13.5546875" customWidth="1"/>
    <col min="5409" max="5416" width="12.44140625" customWidth="1"/>
    <col min="5653" max="5653" width="26.77734375" customWidth="1"/>
    <col min="5654" max="5654" width="1.21875" customWidth="1"/>
    <col min="5655" max="5660" width="13.44140625" customWidth="1"/>
    <col min="5661" max="5661" width="1.109375" customWidth="1"/>
    <col min="5662" max="5664" width="13.5546875" customWidth="1"/>
    <col min="5665" max="5672" width="12.44140625" customWidth="1"/>
    <col min="5909" max="5909" width="26.77734375" customWidth="1"/>
    <col min="5910" max="5910" width="1.21875" customWidth="1"/>
    <col min="5911" max="5916" width="13.44140625" customWidth="1"/>
    <col min="5917" max="5917" width="1.109375" customWidth="1"/>
    <col min="5918" max="5920" width="13.5546875" customWidth="1"/>
    <col min="5921" max="5928" width="12.44140625" customWidth="1"/>
    <col min="6165" max="6165" width="26.77734375" customWidth="1"/>
    <col min="6166" max="6166" width="1.21875" customWidth="1"/>
    <col min="6167" max="6172" width="13.44140625" customWidth="1"/>
    <col min="6173" max="6173" width="1.109375" customWidth="1"/>
    <col min="6174" max="6176" width="13.5546875" customWidth="1"/>
    <col min="6177" max="6184" width="12.44140625" customWidth="1"/>
    <col min="6421" max="6421" width="26.77734375" customWidth="1"/>
    <col min="6422" max="6422" width="1.21875" customWidth="1"/>
    <col min="6423" max="6428" width="13.44140625" customWidth="1"/>
    <col min="6429" max="6429" width="1.109375" customWidth="1"/>
    <col min="6430" max="6432" width="13.5546875" customWidth="1"/>
    <col min="6433" max="6440" width="12.44140625" customWidth="1"/>
    <col min="6677" max="6677" width="26.77734375" customWidth="1"/>
    <col min="6678" max="6678" width="1.21875" customWidth="1"/>
    <col min="6679" max="6684" width="13.44140625" customWidth="1"/>
    <col min="6685" max="6685" width="1.109375" customWidth="1"/>
    <col min="6686" max="6688" width="13.5546875" customWidth="1"/>
    <col min="6689" max="6696" width="12.44140625" customWidth="1"/>
    <col min="6933" max="6933" width="26.77734375" customWidth="1"/>
    <col min="6934" max="6934" width="1.21875" customWidth="1"/>
    <col min="6935" max="6940" width="13.44140625" customWidth="1"/>
    <col min="6941" max="6941" width="1.109375" customWidth="1"/>
    <col min="6942" max="6944" width="13.5546875" customWidth="1"/>
    <col min="6945" max="6952" width="12.44140625" customWidth="1"/>
    <col min="7189" max="7189" width="26.77734375" customWidth="1"/>
    <col min="7190" max="7190" width="1.21875" customWidth="1"/>
    <col min="7191" max="7196" width="13.44140625" customWidth="1"/>
    <col min="7197" max="7197" width="1.109375" customWidth="1"/>
    <col min="7198" max="7200" width="13.5546875" customWidth="1"/>
    <col min="7201" max="7208" width="12.44140625" customWidth="1"/>
    <col min="7445" max="7445" width="26.77734375" customWidth="1"/>
    <col min="7446" max="7446" width="1.21875" customWidth="1"/>
    <col min="7447" max="7452" width="13.44140625" customWidth="1"/>
    <col min="7453" max="7453" width="1.109375" customWidth="1"/>
    <col min="7454" max="7456" width="13.5546875" customWidth="1"/>
    <col min="7457" max="7464" width="12.44140625" customWidth="1"/>
    <col min="7701" max="7701" width="26.77734375" customWidth="1"/>
    <col min="7702" max="7702" width="1.21875" customWidth="1"/>
    <col min="7703" max="7708" width="13.44140625" customWidth="1"/>
    <col min="7709" max="7709" width="1.109375" customWidth="1"/>
    <col min="7710" max="7712" width="13.5546875" customWidth="1"/>
    <col min="7713" max="7720" width="12.44140625" customWidth="1"/>
    <col min="7957" max="7957" width="26.77734375" customWidth="1"/>
    <col min="7958" max="7958" width="1.21875" customWidth="1"/>
    <col min="7959" max="7964" width="13.44140625" customWidth="1"/>
    <col min="7965" max="7965" width="1.109375" customWidth="1"/>
    <col min="7966" max="7968" width="13.5546875" customWidth="1"/>
    <col min="7969" max="7976" width="12.44140625" customWidth="1"/>
    <col min="8213" max="8213" width="26.77734375" customWidth="1"/>
    <col min="8214" max="8214" width="1.21875" customWidth="1"/>
    <col min="8215" max="8220" width="13.44140625" customWidth="1"/>
    <col min="8221" max="8221" width="1.109375" customWidth="1"/>
    <col min="8222" max="8224" width="13.5546875" customWidth="1"/>
    <col min="8225" max="8232" width="12.44140625" customWidth="1"/>
    <col min="8469" max="8469" width="26.77734375" customWidth="1"/>
    <col min="8470" max="8470" width="1.21875" customWidth="1"/>
    <col min="8471" max="8476" width="13.44140625" customWidth="1"/>
    <col min="8477" max="8477" width="1.109375" customWidth="1"/>
    <col min="8478" max="8480" width="13.5546875" customWidth="1"/>
    <col min="8481" max="8488" width="12.44140625" customWidth="1"/>
    <col min="8725" max="8725" width="26.77734375" customWidth="1"/>
    <col min="8726" max="8726" width="1.21875" customWidth="1"/>
    <col min="8727" max="8732" width="13.44140625" customWidth="1"/>
    <col min="8733" max="8733" width="1.109375" customWidth="1"/>
    <col min="8734" max="8736" width="13.5546875" customWidth="1"/>
    <col min="8737" max="8744" width="12.44140625" customWidth="1"/>
    <col min="8981" max="8981" width="26.77734375" customWidth="1"/>
    <col min="8982" max="8982" width="1.21875" customWidth="1"/>
    <col min="8983" max="8988" width="13.44140625" customWidth="1"/>
    <col min="8989" max="8989" width="1.109375" customWidth="1"/>
    <col min="8990" max="8992" width="13.5546875" customWidth="1"/>
    <col min="8993" max="9000" width="12.44140625" customWidth="1"/>
    <col min="9237" max="9237" width="26.77734375" customWidth="1"/>
    <col min="9238" max="9238" width="1.21875" customWidth="1"/>
    <col min="9239" max="9244" width="13.44140625" customWidth="1"/>
    <col min="9245" max="9245" width="1.109375" customWidth="1"/>
    <col min="9246" max="9248" width="13.5546875" customWidth="1"/>
    <col min="9249" max="9256" width="12.44140625" customWidth="1"/>
    <col min="9493" max="9493" width="26.77734375" customWidth="1"/>
    <col min="9494" max="9494" width="1.21875" customWidth="1"/>
    <col min="9495" max="9500" width="13.44140625" customWidth="1"/>
    <col min="9501" max="9501" width="1.109375" customWidth="1"/>
    <col min="9502" max="9504" width="13.5546875" customWidth="1"/>
    <col min="9505" max="9512" width="12.44140625" customWidth="1"/>
    <col min="9749" max="9749" width="26.77734375" customWidth="1"/>
    <col min="9750" max="9750" width="1.21875" customWidth="1"/>
    <col min="9751" max="9756" width="13.44140625" customWidth="1"/>
    <col min="9757" max="9757" width="1.109375" customWidth="1"/>
    <col min="9758" max="9760" width="13.5546875" customWidth="1"/>
    <col min="9761" max="9768" width="12.44140625" customWidth="1"/>
    <col min="10005" max="10005" width="26.77734375" customWidth="1"/>
    <col min="10006" max="10006" width="1.21875" customWidth="1"/>
    <col min="10007" max="10012" width="13.44140625" customWidth="1"/>
    <col min="10013" max="10013" width="1.109375" customWidth="1"/>
    <col min="10014" max="10016" width="13.5546875" customWidth="1"/>
    <col min="10017" max="10024" width="12.44140625" customWidth="1"/>
    <col min="10261" max="10261" width="26.77734375" customWidth="1"/>
    <col min="10262" max="10262" width="1.21875" customWidth="1"/>
    <col min="10263" max="10268" width="13.44140625" customWidth="1"/>
    <col min="10269" max="10269" width="1.109375" customWidth="1"/>
    <col min="10270" max="10272" width="13.5546875" customWidth="1"/>
    <col min="10273" max="10280" width="12.44140625" customWidth="1"/>
    <col min="10517" max="10517" width="26.77734375" customWidth="1"/>
    <col min="10518" max="10518" width="1.21875" customWidth="1"/>
    <col min="10519" max="10524" width="13.44140625" customWidth="1"/>
    <col min="10525" max="10525" width="1.109375" customWidth="1"/>
    <col min="10526" max="10528" width="13.5546875" customWidth="1"/>
    <col min="10529" max="10536" width="12.44140625" customWidth="1"/>
    <col min="10773" max="10773" width="26.77734375" customWidth="1"/>
    <col min="10774" max="10774" width="1.21875" customWidth="1"/>
    <col min="10775" max="10780" width="13.44140625" customWidth="1"/>
    <col min="10781" max="10781" width="1.109375" customWidth="1"/>
    <col min="10782" max="10784" width="13.5546875" customWidth="1"/>
    <col min="10785" max="10792" width="12.44140625" customWidth="1"/>
    <col min="11029" max="11029" width="26.77734375" customWidth="1"/>
    <col min="11030" max="11030" width="1.21875" customWidth="1"/>
    <col min="11031" max="11036" width="13.44140625" customWidth="1"/>
    <col min="11037" max="11037" width="1.109375" customWidth="1"/>
    <col min="11038" max="11040" width="13.5546875" customWidth="1"/>
    <col min="11041" max="11048" width="12.44140625" customWidth="1"/>
    <col min="11285" max="11285" width="26.77734375" customWidth="1"/>
    <col min="11286" max="11286" width="1.21875" customWidth="1"/>
    <col min="11287" max="11292" width="13.44140625" customWidth="1"/>
    <col min="11293" max="11293" width="1.109375" customWidth="1"/>
    <col min="11294" max="11296" width="13.5546875" customWidth="1"/>
    <col min="11297" max="11304" width="12.44140625" customWidth="1"/>
    <col min="11541" max="11541" width="26.77734375" customWidth="1"/>
    <col min="11542" max="11542" width="1.21875" customWidth="1"/>
    <col min="11543" max="11548" width="13.44140625" customWidth="1"/>
    <col min="11549" max="11549" width="1.109375" customWidth="1"/>
    <col min="11550" max="11552" width="13.5546875" customWidth="1"/>
    <col min="11553" max="11560" width="12.44140625" customWidth="1"/>
    <col min="11797" max="11797" width="26.77734375" customWidth="1"/>
    <col min="11798" max="11798" width="1.21875" customWidth="1"/>
    <col min="11799" max="11804" width="13.44140625" customWidth="1"/>
    <col min="11805" max="11805" width="1.109375" customWidth="1"/>
    <col min="11806" max="11808" width="13.5546875" customWidth="1"/>
    <col min="11809" max="11816" width="12.44140625" customWidth="1"/>
    <col min="12053" max="12053" width="26.77734375" customWidth="1"/>
    <col min="12054" max="12054" width="1.21875" customWidth="1"/>
    <col min="12055" max="12060" width="13.44140625" customWidth="1"/>
    <col min="12061" max="12061" width="1.109375" customWidth="1"/>
    <col min="12062" max="12064" width="13.5546875" customWidth="1"/>
    <col min="12065" max="12072" width="12.44140625" customWidth="1"/>
    <col min="12309" max="12309" width="26.77734375" customWidth="1"/>
    <col min="12310" max="12310" width="1.21875" customWidth="1"/>
    <col min="12311" max="12316" width="13.44140625" customWidth="1"/>
    <col min="12317" max="12317" width="1.109375" customWidth="1"/>
    <col min="12318" max="12320" width="13.5546875" customWidth="1"/>
    <col min="12321" max="12328" width="12.44140625" customWidth="1"/>
    <col min="12565" max="12565" width="26.77734375" customWidth="1"/>
    <col min="12566" max="12566" width="1.21875" customWidth="1"/>
    <col min="12567" max="12572" width="13.44140625" customWidth="1"/>
    <col min="12573" max="12573" width="1.109375" customWidth="1"/>
    <col min="12574" max="12576" width="13.5546875" customWidth="1"/>
    <col min="12577" max="12584" width="12.44140625" customWidth="1"/>
    <col min="12821" max="12821" width="26.77734375" customWidth="1"/>
    <col min="12822" max="12822" width="1.21875" customWidth="1"/>
    <col min="12823" max="12828" width="13.44140625" customWidth="1"/>
    <col min="12829" max="12829" width="1.109375" customWidth="1"/>
    <col min="12830" max="12832" width="13.5546875" customWidth="1"/>
    <col min="12833" max="12840" width="12.44140625" customWidth="1"/>
    <col min="13077" max="13077" width="26.77734375" customWidth="1"/>
    <col min="13078" max="13078" width="1.21875" customWidth="1"/>
    <col min="13079" max="13084" width="13.44140625" customWidth="1"/>
    <col min="13085" max="13085" width="1.109375" customWidth="1"/>
    <col min="13086" max="13088" width="13.5546875" customWidth="1"/>
    <col min="13089" max="13096" width="12.44140625" customWidth="1"/>
    <col min="13333" max="13333" width="26.77734375" customWidth="1"/>
    <col min="13334" max="13334" width="1.21875" customWidth="1"/>
    <col min="13335" max="13340" width="13.44140625" customWidth="1"/>
    <col min="13341" max="13341" width="1.109375" customWidth="1"/>
    <col min="13342" max="13344" width="13.5546875" customWidth="1"/>
    <col min="13345" max="13352" width="12.44140625" customWidth="1"/>
    <col min="13589" max="13589" width="26.77734375" customWidth="1"/>
    <col min="13590" max="13590" width="1.21875" customWidth="1"/>
    <col min="13591" max="13596" width="13.44140625" customWidth="1"/>
    <col min="13597" max="13597" width="1.109375" customWidth="1"/>
    <col min="13598" max="13600" width="13.5546875" customWidth="1"/>
    <col min="13601" max="13608" width="12.44140625" customWidth="1"/>
    <col min="13845" max="13845" width="26.77734375" customWidth="1"/>
    <col min="13846" max="13846" width="1.21875" customWidth="1"/>
    <col min="13847" max="13852" width="13.44140625" customWidth="1"/>
    <col min="13853" max="13853" width="1.109375" customWidth="1"/>
    <col min="13854" max="13856" width="13.5546875" customWidth="1"/>
    <col min="13857" max="13864" width="12.44140625" customWidth="1"/>
    <col min="14101" max="14101" width="26.77734375" customWidth="1"/>
    <col min="14102" max="14102" width="1.21875" customWidth="1"/>
    <col min="14103" max="14108" width="13.44140625" customWidth="1"/>
    <col min="14109" max="14109" width="1.109375" customWidth="1"/>
    <col min="14110" max="14112" width="13.5546875" customWidth="1"/>
    <col min="14113" max="14120" width="12.44140625" customWidth="1"/>
    <col min="14357" max="14357" width="26.77734375" customWidth="1"/>
    <col min="14358" max="14358" width="1.21875" customWidth="1"/>
    <col min="14359" max="14364" width="13.44140625" customWidth="1"/>
    <col min="14365" max="14365" width="1.109375" customWidth="1"/>
    <col min="14366" max="14368" width="13.5546875" customWidth="1"/>
    <col min="14369" max="14376" width="12.44140625" customWidth="1"/>
    <col min="14613" max="14613" width="26.77734375" customWidth="1"/>
    <col min="14614" max="14614" width="1.21875" customWidth="1"/>
    <col min="14615" max="14620" width="13.44140625" customWidth="1"/>
    <col min="14621" max="14621" width="1.109375" customWidth="1"/>
    <col min="14622" max="14624" width="13.5546875" customWidth="1"/>
    <col min="14625" max="14632" width="12.44140625" customWidth="1"/>
    <col min="14869" max="14869" width="26.77734375" customWidth="1"/>
    <col min="14870" max="14870" width="1.21875" customWidth="1"/>
    <col min="14871" max="14876" width="13.44140625" customWidth="1"/>
    <col min="14877" max="14877" width="1.109375" customWidth="1"/>
    <col min="14878" max="14880" width="13.5546875" customWidth="1"/>
    <col min="14881" max="14888" width="12.44140625" customWidth="1"/>
    <col min="15125" max="15125" width="26.77734375" customWidth="1"/>
    <col min="15126" max="15126" width="1.21875" customWidth="1"/>
    <col min="15127" max="15132" width="13.44140625" customWidth="1"/>
    <col min="15133" max="15133" width="1.109375" customWidth="1"/>
    <col min="15134" max="15136" width="13.5546875" customWidth="1"/>
    <col min="15137" max="15144" width="12.44140625" customWidth="1"/>
    <col min="15381" max="15381" width="26.77734375" customWidth="1"/>
    <col min="15382" max="15382" width="1.21875" customWidth="1"/>
    <col min="15383" max="15388" width="13.44140625" customWidth="1"/>
    <col min="15389" max="15389" width="1.109375" customWidth="1"/>
    <col min="15390" max="15392" width="13.5546875" customWidth="1"/>
    <col min="15393" max="15400" width="12.44140625" customWidth="1"/>
    <col min="15637" max="15637" width="26.77734375" customWidth="1"/>
    <col min="15638" max="15638" width="1.21875" customWidth="1"/>
    <col min="15639" max="15644" width="13.44140625" customWidth="1"/>
    <col min="15645" max="15645" width="1.109375" customWidth="1"/>
    <col min="15646" max="15648" width="13.5546875" customWidth="1"/>
    <col min="15649" max="15656" width="12.44140625" customWidth="1"/>
    <col min="15893" max="15893" width="26.77734375" customWidth="1"/>
    <col min="15894" max="15894" width="1.21875" customWidth="1"/>
    <col min="15895" max="15900" width="13.44140625" customWidth="1"/>
    <col min="15901" max="15901" width="1.109375" customWidth="1"/>
    <col min="15902" max="15904" width="13.5546875" customWidth="1"/>
    <col min="15905" max="15912" width="12.44140625" customWidth="1"/>
    <col min="16149" max="16149" width="26.77734375" customWidth="1"/>
    <col min="16150" max="16150" width="1.21875" customWidth="1"/>
    <col min="16151" max="16156" width="13.44140625" customWidth="1"/>
    <col min="16157" max="16157" width="1.109375" customWidth="1"/>
    <col min="16158" max="16160" width="13.5546875" customWidth="1"/>
    <col min="16161" max="16168" width="12.44140625" customWidth="1"/>
  </cols>
  <sheetData>
    <row r="1" spans="1:40" ht="29.25" customHeight="1">
      <c r="A1" s="4312" t="s">
        <v>697</v>
      </c>
      <c r="B1" s="4312"/>
      <c r="C1" s="4312"/>
      <c r="D1" s="4312"/>
      <c r="E1" s="4312"/>
      <c r="F1" s="4312"/>
      <c r="G1" s="4312"/>
      <c r="H1" s="4312"/>
      <c r="I1" s="4312"/>
      <c r="J1" s="4312"/>
      <c r="K1" s="4312"/>
      <c r="L1" s="4312"/>
      <c r="M1" s="4312"/>
      <c r="N1" s="4312"/>
      <c r="O1" s="4312"/>
      <c r="P1" s="4312"/>
      <c r="Q1" s="4312"/>
      <c r="R1" s="4312"/>
      <c r="S1" s="4312"/>
      <c r="T1" s="4312"/>
      <c r="U1" s="4312"/>
      <c r="V1" s="4312"/>
      <c r="W1" s="4312"/>
      <c r="X1" s="4312"/>
      <c r="Y1" s="4312"/>
      <c r="Z1" s="4312"/>
      <c r="AA1" s="620"/>
      <c r="AB1" s="620"/>
      <c r="AC1" s="620"/>
      <c r="AD1" s="620"/>
      <c r="AE1" s="580"/>
      <c r="AF1" s="580"/>
      <c r="AG1" s="580"/>
      <c r="AH1" s="580"/>
      <c r="AI1" s="580"/>
      <c r="AJ1" s="510"/>
      <c r="AK1" s="510"/>
      <c r="AL1" s="510"/>
      <c r="AM1" s="510"/>
      <c r="AN1" s="510"/>
    </row>
    <row r="2" spans="1:40" ht="12.75" customHeight="1" thickBot="1">
      <c r="A2" s="694"/>
      <c r="B2" s="694"/>
      <c r="C2" s="1473"/>
      <c r="D2" s="1473"/>
      <c r="E2" s="1473"/>
      <c r="F2" s="1473"/>
      <c r="G2" s="1473"/>
      <c r="H2" s="1473"/>
      <c r="I2" s="1473"/>
      <c r="J2" s="1473"/>
      <c r="K2" s="1473"/>
      <c r="L2" s="1473"/>
      <c r="M2" s="1473"/>
      <c r="N2" s="1473"/>
      <c r="O2" s="694"/>
      <c r="P2" s="694"/>
      <c r="Q2" s="694"/>
      <c r="R2" s="694"/>
      <c r="S2" s="694"/>
      <c r="T2" s="694"/>
      <c r="U2" s="694"/>
      <c r="V2" s="694"/>
      <c r="W2" s="694"/>
      <c r="X2" s="694"/>
      <c r="Y2" s="694"/>
      <c r="Z2" s="694"/>
      <c r="AA2" s="694"/>
      <c r="AB2" s="694"/>
      <c r="AC2" s="694"/>
      <c r="AD2" s="694"/>
      <c r="AE2" s="694"/>
      <c r="AF2" s="694"/>
      <c r="AG2" s="694"/>
      <c r="AH2" s="694"/>
      <c r="AI2" s="694"/>
      <c r="AJ2" s="510"/>
      <c r="AK2" s="510"/>
      <c r="AL2" s="510"/>
      <c r="AM2" s="510"/>
      <c r="AN2" s="510"/>
    </row>
    <row r="3" spans="1:40" s="42" customFormat="1" ht="20.25" customHeight="1">
      <c r="C3" s="4256">
        <v>2014</v>
      </c>
      <c r="D3" s="4257"/>
      <c r="E3" s="4257"/>
      <c r="F3" s="4257"/>
      <c r="G3" s="4257"/>
      <c r="H3" s="4257"/>
      <c r="I3" s="4257"/>
      <c r="J3" s="4257"/>
      <c r="K3" s="4257"/>
      <c r="L3" s="4257"/>
      <c r="M3" s="4257"/>
      <c r="N3" s="4258"/>
      <c r="O3" s="153"/>
      <c r="P3" s="153"/>
      <c r="Q3" s="153"/>
      <c r="R3" s="153"/>
      <c r="S3" s="153"/>
      <c r="T3" s="153"/>
      <c r="U3" s="153"/>
      <c r="V3" s="153"/>
      <c r="W3" s="153"/>
      <c r="X3" s="153"/>
      <c r="Y3" s="153"/>
      <c r="Z3" s="153"/>
      <c r="AD3" s="41"/>
      <c r="AE3" s="4438"/>
      <c r="AF3" s="4438"/>
      <c r="AG3" s="4438"/>
      <c r="AH3" s="4438"/>
    </row>
    <row r="4" spans="1:40" ht="20.25" customHeight="1" thickBot="1">
      <c r="A4" s="29"/>
      <c r="B4" s="14"/>
      <c r="C4" s="4435" t="s">
        <v>3</v>
      </c>
      <c r="D4" s="4436"/>
      <c r="E4" s="4436"/>
      <c r="F4" s="4436"/>
      <c r="G4" s="4436"/>
      <c r="H4" s="4437"/>
      <c r="I4" s="4435" t="s">
        <v>4</v>
      </c>
      <c r="J4" s="4436"/>
      <c r="K4" s="4436"/>
      <c r="L4" s="4436"/>
      <c r="M4" s="4436"/>
      <c r="N4" s="4437"/>
      <c r="O4" s="4417"/>
      <c r="P4" s="4417"/>
      <c r="Q4" s="4417"/>
      <c r="R4" s="4417"/>
      <c r="S4" s="4417"/>
      <c r="T4" s="4417"/>
      <c r="U4" s="4417"/>
      <c r="V4" s="4417"/>
      <c r="W4" s="4417"/>
      <c r="X4" s="4417"/>
      <c r="Y4" s="4417"/>
      <c r="Z4" s="4417"/>
      <c r="AA4" s="3"/>
      <c r="AB4" s="3"/>
      <c r="AD4" s="3"/>
      <c r="AE4" s="611"/>
      <c r="AF4" s="611"/>
      <c r="AG4" s="611"/>
      <c r="AH4" s="611"/>
    </row>
    <row r="5" spans="1:40" ht="48.75" thickBot="1">
      <c r="A5" s="183" t="s">
        <v>250</v>
      </c>
      <c r="B5" s="5"/>
      <c r="C5" s="184" t="s">
        <v>283</v>
      </c>
      <c r="D5" s="185" t="s">
        <v>284</v>
      </c>
      <c r="E5" s="185" t="s">
        <v>285</v>
      </c>
      <c r="F5" s="185" t="s">
        <v>113</v>
      </c>
      <c r="G5" s="185" t="s">
        <v>298</v>
      </c>
      <c r="H5" s="186" t="s">
        <v>5</v>
      </c>
      <c r="I5" s="184" t="s">
        <v>283</v>
      </c>
      <c r="J5" s="185" t="s">
        <v>284</v>
      </c>
      <c r="K5" s="185" t="s">
        <v>285</v>
      </c>
      <c r="L5" s="185" t="s">
        <v>113</v>
      </c>
      <c r="M5" s="185" t="s">
        <v>298</v>
      </c>
      <c r="N5" s="186" t="s">
        <v>5</v>
      </c>
      <c r="O5" s="533"/>
      <c r="P5" s="533"/>
      <c r="Q5" s="533"/>
      <c r="R5" s="533"/>
      <c r="S5" s="533"/>
      <c r="T5" s="533"/>
      <c r="U5" s="533"/>
      <c r="V5" s="533"/>
      <c r="W5" s="533"/>
      <c r="X5" s="533"/>
      <c r="Y5" s="533"/>
      <c r="Z5" s="533"/>
      <c r="AD5" s="3"/>
      <c r="AE5" s="391"/>
      <c r="AF5" s="391"/>
      <c r="AG5" s="391"/>
      <c r="AH5" s="391"/>
    </row>
    <row r="6" spans="1:40" ht="15.75" customHeight="1">
      <c r="A6" s="187" t="s">
        <v>9</v>
      </c>
      <c r="B6" s="164"/>
      <c r="C6" s="188"/>
      <c r="D6" s="189"/>
      <c r="E6" s="189"/>
      <c r="F6" s="189"/>
      <c r="G6" s="189"/>
      <c r="H6" s="190"/>
      <c r="I6" s="188"/>
      <c r="J6" s="189"/>
      <c r="K6" s="189"/>
      <c r="L6" s="189"/>
      <c r="M6" s="189"/>
      <c r="N6" s="190"/>
      <c r="O6" s="318"/>
      <c r="P6" s="318"/>
      <c r="Q6" s="318"/>
      <c r="R6" s="318"/>
      <c r="S6" s="318"/>
      <c r="T6" s="318"/>
      <c r="U6" s="318"/>
      <c r="V6" s="318"/>
      <c r="W6" s="318"/>
      <c r="X6" s="318"/>
      <c r="Y6" s="318"/>
      <c r="Z6" s="318"/>
      <c r="AD6" s="3"/>
      <c r="AE6" s="318"/>
      <c r="AF6" s="318"/>
      <c r="AG6" s="318"/>
      <c r="AH6" s="318"/>
    </row>
    <row r="7" spans="1:40" ht="15.75" customHeight="1">
      <c r="A7" s="572" t="s">
        <v>670</v>
      </c>
      <c r="B7" s="24"/>
      <c r="C7" s="180">
        <v>34014</v>
      </c>
      <c r="D7" s="181">
        <v>5085</v>
      </c>
      <c r="E7" s="181">
        <v>0</v>
      </c>
      <c r="F7" s="181">
        <v>0</v>
      </c>
      <c r="G7" s="181">
        <v>0</v>
      </c>
      <c r="H7" s="182">
        <f>SUM(C7:G7)</f>
        <v>39099</v>
      </c>
      <c r="I7" s="180">
        <v>34010</v>
      </c>
      <c r="J7" s="181">
        <v>4939</v>
      </c>
      <c r="K7" s="181">
        <v>0</v>
      </c>
      <c r="L7" s="181">
        <v>0</v>
      </c>
      <c r="M7" s="181">
        <v>0</v>
      </c>
      <c r="N7" s="182">
        <f>SUM(I7:M7)</f>
        <v>38949</v>
      </c>
      <c r="O7" s="381"/>
      <c r="P7" s="381"/>
      <c r="Q7" s="381"/>
      <c r="R7" s="381"/>
      <c r="S7" s="381"/>
      <c r="T7" s="381"/>
      <c r="U7" s="381"/>
      <c r="V7" s="381"/>
      <c r="W7" s="381"/>
      <c r="X7" s="381"/>
      <c r="Y7" s="381"/>
      <c r="Z7" s="381"/>
      <c r="AA7" s="32"/>
      <c r="AD7" s="3"/>
      <c r="AE7" s="381"/>
      <c r="AF7" s="381"/>
      <c r="AG7" s="381"/>
      <c r="AH7" s="381"/>
    </row>
    <row r="8" spans="1:40" ht="15.75" customHeight="1">
      <c r="A8" s="572" t="s">
        <v>282</v>
      </c>
      <c r="B8" s="24"/>
      <c r="C8" s="180">
        <v>2600</v>
      </c>
      <c r="D8" s="181">
        <v>2010</v>
      </c>
      <c r="E8" s="181">
        <v>0</v>
      </c>
      <c r="F8" s="181">
        <v>0</v>
      </c>
      <c r="G8" s="181">
        <v>0</v>
      </c>
      <c r="H8" s="182">
        <f>SUM(C8:G8)</f>
        <v>4610</v>
      </c>
      <c r="I8" s="180">
        <v>2559</v>
      </c>
      <c r="J8" s="181">
        <v>1943</v>
      </c>
      <c r="K8" s="181">
        <v>0</v>
      </c>
      <c r="L8" s="181">
        <v>0</v>
      </c>
      <c r="M8" s="181">
        <v>0</v>
      </c>
      <c r="N8" s="182">
        <f>SUM(I8:M8)</f>
        <v>4502</v>
      </c>
      <c r="O8" s="381"/>
      <c r="P8" s="381"/>
      <c r="Q8" s="381"/>
      <c r="R8" s="381"/>
      <c r="S8" s="381"/>
      <c r="T8" s="381"/>
      <c r="U8" s="381"/>
      <c r="V8" s="381"/>
      <c r="W8" s="381"/>
      <c r="X8" s="381"/>
      <c r="Y8" s="381"/>
      <c r="Z8" s="381"/>
      <c r="AA8" s="32"/>
      <c r="AD8" s="3"/>
      <c r="AE8" s="381"/>
      <c r="AF8" s="381"/>
      <c r="AG8" s="381"/>
      <c r="AH8" s="381"/>
    </row>
    <row r="9" spans="1:40" ht="15.75" customHeight="1">
      <c r="A9" s="244" t="s">
        <v>114</v>
      </c>
      <c r="B9" s="24"/>
      <c r="C9" s="180">
        <v>11232</v>
      </c>
      <c r="D9" s="181">
        <v>1148</v>
      </c>
      <c r="E9" s="181">
        <v>0</v>
      </c>
      <c r="F9" s="181">
        <v>0</v>
      </c>
      <c r="G9" s="181">
        <v>15</v>
      </c>
      <c r="H9" s="182">
        <f>SUM(C9:G9)</f>
        <v>12395</v>
      </c>
      <c r="I9" s="180">
        <v>10845</v>
      </c>
      <c r="J9" s="181">
        <v>1166</v>
      </c>
      <c r="K9" s="181">
        <v>0</v>
      </c>
      <c r="L9" s="181">
        <v>0</v>
      </c>
      <c r="M9" s="181">
        <v>14</v>
      </c>
      <c r="N9" s="182">
        <f>SUM(I9:M9)</f>
        <v>12025</v>
      </c>
      <c r="O9" s="381"/>
      <c r="P9" s="381"/>
      <c r="Q9" s="381"/>
      <c r="R9" s="381"/>
      <c r="S9" s="381"/>
      <c r="T9" s="381"/>
      <c r="U9" s="381"/>
      <c r="V9" s="381"/>
      <c r="W9" s="381"/>
      <c r="X9" s="381"/>
      <c r="Y9" s="381"/>
      <c r="Z9" s="381"/>
      <c r="AA9" s="32"/>
      <c r="AD9" s="3"/>
      <c r="AE9" s="381"/>
      <c r="AF9" s="381"/>
      <c r="AG9" s="381"/>
      <c r="AH9" s="381"/>
    </row>
    <row r="10" spans="1:40" ht="15.75" customHeight="1">
      <c r="A10" s="1211"/>
      <c r="B10" s="1212"/>
      <c r="C10" s="1205">
        <f t="shared" ref="C10:H10" si="0">SUM(C7:C9)</f>
        <v>47846</v>
      </c>
      <c r="D10" s="1206">
        <f t="shared" si="0"/>
        <v>8243</v>
      </c>
      <c r="E10" s="1206">
        <f t="shared" si="0"/>
        <v>0</v>
      </c>
      <c r="F10" s="1206">
        <f t="shared" si="0"/>
        <v>0</v>
      </c>
      <c r="G10" s="1206">
        <f t="shared" si="0"/>
        <v>15</v>
      </c>
      <c r="H10" s="1209">
        <f t="shared" si="0"/>
        <v>56104</v>
      </c>
      <c r="I10" s="1205">
        <f t="shared" ref="I10:N10" si="1">SUM(I7:I9)</f>
        <v>47414</v>
      </c>
      <c r="J10" s="1206">
        <f t="shared" si="1"/>
        <v>8048</v>
      </c>
      <c r="K10" s="1206">
        <f t="shared" si="1"/>
        <v>0</v>
      </c>
      <c r="L10" s="1206">
        <f t="shared" si="1"/>
        <v>0</v>
      </c>
      <c r="M10" s="1206">
        <f t="shared" si="1"/>
        <v>14</v>
      </c>
      <c r="N10" s="1209">
        <f t="shared" si="1"/>
        <v>55476</v>
      </c>
      <c r="O10" s="383"/>
      <c r="P10" s="383"/>
      <c r="Q10" s="383"/>
      <c r="R10" s="383"/>
      <c r="S10" s="383"/>
      <c r="T10" s="383"/>
      <c r="U10" s="383"/>
      <c r="V10" s="383"/>
      <c r="W10" s="383"/>
      <c r="X10" s="383"/>
      <c r="Y10" s="383"/>
      <c r="Z10" s="383"/>
      <c r="AA10" s="32"/>
      <c r="AD10" s="3"/>
      <c r="AE10" s="383"/>
      <c r="AF10" s="383"/>
      <c r="AG10" s="383"/>
      <c r="AH10" s="383"/>
    </row>
    <row r="11" spans="1:40" ht="15.75" customHeight="1">
      <c r="A11" s="429" t="s">
        <v>115</v>
      </c>
      <c r="B11" s="24"/>
      <c r="C11" s="180"/>
      <c r="D11" s="181"/>
      <c r="E11" s="181"/>
      <c r="F11" s="181"/>
      <c r="G11" s="181"/>
      <c r="H11" s="182"/>
      <c r="I11" s="180"/>
      <c r="J11" s="181"/>
      <c r="K11" s="181"/>
      <c r="L11" s="181"/>
      <c r="M11" s="181"/>
      <c r="N11" s="182"/>
      <c r="O11" s="381"/>
      <c r="P11" s="381"/>
      <c r="Q11" s="381"/>
      <c r="R11" s="381"/>
      <c r="S11" s="381"/>
      <c r="T11" s="381"/>
      <c r="U11" s="381"/>
      <c r="V11" s="381"/>
      <c r="W11" s="381"/>
      <c r="X11" s="381"/>
      <c r="Y11" s="381"/>
      <c r="Z11" s="381"/>
      <c r="AA11" s="32"/>
      <c r="AD11" s="3"/>
      <c r="AE11" s="381"/>
      <c r="AF11" s="381"/>
      <c r="AG11" s="381"/>
      <c r="AH11" s="381"/>
    </row>
    <row r="12" spans="1:40" ht="15.75" customHeight="1">
      <c r="A12" s="244" t="s">
        <v>110</v>
      </c>
      <c r="B12" s="24"/>
      <c r="C12" s="180">
        <v>33117</v>
      </c>
      <c r="D12" s="181">
        <v>11624</v>
      </c>
      <c r="E12" s="181">
        <v>5935</v>
      </c>
      <c r="F12" s="181">
        <v>15</v>
      </c>
      <c r="G12" s="181">
        <v>2565</v>
      </c>
      <c r="H12" s="182">
        <f t="shared" ref="H12:H14" si="2">SUM(C12:G12)</f>
        <v>53256</v>
      </c>
      <c r="I12" s="180">
        <v>32162</v>
      </c>
      <c r="J12" s="181">
        <v>12004</v>
      </c>
      <c r="K12" s="181">
        <v>2709</v>
      </c>
      <c r="L12" s="181">
        <v>50</v>
      </c>
      <c r="M12" s="181">
        <v>2335</v>
      </c>
      <c r="N12" s="182">
        <f t="shared" ref="N12:N14" si="3">SUM(I12:M12)</f>
        <v>49260</v>
      </c>
      <c r="O12" s="381"/>
      <c r="P12" s="381"/>
      <c r="Q12" s="381"/>
      <c r="R12" s="381"/>
      <c r="S12" s="381"/>
      <c r="T12" s="381"/>
      <c r="U12" s="381"/>
      <c r="V12" s="381"/>
      <c r="W12" s="381"/>
      <c r="X12" s="381"/>
      <c r="Y12" s="381"/>
      <c r="Z12" s="381"/>
      <c r="AA12" s="32"/>
      <c r="AD12" s="3"/>
      <c r="AE12" s="381"/>
      <c r="AF12" s="381"/>
      <c r="AG12" s="381"/>
      <c r="AH12" s="381"/>
    </row>
    <row r="13" spans="1:40" ht="15.75" customHeight="1">
      <c r="A13" s="244" t="s">
        <v>111</v>
      </c>
      <c r="B13" s="24"/>
      <c r="C13" s="180">
        <v>17756</v>
      </c>
      <c r="D13" s="181">
        <v>3290</v>
      </c>
      <c r="E13" s="181">
        <v>12783</v>
      </c>
      <c r="F13" s="181">
        <v>297</v>
      </c>
      <c r="G13" s="181">
        <v>103</v>
      </c>
      <c r="H13" s="182">
        <f t="shared" si="2"/>
        <v>34229</v>
      </c>
      <c r="I13" s="180">
        <v>17601</v>
      </c>
      <c r="J13" s="181">
        <v>3093</v>
      </c>
      <c r="K13" s="181">
        <v>13398</v>
      </c>
      <c r="L13" s="181">
        <v>283</v>
      </c>
      <c r="M13" s="181">
        <v>132</v>
      </c>
      <c r="N13" s="182">
        <f t="shared" si="3"/>
        <v>34507</v>
      </c>
      <c r="O13" s="381"/>
      <c r="P13" s="381"/>
      <c r="Q13" s="381"/>
      <c r="R13" s="381"/>
      <c r="S13" s="381"/>
      <c r="T13" s="381"/>
      <c r="U13" s="381"/>
      <c r="V13" s="381"/>
      <c r="W13" s="381"/>
      <c r="X13" s="381"/>
      <c r="Y13" s="381"/>
      <c r="Z13" s="381"/>
      <c r="AA13" s="32"/>
      <c r="AD13" s="3"/>
      <c r="AE13" s="381"/>
      <c r="AF13" s="381"/>
      <c r="AG13" s="381"/>
      <c r="AH13" s="381"/>
    </row>
    <row r="14" spans="1:40" ht="15.75" customHeight="1">
      <c r="A14" s="244" t="s">
        <v>361</v>
      </c>
      <c r="B14" s="24"/>
      <c r="C14" s="180">
        <v>2605</v>
      </c>
      <c r="D14" s="181">
        <v>260</v>
      </c>
      <c r="E14" s="181">
        <v>46449</v>
      </c>
      <c r="F14" s="181">
        <v>718</v>
      </c>
      <c r="G14" s="181">
        <v>385</v>
      </c>
      <c r="H14" s="182">
        <f t="shared" si="2"/>
        <v>50417</v>
      </c>
      <c r="I14" s="180">
        <v>2617</v>
      </c>
      <c r="J14" s="181">
        <v>198</v>
      </c>
      <c r="K14" s="181">
        <v>53327</v>
      </c>
      <c r="L14" s="181">
        <v>428</v>
      </c>
      <c r="M14" s="181">
        <v>825</v>
      </c>
      <c r="N14" s="182">
        <f t="shared" si="3"/>
        <v>57395</v>
      </c>
      <c r="O14" s="381"/>
      <c r="P14" s="381"/>
      <c r="Q14" s="381"/>
      <c r="R14" s="381"/>
      <c r="S14" s="381"/>
      <c r="T14" s="381"/>
      <c r="U14" s="381"/>
      <c r="V14" s="381"/>
      <c r="W14" s="381"/>
      <c r="X14" s="381"/>
      <c r="Y14" s="381"/>
      <c r="Z14" s="381"/>
      <c r="AA14" s="32"/>
      <c r="AD14" s="3"/>
      <c r="AE14" s="381"/>
      <c r="AF14" s="381"/>
      <c r="AG14" s="381"/>
      <c r="AH14" s="381"/>
    </row>
    <row r="15" spans="1:40" ht="15.75" customHeight="1">
      <c r="A15" s="1211"/>
      <c r="B15" s="1212"/>
      <c r="C15" s="1205">
        <f t="shared" ref="C15:H15" si="4">SUM(C12:C14)</f>
        <v>53478</v>
      </c>
      <c r="D15" s="1206">
        <f t="shared" si="4"/>
        <v>15174</v>
      </c>
      <c r="E15" s="1206">
        <f t="shared" si="4"/>
        <v>65167</v>
      </c>
      <c r="F15" s="1206">
        <f t="shared" si="4"/>
        <v>1030</v>
      </c>
      <c r="G15" s="1206">
        <f t="shared" si="4"/>
        <v>3053</v>
      </c>
      <c r="H15" s="1209">
        <f t="shared" si="4"/>
        <v>137902</v>
      </c>
      <c r="I15" s="1205">
        <f t="shared" ref="I15:N15" si="5">SUM(I12:I14)</f>
        <v>52380</v>
      </c>
      <c r="J15" s="1206">
        <f t="shared" si="5"/>
        <v>15295</v>
      </c>
      <c r="K15" s="1206">
        <f t="shared" si="5"/>
        <v>69434</v>
      </c>
      <c r="L15" s="1206">
        <f t="shared" si="5"/>
        <v>761</v>
      </c>
      <c r="M15" s="1206">
        <f t="shared" si="5"/>
        <v>3292</v>
      </c>
      <c r="N15" s="1209">
        <f t="shared" si="5"/>
        <v>141162</v>
      </c>
      <c r="O15" s="383"/>
      <c r="P15" s="383"/>
      <c r="Q15" s="383"/>
      <c r="R15" s="383"/>
      <c r="S15" s="383"/>
      <c r="T15" s="383"/>
      <c r="U15" s="383"/>
      <c r="V15" s="383"/>
      <c r="W15" s="383"/>
      <c r="X15" s="383"/>
      <c r="Y15" s="383"/>
      <c r="Z15" s="383"/>
      <c r="AA15" s="32"/>
      <c r="AD15" s="3"/>
      <c r="AE15" s="383"/>
      <c r="AF15" s="383"/>
      <c r="AG15" s="383"/>
      <c r="AH15" s="383"/>
    </row>
    <row r="16" spans="1:40" ht="15.75" customHeight="1">
      <c r="A16" s="572" t="s">
        <v>671</v>
      </c>
      <c r="B16" s="24"/>
      <c r="C16" s="180">
        <v>0</v>
      </c>
      <c r="D16" s="181">
        <v>0</v>
      </c>
      <c r="E16" s="181">
        <v>0</v>
      </c>
      <c r="F16" s="181">
        <v>9664</v>
      </c>
      <c r="G16" s="181">
        <v>0</v>
      </c>
      <c r="H16" s="182">
        <f t="shared" ref="H16:H17" si="6">SUM(C16:G16)</f>
        <v>9664</v>
      </c>
      <c r="I16" s="180">
        <v>0</v>
      </c>
      <c r="J16" s="181">
        <v>0</v>
      </c>
      <c r="K16" s="181">
        <v>0</v>
      </c>
      <c r="L16" s="181">
        <v>9596</v>
      </c>
      <c r="M16" s="181">
        <v>0</v>
      </c>
      <c r="N16" s="182">
        <f t="shared" ref="N16:N17" si="7">SUM(I16:M16)</f>
        <v>9596</v>
      </c>
      <c r="O16" s="381"/>
      <c r="P16" s="381"/>
      <c r="Q16" s="381"/>
      <c r="R16" s="381"/>
      <c r="S16" s="381"/>
      <c r="T16" s="381"/>
      <c r="U16" s="381"/>
      <c r="V16" s="381"/>
      <c r="W16" s="381"/>
      <c r="X16" s="381"/>
      <c r="Y16" s="381"/>
      <c r="Z16" s="381"/>
      <c r="AA16" s="32"/>
      <c r="AD16" s="3"/>
      <c r="AE16" s="381"/>
      <c r="AF16" s="381"/>
      <c r="AG16" s="381"/>
      <c r="AH16" s="381"/>
    </row>
    <row r="17" spans="1:34" ht="15.75" customHeight="1">
      <c r="A17" s="244" t="s">
        <v>20</v>
      </c>
      <c r="B17" s="24"/>
      <c r="C17" s="193">
        <v>1241</v>
      </c>
      <c r="D17" s="430">
        <v>0</v>
      </c>
      <c r="E17" s="430">
        <v>0</v>
      </c>
      <c r="F17" s="430">
        <v>0</v>
      </c>
      <c r="G17" s="430">
        <v>2886</v>
      </c>
      <c r="H17" s="194">
        <f t="shared" si="6"/>
        <v>4127</v>
      </c>
      <c r="I17" s="193">
        <v>1363</v>
      </c>
      <c r="J17" s="430">
        <v>0</v>
      </c>
      <c r="K17" s="430">
        <v>0</v>
      </c>
      <c r="L17" s="430">
        <v>0</v>
      </c>
      <c r="M17" s="430">
        <v>3034</v>
      </c>
      <c r="N17" s="194">
        <f t="shared" si="7"/>
        <v>4397</v>
      </c>
      <c r="O17" s="381"/>
      <c r="P17" s="381"/>
      <c r="Q17" s="381"/>
      <c r="R17" s="381"/>
      <c r="S17" s="381"/>
      <c r="T17" s="381"/>
      <c r="U17" s="381"/>
      <c r="V17" s="381"/>
      <c r="W17" s="381"/>
      <c r="X17" s="381"/>
      <c r="Y17" s="381"/>
      <c r="Z17" s="381"/>
      <c r="AA17" s="32"/>
      <c r="AD17" s="3"/>
      <c r="AE17" s="381"/>
      <c r="AF17" s="381"/>
      <c r="AG17" s="381"/>
      <c r="AH17" s="381"/>
    </row>
    <row r="18" spans="1:34" ht="15.75" customHeight="1" thickBot="1">
      <c r="A18" s="1213" t="s">
        <v>760</v>
      </c>
      <c r="B18" s="1214"/>
      <c r="C18" s="176">
        <f t="shared" ref="C18:H18" si="8">C10+C15+C16+C17</f>
        <v>102565</v>
      </c>
      <c r="D18" s="177">
        <f t="shared" si="8"/>
        <v>23417</v>
      </c>
      <c r="E18" s="177">
        <f t="shared" si="8"/>
        <v>65167</v>
      </c>
      <c r="F18" s="177">
        <f t="shared" si="8"/>
        <v>10694</v>
      </c>
      <c r="G18" s="177">
        <f t="shared" si="8"/>
        <v>5954</v>
      </c>
      <c r="H18" s="195">
        <f t="shared" si="8"/>
        <v>207797</v>
      </c>
      <c r="I18" s="176">
        <f t="shared" ref="I18:N18" si="9">I10+I15+I16+I17</f>
        <v>101157</v>
      </c>
      <c r="J18" s="177">
        <f t="shared" si="9"/>
        <v>23343</v>
      </c>
      <c r="K18" s="177">
        <f t="shared" si="9"/>
        <v>69434</v>
      </c>
      <c r="L18" s="177">
        <f t="shared" si="9"/>
        <v>10357</v>
      </c>
      <c r="M18" s="177">
        <f t="shared" si="9"/>
        <v>6340</v>
      </c>
      <c r="N18" s="195">
        <f t="shared" si="9"/>
        <v>210631</v>
      </c>
      <c r="O18" s="383"/>
      <c r="P18" s="383"/>
      <c r="Q18" s="383"/>
      <c r="R18" s="383"/>
      <c r="S18" s="383"/>
      <c r="T18" s="383"/>
      <c r="U18" s="383"/>
      <c r="V18" s="383"/>
      <c r="W18" s="383"/>
      <c r="X18" s="383"/>
      <c r="Y18" s="383"/>
      <c r="Z18" s="383"/>
      <c r="AA18" s="32"/>
      <c r="AD18" s="3"/>
      <c r="AE18" s="383"/>
      <c r="AF18" s="383"/>
      <c r="AG18" s="383"/>
      <c r="AH18" s="383"/>
    </row>
    <row r="19" spans="1:34" ht="15.75" customHeight="1">
      <c r="A19" s="429"/>
      <c r="B19" s="24"/>
      <c r="C19" s="180"/>
      <c r="D19" s="181"/>
      <c r="E19" s="181"/>
      <c r="F19" s="181"/>
      <c r="G19" s="181"/>
      <c r="H19" s="182"/>
      <c r="I19" s="180"/>
      <c r="J19" s="181"/>
      <c r="K19" s="181"/>
      <c r="L19" s="181"/>
      <c r="M19" s="181"/>
      <c r="N19" s="182"/>
      <c r="O19" s="381"/>
      <c r="P19" s="381"/>
      <c r="Q19" s="381"/>
      <c r="R19" s="381"/>
      <c r="S19" s="381"/>
      <c r="T19" s="381"/>
      <c r="U19" s="381"/>
      <c r="V19" s="381"/>
      <c r="W19" s="381"/>
      <c r="X19" s="381"/>
      <c r="Y19" s="381"/>
      <c r="Z19" s="381"/>
      <c r="AA19" s="32"/>
      <c r="AD19" s="3"/>
      <c r="AE19" s="381"/>
      <c r="AF19" s="381"/>
      <c r="AG19" s="381"/>
      <c r="AH19" s="381"/>
    </row>
    <row r="20" spans="1:34" ht="15.75" customHeight="1">
      <c r="A20" s="244" t="s">
        <v>117</v>
      </c>
      <c r="B20" s="24"/>
      <c r="C20" s="180">
        <v>5770</v>
      </c>
      <c r="D20" s="181">
        <v>329</v>
      </c>
      <c r="E20" s="181">
        <v>3743</v>
      </c>
      <c r="F20" s="181">
        <v>613</v>
      </c>
      <c r="G20" s="181">
        <v>981</v>
      </c>
      <c r="H20" s="182">
        <f>SUM(C20:G20)</f>
        <v>11436</v>
      </c>
      <c r="I20" s="180">
        <v>5657</v>
      </c>
      <c r="J20" s="181">
        <v>260</v>
      </c>
      <c r="K20" s="181">
        <v>2275</v>
      </c>
      <c r="L20" s="181">
        <v>799</v>
      </c>
      <c r="M20" s="181">
        <v>1016</v>
      </c>
      <c r="N20" s="182">
        <f>SUM(I20:M20)</f>
        <v>10007</v>
      </c>
      <c r="O20" s="381"/>
      <c r="P20" s="381"/>
      <c r="Q20" s="381"/>
      <c r="R20" s="381"/>
      <c r="S20" s="381"/>
      <c r="T20" s="381"/>
      <c r="U20" s="381"/>
      <c r="V20" s="381"/>
      <c r="W20" s="381"/>
      <c r="X20" s="381"/>
      <c r="Y20" s="381"/>
      <c r="Z20" s="381"/>
      <c r="AA20" s="32"/>
      <c r="AD20" s="3"/>
      <c r="AE20" s="381"/>
      <c r="AF20" s="381"/>
      <c r="AG20" s="381"/>
      <c r="AH20" s="381"/>
    </row>
    <row r="21" spans="1:34" ht="15.75" customHeight="1">
      <c r="A21" s="244" t="s">
        <v>60</v>
      </c>
      <c r="B21" s="24"/>
      <c r="C21" s="180">
        <v>96795</v>
      </c>
      <c r="D21" s="181">
        <v>23088</v>
      </c>
      <c r="E21" s="181">
        <v>61424</v>
      </c>
      <c r="F21" s="181">
        <v>10081</v>
      </c>
      <c r="G21" s="181">
        <v>4973</v>
      </c>
      <c r="H21" s="182">
        <f>SUM(C21:G21)</f>
        <v>196361</v>
      </c>
      <c r="I21" s="180">
        <v>95500</v>
      </c>
      <c r="J21" s="181">
        <v>23083</v>
      </c>
      <c r="K21" s="181">
        <v>67159</v>
      </c>
      <c r="L21" s="181">
        <v>9558</v>
      </c>
      <c r="M21" s="181">
        <v>5324</v>
      </c>
      <c r="N21" s="182">
        <f>SUM(I21:M21)</f>
        <v>200624</v>
      </c>
      <c r="O21" s="381"/>
      <c r="P21" s="381"/>
      <c r="Q21" s="381"/>
      <c r="R21" s="381"/>
      <c r="S21" s="381"/>
      <c r="T21" s="381"/>
      <c r="U21" s="381"/>
      <c r="V21" s="381"/>
      <c r="W21" s="381"/>
      <c r="X21" s="381"/>
      <c r="Y21" s="381"/>
      <c r="Z21" s="381"/>
      <c r="AA21" s="32"/>
      <c r="AD21" s="3"/>
      <c r="AE21" s="381"/>
      <c r="AF21" s="381"/>
      <c r="AG21" s="381"/>
      <c r="AH21" s="381"/>
    </row>
    <row r="22" spans="1:34" ht="15.75">
      <c r="A22" s="1572" t="s">
        <v>760</v>
      </c>
      <c r="B22" s="1573"/>
      <c r="C22" s="1574">
        <f t="shared" ref="C22:H22" si="10">SUM(C20:C21)</f>
        <v>102565</v>
      </c>
      <c r="D22" s="1575">
        <f t="shared" si="10"/>
        <v>23417</v>
      </c>
      <c r="E22" s="1575">
        <f t="shared" si="10"/>
        <v>65167</v>
      </c>
      <c r="F22" s="1575">
        <f t="shared" si="10"/>
        <v>10694</v>
      </c>
      <c r="G22" s="1575">
        <f t="shared" si="10"/>
        <v>5954</v>
      </c>
      <c r="H22" s="1576">
        <f t="shared" si="10"/>
        <v>207797</v>
      </c>
      <c r="I22" s="1574">
        <f t="shared" ref="I22:N22" si="11">SUM(I20:I21)</f>
        <v>101157</v>
      </c>
      <c r="J22" s="1575">
        <f t="shared" si="11"/>
        <v>23343</v>
      </c>
      <c r="K22" s="1575">
        <f t="shared" si="11"/>
        <v>69434</v>
      </c>
      <c r="L22" s="1575">
        <f t="shared" si="11"/>
        <v>10357</v>
      </c>
      <c r="M22" s="1575">
        <f t="shared" si="11"/>
        <v>6340</v>
      </c>
      <c r="N22" s="1576">
        <f t="shared" si="11"/>
        <v>210631</v>
      </c>
      <c r="O22" s="383"/>
      <c r="P22" s="383"/>
      <c r="Q22" s="383"/>
      <c r="R22" s="383"/>
      <c r="S22" s="383"/>
      <c r="T22" s="383"/>
      <c r="U22" s="383"/>
      <c r="V22" s="383"/>
      <c r="W22" s="383"/>
      <c r="X22" s="383"/>
      <c r="Y22" s="383"/>
      <c r="Z22" s="383"/>
      <c r="AA22" s="32"/>
      <c r="AD22" s="3"/>
      <c r="AE22" s="383"/>
      <c r="AF22" s="383"/>
      <c r="AG22" s="383"/>
      <c r="AH22" s="383"/>
    </row>
    <row r="23" spans="1:34" ht="31.5">
      <c r="A23" s="1571" t="s">
        <v>759</v>
      </c>
      <c r="B23" s="24"/>
      <c r="C23" s="180"/>
      <c r="D23" s="181"/>
      <c r="E23" s="181"/>
      <c r="F23" s="181"/>
      <c r="G23" s="181"/>
      <c r="H23" s="182"/>
      <c r="I23" s="180"/>
      <c r="J23" s="181"/>
      <c r="K23" s="181"/>
      <c r="L23" s="181"/>
      <c r="M23" s="181"/>
      <c r="N23" s="182"/>
      <c r="O23" s="381"/>
      <c r="P23" s="381"/>
      <c r="Q23" s="381"/>
      <c r="R23" s="381"/>
      <c r="S23" s="381"/>
      <c r="T23" s="381"/>
      <c r="U23" s="381"/>
      <c r="V23" s="381"/>
      <c r="W23" s="381"/>
      <c r="X23" s="381"/>
      <c r="Y23" s="381"/>
      <c r="Z23" s="381"/>
      <c r="AA23" s="32"/>
      <c r="AD23" s="3"/>
      <c r="AE23" s="381"/>
      <c r="AF23" s="381"/>
      <c r="AG23" s="381"/>
      <c r="AH23" s="381"/>
    </row>
    <row r="24" spans="1:34" ht="15.75" customHeight="1">
      <c r="A24" s="244" t="s">
        <v>117</v>
      </c>
      <c r="B24" s="24"/>
      <c r="C24" s="180">
        <v>0</v>
      </c>
      <c r="D24" s="181">
        <v>0</v>
      </c>
      <c r="E24" s="181">
        <v>-3636</v>
      </c>
      <c r="F24" s="181">
        <v>-282</v>
      </c>
      <c r="G24" s="181">
        <v>0</v>
      </c>
      <c r="H24" s="182">
        <f>SUM(C24:G24)</f>
        <v>-3918</v>
      </c>
      <c r="I24" s="180">
        <v>0</v>
      </c>
      <c r="J24" s="181">
        <v>0</v>
      </c>
      <c r="K24" s="181">
        <v>-2110</v>
      </c>
      <c r="L24" s="181">
        <v>-349</v>
      </c>
      <c r="M24" s="181">
        <v>0</v>
      </c>
      <c r="N24" s="182">
        <f>SUM(I24:M24)</f>
        <v>-2459</v>
      </c>
      <c r="O24" s="381"/>
      <c r="P24" s="381"/>
      <c r="Q24" s="381"/>
      <c r="R24" s="381"/>
      <c r="S24" s="381"/>
      <c r="T24" s="381"/>
      <c r="U24" s="381"/>
      <c r="V24" s="381"/>
      <c r="W24" s="381"/>
      <c r="X24" s="381"/>
      <c r="Y24" s="381"/>
      <c r="Z24" s="381"/>
      <c r="AA24" s="32"/>
      <c r="AD24" s="3"/>
      <c r="AE24" s="381"/>
      <c r="AF24" s="381"/>
      <c r="AG24" s="381"/>
      <c r="AH24" s="381"/>
    </row>
    <row r="25" spans="1:34" ht="15.75" customHeight="1">
      <c r="A25" s="244" t="s">
        <v>60</v>
      </c>
      <c r="B25" s="24"/>
      <c r="C25" s="180">
        <v>0</v>
      </c>
      <c r="D25" s="181">
        <v>0</v>
      </c>
      <c r="E25" s="181">
        <v>-54645</v>
      </c>
      <c r="F25" s="181">
        <v>0</v>
      </c>
      <c r="G25" s="181">
        <v>0</v>
      </c>
      <c r="H25" s="182">
        <f>SUM(C25:G25)</f>
        <v>-54645</v>
      </c>
      <c r="I25" s="180">
        <v>0</v>
      </c>
      <c r="J25" s="181">
        <v>0</v>
      </c>
      <c r="K25" s="181">
        <v>-59172</v>
      </c>
      <c r="L25" s="181">
        <v>0</v>
      </c>
      <c r="M25" s="181">
        <v>0</v>
      </c>
      <c r="N25" s="182">
        <f>SUM(I25:M25)</f>
        <v>-59172</v>
      </c>
      <c r="O25" s="381"/>
      <c r="P25" s="381"/>
      <c r="Q25" s="381"/>
      <c r="R25" s="381"/>
      <c r="S25" s="381"/>
      <c r="T25" s="381"/>
      <c r="U25" s="381"/>
      <c r="V25" s="381"/>
      <c r="W25" s="381"/>
      <c r="X25" s="381"/>
      <c r="Y25" s="381"/>
      <c r="Z25" s="381"/>
      <c r="AA25" s="32"/>
      <c r="AD25" s="3"/>
      <c r="AE25" s="381"/>
      <c r="AF25" s="381"/>
      <c r="AG25" s="381"/>
      <c r="AH25" s="381"/>
    </row>
    <row r="26" spans="1:34" ht="16.5" thickBot="1">
      <c r="A26" s="431"/>
      <c r="B26" s="432"/>
      <c r="C26" s="176">
        <f>SUM(C22:C25)</f>
        <v>102565</v>
      </c>
      <c r="D26" s="177">
        <f t="shared" ref="D26:N26" si="12">SUM(D22:D25)</f>
        <v>23417</v>
      </c>
      <c r="E26" s="177">
        <f t="shared" si="12"/>
        <v>6886</v>
      </c>
      <c r="F26" s="177">
        <f t="shared" si="12"/>
        <v>10412</v>
      </c>
      <c r="G26" s="177">
        <f t="shared" si="12"/>
        <v>5954</v>
      </c>
      <c r="H26" s="195">
        <f t="shared" si="12"/>
        <v>149234</v>
      </c>
      <c r="I26" s="176">
        <f t="shared" si="12"/>
        <v>101157</v>
      </c>
      <c r="J26" s="177">
        <f t="shared" si="12"/>
        <v>23343</v>
      </c>
      <c r="K26" s="177">
        <f t="shared" si="12"/>
        <v>8152</v>
      </c>
      <c r="L26" s="177">
        <f t="shared" si="12"/>
        <v>10008</v>
      </c>
      <c r="M26" s="177">
        <f t="shared" si="12"/>
        <v>6340</v>
      </c>
      <c r="N26" s="195">
        <f t="shared" si="12"/>
        <v>149000</v>
      </c>
      <c r="O26" s="383"/>
      <c r="P26" s="383"/>
      <c r="Q26" s="383"/>
      <c r="R26" s="383"/>
      <c r="S26" s="383"/>
      <c r="T26" s="383"/>
      <c r="U26" s="383"/>
      <c r="V26" s="383"/>
      <c r="W26" s="383"/>
      <c r="X26" s="383"/>
      <c r="Y26" s="383"/>
      <c r="Z26" s="383"/>
      <c r="AA26" s="32"/>
      <c r="AD26" s="3"/>
      <c r="AE26" s="383"/>
      <c r="AF26" s="383"/>
      <c r="AG26" s="383"/>
      <c r="AH26" s="383"/>
    </row>
    <row r="27" spans="1:34" s="50" customFormat="1" ht="16.5" customHeight="1" thickBot="1"/>
    <row r="28" spans="1:34" s="42" customFormat="1" ht="20.25" customHeight="1">
      <c r="C28" s="4256">
        <v>2013</v>
      </c>
      <c r="D28" s="4257"/>
      <c r="E28" s="4257"/>
      <c r="F28" s="4257"/>
      <c r="G28" s="4257"/>
      <c r="H28" s="4257"/>
      <c r="I28" s="4257"/>
      <c r="J28" s="4257"/>
      <c r="K28" s="4257"/>
      <c r="L28" s="4257"/>
      <c r="M28" s="4257"/>
      <c r="N28" s="4257"/>
      <c r="O28" s="4257"/>
      <c r="P28" s="4257"/>
      <c r="Q28" s="4257"/>
      <c r="R28" s="4257"/>
      <c r="S28" s="4257"/>
      <c r="T28" s="4257"/>
      <c r="U28" s="4257"/>
      <c r="V28" s="4257"/>
      <c r="W28" s="4257"/>
      <c r="X28" s="4257"/>
      <c r="Y28" s="4257"/>
      <c r="Z28" s="4258"/>
      <c r="AD28" s="41"/>
      <c r="AE28" s="4438"/>
      <c r="AF28" s="4438"/>
      <c r="AG28" s="4438"/>
      <c r="AH28" s="4438"/>
    </row>
    <row r="29" spans="1:34" ht="20.25" customHeight="1" thickBot="1">
      <c r="A29" s="29"/>
      <c r="B29" s="14"/>
      <c r="C29" s="4435" t="s">
        <v>1</v>
      </c>
      <c r="D29" s="4436"/>
      <c r="E29" s="4436"/>
      <c r="F29" s="4436"/>
      <c r="G29" s="4436"/>
      <c r="H29" s="4437"/>
      <c r="I29" s="4435" t="s">
        <v>2</v>
      </c>
      <c r="J29" s="4436"/>
      <c r="K29" s="4436"/>
      <c r="L29" s="4436"/>
      <c r="M29" s="4436"/>
      <c r="N29" s="4437"/>
      <c r="O29" s="4435" t="s">
        <v>3</v>
      </c>
      <c r="P29" s="4436"/>
      <c r="Q29" s="4436"/>
      <c r="R29" s="4436"/>
      <c r="S29" s="4436"/>
      <c r="T29" s="4437"/>
      <c r="U29" s="4435" t="s">
        <v>4</v>
      </c>
      <c r="V29" s="4436"/>
      <c r="W29" s="4436"/>
      <c r="X29" s="4436"/>
      <c r="Y29" s="4436"/>
      <c r="Z29" s="4437"/>
      <c r="AA29" s="596"/>
      <c r="AB29" s="3"/>
      <c r="AD29" s="3"/>
      <c r="AE29" s="594"/>
      <c r="AF29" s="594"/>
      <c r="AG29" s="594"/>
      <c r="AH29" s="594"/>
    </row>
    <row r="30" spans="1:34" ht="48.75" thickBot="1">
      <c r="A30" s="183" t="s">
        <v>250</v>
      </c>
      <c r="B30" s="5"/>
      <c r="C30" s="184" t="s">
        <v>283</v>
      </c>
      <c r="D30" s="185" t="s">
        <v>284</v>
      </c>
      <c r="E30" s="185" t="s">
        <v>285</v>
      </c>
      <c r="F30" s="185" t="s">
        <v>113</v>
      </c>
      <c r="G30" s="185" t="s">
        <v>298</v>
      </c>
      <c r="H30" s="186" t="s">
        <v>5</v>
      </c>
      <c r="I30" s="184" t="s">
        <v>283</v>
      </c>
      <c r="J30" s="185" t="s">
        <v>284</v>
      </c>
      <c r="K30" s="185" t="s">
        <v>285</v>
      </c>
      <c r="L30" s="185" t="s">
        <v>113</v>
      </c>
      <c r="M30" s="185" t="s">
        <v>298</v>
      </c>
      <c r="N30" s="186" t="s">
        <v>5</v>
      </c>
      <c r="O30" s="184" t="s">
        <v>283</v>
      </c>
      <c r="P30" s="185" t="s">
        <v>284</v>
      </c>
      <c r="Q30" s="185" t="s">
        <v>285</v>
      </c>
      <c r="R30" s="185" t="s">
        <v>113</v>
      </c>
      <c r="S30" s="185" t="s">
        <v>298</v>
      </c>
      <c r="T30" s="186" t="s">
        <v>5</v>
      </c>
      <c r="U30" s="184" t="s">
        <v>283</v>
      </c>
      <c r="V30" s="185" t="s">
        <v>284</v>
      </c>
      <c r="W30" s="185" t="s">
        <v>285</v>
      </c>
      <c r="X30" s="185" t="s">
        <v>113</v>
      </c>
      <c r="Y30" s="185" t="s">
        <v>298</v>
      </c>
      <c r="Z30" s="186" t="s">
        <v>5</v>
      </c>
      <c r="AD30" s="3"/>
      <c r="AE30" s="391"/>
      <c r="AF30" s="391"/>
      <c r="AG30" s="391"/>
      <c r="AH30" s="391"/>
    </row>
    <row r="31" spans="1:34" ht="15.75" customHeight="1">
      <c r="A31" s="187" t="s">
        <v>9</v>
      </c>
      <c r="B31" s="164"/>
      <c r="C31" s="188"/>
      <c r="D31" s="189"/>
      <c r="E31" s="189"/>
      <c r="F31" s="189"/>
      <c r="G31" s="189"/>
      <c r="H31" s="190"/>
      <c r="I31" s="188"/>
      <c r="J31" s="189"/>
      <c r="K31" s="189"/>
      <c r="L31" s="189"/>
      <c r="M31" s="189"/>
      <c r="N31" s="190"/>
      <c r="O31" s="188"/>
      <c r="P31" s="189"/>
      <c r="Q31" s="189"/>
      <c r="R31" s="189"/>
      <c r="S31" s="189"/>
      <c r="T31" s="190"/>
      <c r="U31" s="188"/>
      <c r="V31" s="189"/>
      <c r="W31" s="189"/>
      <c r="X31" s="189"/>
      <c r="Y31" s="189"/>
      <c r="Z31" s="190"/>
      <c r="AD31" s="3"/>
      <c r="AE31" s="318"/>
      <c r="AF31" s="318"/>
      <c r="AG31" s="318"/>
      <c r="AH31" s="318"/>
    </row>
    <row r="32" spans="1:34" ht="15.75" customHeight="1">
      <c r="A32" s="572" t="s">
        <v>670</v>
      </c>
      <c r="B32" s="24"/>
      <c r="C32" s="180">
        <v>33533</v>
      </c>
      <c r="D32" s="181">
        <v>4881</v>
      </c>
      <c r="E32" s="181">
        <v>0</v>
      </c>
      <c r="F32" s="181">
        <v>0</v>
      </c>
      <c r="G32" s="181">
        <v>0</v>
      </c>
      <c r="H32" s="182">
        <f>SUM(C32:G32)</f>
        <v>38414</v>
      </c>
      <c r="I32" s="180">
        <v>33105</v>
      </c>
      <c r="J32" s="181">
        <v>4866</v>
      </c>
      <c r="K32" s="181">
        <v>0</v>
      </c>
      <c r="L32" s="181">
        <v>0</v>
      </c>
      <c r="M32" s="181">
        <v>0</v>
      </c>
      <c r="N32" s="182">
        <f>SUM(I32:M32)</f>
        <v>37971</v>
      </c>
      <c r="O32" s="180">
        <v>31976</v>
      </c>
      <c r="P32" s="181">
        <v>4713</v>
      </c>
      <c r="Q32" s="181">
        <v>0</v>
      </c>
      <c r="R32" s="181">
        <v>0</v>
      </c>
      <c r="S32" s="181">
        <v>0</v>
      </c>
      <c r="T32" s="182">
        <f>SUM(O32:S32)</f>
        <v>36689</v>
      </c>
      <c r="U32" s="180">
        <v>31676</v>
      </c>
      <c r="V32" s="181">
        <v>4583</v>
      </c>
      <c r="W32" s="181">
        <v>0</v>
      </c>
      <c r="X32" s="181">
        <v>0</v>
      </c>
      <c r="Y32" s="181">
        <v>0</v>
      </c>
      <c r="Z32" s="182">
        <f>SUM(U32:Y32)</f>
        <v>36259</v>
      </c>
      <c r="AA32" s="32"/>
      <c r="AD32" s="3"/>
      <c r="AE32" s="381"/>
      <c r="AF32" s="381"/>
      <c r="AG32" s="381"/>
      <c r="AH32" s="381"/>
    </row>
    <row r="33" spans="1:34" ht="15.75" customHeight="1">
      <c r="A33" s="572" t="s">
        <v>282</v>
      </c>
      <c r="B33" s="24"/>
      <c r="C33" s="180">
        <v>2600</v>
      </c>
      <c r="D33" s="181">
        <v>1974</v>
      </c>
      <c r="E33" s="181">
        <v>0</v>
      </c>
      <c r="F33" s="181">
        <v>0</v>
      </c>
      <c r="G33" s="181">
        <v>0</v>
      </c>
      <c r="H33" s="182">
        <f>SUM(C33:G33)</f>
        <v>4574</v>
      </c>
      <c r="I33" s="180">
        <v>2570</v>
      </c>
      <c r="J33" s="181">
        <v>1961</v>
      </c>
      <c r="K33" s="181">
        <v>0</v>
      </c>
      <c r="L33" s="181">
        <v>0</v>
      </c>
      <c r="M33" s="181">
        <v>0</v>
      </c>
      <c r="N33" s="182">
        <f>SUM(I33:M33)</f>
        <v>4531</v>
      </c>
      <c r="O33" s="180">
        <v>2545</v>
      </c>
      <c r="P33" s="181">
        <v>1876</v>
      </c>
      <c r="Q33" s="181">
        <v>0</v>
      </c>
      <c r="R33" s="181">
        <v>0</v>
      </c>
      <c r="S33" s="181">
        <v>0</v>
      </c>
      <c r="T33" s="182">
        <f>SUM(O33:S33)</f>
        <v>4421</v>
      </c>
      <c r="U33" s="180">
        <v>2517</v>
      </c>
      <c r="V33" s="181">
        <v>1878</v>
      </c>
      <c r="W33" s="181">
        <v>0</v>
      </c>
      <c r="X33" s="181">
        <v>0</v>
      </c>
      <c r="Y33" s="181">
        <v>0</v>
      </c>
      <c r="Z33" s="182">
        <f>SUM(U33:Y33)</f>
        <v>4395</v>
      </c>
      <c r="AA33" s="32"/>
      <c r="AD33" s="3"/>
      <c r="AE33" s="381"/>
      <c r="AF33" s="381"/>
      <c r="AG33" s="381"/>
      <c r="AH33" s="381"/>
    </row>
    <row r="34" spans="1:34" ht="15.75" customHeight="1">
      <c r="A34" s="244" t="s">
        <v>114</v>
      </c>
      <c r="B34" s="24"/>
      <c r="C34" s="180">
        <v>10805</v>
      </c>
      <c r="D34" s="181">
        <v>1155</v>
      </c>
      <c r="E34" s="181">
        <v>0</v>
      </c>
      <c r="F34" s="181">
        <v>0</v>
      </c>
      <c r="G34" s="181">
        <v>16</v>
      </c>
      <c r="H34" s="182">
        <f>SUM(C34:G34)</f>
        <v>11976</v>
      </c>
      <c r="I34" s="180">
        <v>10821</v>
      </c>
      <c r="J34" s="181">
        <v>1144</v>
      </c>
      <c r="K34" s="181">
        <v>0</v>
      </c>
      <c r="L34" s="181">
        <v>0</v>
      </c>
      <c r="M34" s="181">
        <v>17</v>
      </c>
      <c r="N34" s="182">
        <f>SUM(I34:M34)</f>
        <v>11982</v>
      </c>
      <c r="O34" s="180">
        <v>10800</v>
      </c>
      <c r="P34" s="181">
        <v>1114</v>
      </c>
      <c r="Q34" s="181">
        <v>0</v>
      </c>
      <c r="R34" s="181">
        <v>0</v>
      </c>
      <c r="S34" s="181">
        <v>15</v>
      </c>
      <c r="T34" s="182">
        <f>SUM(O34:S34)</f>
        <v>11929</v>
      </c>
      <c r="U34" s="180">
        <v>10795</v>
      </c>
      <c r="V34" s="181">
        <v>1155</v>
      </c>
      <c r="W34" s="181">
        <v>0</v>
      </c>
      <c r="X34" s="181">
        <v>0</v>
      </c>
      <c r="Y34" s="181">
        <v>15</v>
      </c>
      <c r="Z34" s="182">
        <f>SUM(U34:Y34)</f>
        <v>11965</v>
      </c>
      <c r="AA34" s="32"/>
      <c r="AD34" s="3"/>
      <c r="AE34" s="381"/>
      <c r="AF34" s="381"/>
      <c r="AG34" s="381"/>
      <c r="AH34" s="381"/>
    </row>
    <row r="35" spans="1:34" ht="15.75" customHeight="1">
      <c r="A35" s="1211"/>
      <c r="B35" s="1212"/>
      <c r="C35" s="1205">
        <f t="shared" ref="C35:H35" si="13">SUM(C32:C34)</f>
        <v>46938</v>
      </c>
      <c r="D35" s="1206">
        <f t="shared" si="13"/>
        <v>8010</v>
      </c>
      <c r="E35" s="1206">
        <f t="shared" si="13"/>
        <v>0</v>
      </c>
      <c r="F35" s="1206">
        <f t="shared" si="13"/>
        <v>0</v>
      </c>
      <c r="G35" s="1206">
        <f t="shared" si="13"/>
        <v>16</v>
      </c>
      <c r="H35" s="1209">
        <f t="shared" si="13"/>
        <v>54964</v>
      </c>
      <c r="I35" s="1205">
        <f t="shared" ref="I35:N35" si="14">SUM(I32:I34)</f>
        <v>46496</v>
      </c>
      <c r="J35" s="1206">
        <f t="shared" si="14"/>
        <v>7971</v>
      </c>
      <c r="K35" s="1206">
        <f t="shared" si="14"/>
        <v>0</v>
      </c>
      <c r="L35" s="1206">
        <f t="shared" si="14"/>
        <v>0</v>
      </c>
      <c r="M35" s="1206">
        <f t="shared" si="14"/>
        <v>17</v>
      </c>
      <c r="N35" s="1209">
        <f t="shared" si="14"/>
        <v>54484</v>
      </c>
      <c r="O35" s="1205">
        <f t="shared" ref="O35:S35" si="15">SUM(O32:O34)</f>
        <v>45321</v>
      </c>
      <c r="P35" s="1206">
        <f t="shared" si="15"/>
        <v>7703</v>
      </c>
      <c r="Q35" s="1206">
        <f t="shared" si="15"/>
        <v>0</v>
      </c>
      <c r="R35" s="1206">
        <f t="shared" si="15"/>
        <v>0</v>
      </c>
      <c r="S35" s="1206">
        <f t="shared" si="15"/>
        <v>15</v>
      </c>
      <c r="T35" s="1209">
        <f>SUM(T32:T34)</f>
        <v>53039</v>
      </c>
      <c r="U35" s="1205">
        <f t="shared" ref="U35:Z35" si="16">SUM(U32:U34)</f>
        <v>44988</v>
      </c>
      <c r="V35" s="1206">
        <f t="shared" si="16"/>
        <v>7616</v>
      </c>
      <c r="W35" s="1206">
        <f t="shared" si="16"/>
        <v>0</v>
      </c>
      <c r="X35" s="1206">
        <f t="shared" si="16"/>
        <v>0</v>
      </c>
      <c r="Y35" s="1206">
        <f t="shared" si="16"/>
        <v>15</v>
      </c>
      <c r="Z35" s="1209">
        <f t="shared" si="16"/>
        <v>52619</v>
      </c>
      <c r="AA35" s="32"/>
      <c r="AD35" s="3"/>
      <c r="AE35" s="383"/>
      <c r="AF35" s="383"/>
      <c r="AG35" s="383"/>
      <c r="AH35" s="383"/>
    </row>
    <row r="36" spans="1:34" ht="15.75" customHeight="1">
      <c r="A36" s="429" t="s">
        <v>115</v>
      </c>
      <c r="B36" s="24"/>
      <c r="C36" s="180"/>
      <c r="D36" s="181"/>
      <c r="E36" s="181"/>
      <c r="F36" s="181"/>
      <c r="G36" s="181"/>
      <c r="H36" s="182"/>
      <c r="I36" s="180"/>
      <c r="J36" s="181"/>
      <c r="K36" s="181"/>
      <c r="L36" s="181"/>
      <c r="M36" s="181"/>
      <c r="N36" s="182"/>
      <c r="O36" s="180"/>
      <c r="P36" s="181"/>
      <c r="Q36" s="181"/>
      <c r="R36" s="181"/>
      <c r="S36" s="181"/>
      <c r="T36" s="182"/>
      <c r="U36" s="180"/>
      <c r="V36" s="181"/>
      <c r="W36" s="181"/>
      <c r="X36" s="181"/>
      <c r="Y36" s="181"/>
      <c r="Z36" s="182"/>
      <c r="AA36" s="32"/>
      <c r="AD36" s="3"/>
      <c r="AE36" s="381"/>
      <c r="AF36" s="381"/>
      <c r="AG36" s="381"/>
      <c r="AH36" s="381"/>
    </row>
    <row r="37" spans="1:34" ht="15.75" customHeight="1">
      <c r="A37" s="244" t="s">
        <v>110</v>
      </c>
      <c r="B37" s="24"/>
      <c r="C37" s="180">
        <v>31576</v>
      </c>
      <c r="D37" s="181">
        <v>12504</v>
      </c>
      <c r="E37" s="181">
        <v>2425</v>
      </c>
      <c r="F37" s="181">
        <v>40</v>
      </c>
      <c r="G37" s="181">
        <v>2176</v>
      </c>
      <c r="H37" s="182">
        <f t="shared" ref="H37:H39" si="17">SUM(C37:G37)</f>
        <v>48721</v>
      </c>
      <c r="I37" s="180">
        <v>31649</v>
      </c>
      <c r="J37" s="181">
        <v>11639</v>
      </c>
      <c r="K37" s="181">
        <v>805</v>
      </c>
      <c r="L37" s="181">
        <v>62</v>
      </c>
      <c r="M37" s="181">
        <v>2084</v>
      </c>
      <c r="N37" s="182">
        <f t="shared" ref="N37:N39" si="18">SUM(I37:M37)</f>
        <v>46239</v>
      </c>
      <c r="O37" s="180">
        <v>30895</v>
      </c>
      <c r="P37" s="181">
        <v>10944</v>
      </c>
      <c r="Q37" s="181">
        <v>1211</v>
      </c>
      <c r="R37" s="181">
        <v>32</v>
      </c>
      <c r="S37" s="181">
        <v>2146</v>
      </c>
      <c r="T37" s="182">
        <f t="shared" ref="T37:T39" si="19">SUM(O37:S37)</f>
        <v>45228</v>
      </c>
      <c r="U37" s="180">
        <v>30243</v>
      </c>
      <c r="V37" s="181">
        <v>10933</v>
      </c>
      <c r="W37" s="181">
        <v>1550</v>
      </c>
      <c r="X37" s="181">
        <v>37</v>
      </c>
      <c r="Y37" s="181">
        <v>2151</v>
      </c>
      <c r="Z37" s="182">
        <f t="shared" ref="Z37:Z39" si="20">SUM(U37:Y37)</f>
        <v>44914</v>
      </c>
      <c r="AA37" s="32"/>
      <c r="AD37" s="3"/>
      <c r="AE37" s="381"/>
      <c r="AF37" s="381"/>
      <c r="AG37" s="381"/>
      <c r="AH37" s="381"/>
    </row>
    <row r="38" spans="1:34" ht="15.75" customHeight="1">
      <c r="A38" s="244" t="s">
        <v>111</v>
      </c>
      <c r="B38" s="24"/>
      <c r="C38" s="180">
        <v>16368</v>
      </c>
      <c r="D38" s="181">
        <v>3126</v>
      </c>
      <c r="E38" s="181">
        <v>14924</v>
      </c>
      <c r="F38" s="181">
        <v>276</v>
      </c>
      <c r="G38" s="181">
        <v>139</v>
      </c>
      <c r="H38" s="182">
        <f t="shared" si="17"/>
        <v>34833</v>
      </c>
      <c r="I38" s="180">
        <v>14547</v>
      </c>
      <c r="J38" s="181">
        <v>2942</v>
      </c>
      <c r="K38" s="181">
        <v>12764</v>
      </c>
      <c r="L38" s="181">
        <v>260</v>
      </c>
      <c r="M38" s="181">
        <v>136</v>
      </c>
      <c r="N38" s="182">
        <f t="shared" si="18"/>
        <v>30649</v>
      </c>
      <c r="O38" s="180">
        <v>14429</v>
      </c>
      <c r="P38" s="181">
        <v>3187</v>
      </c>
      <c r="Q38" s="181">
        <v>12359</v>
      </c>
      <c r="R38" s="181">
        <v>251</v>
      </c>
      <c r="S38" s="181">
        <v>136</v>
      </c>
      <c r="T38" s="182">
        <f t="shared" si="19"/>
        <v>30362</v>
      </c>
      <c r="U38" s="180">
        <v>13048</v>
      </c>
      <c r="V38" s="181">
        <v>3023</v>
      </c>
      <c r="W38" s="181">
        <v>12050</v>
      </c>
      <c r="X38" s="181">
        <v>239</v>
      </c>
      <c r="Y38" s="181">
        <v>137</v>
      </c>
      <c r="Z38" s="182">
        <f t="shared" si="20"/>
        <v>28497</v>
      </c>
      <c r="AA38" s="32"/>
      <c r="AD38" s="3"/>
      <c r="AE38" s="381"/>
      <c r="AF38" s="381"/>
      <c r="AG38" s="381"/>
      <c r="AH38" s="381"/>
    </row>
    <row r="39" spans="1:34" ht="15.75" customHeight="1">
      <c r="A39" s="244" t="s">
        <v>361</v>
      </c>
      <c r="B39" s="24"/>
      <c r="C39" s="180">
        <v>2352</v>
      </c>
      <c r="D39" s="181">
        <v>143</v>
      </c>
      <c r="E39" s="181">
        <v>48470</v>
      </c>
      <c r="F39" s="181">
        <v>405</v>
      </c>
      <c r="G39" s="181">
        <v>738</v>
      </c>
      <c r="H39" s="182">
        <f t="shared" si="17"/>
        <v>52108</v>
      </c>
      <c r="I39" s="180">
        <v>3928</v>
      </c>
      <c r="J39" s="181">
        <v>94</v>
      </c>
      <c r="K39" s="181">
        <v>48544</v>
      </c>
      <c r="L39" s="181">
        <v>362</v>
      </c>
      <c r="M39" s="181">
        <v>733</v>
      </c>
      <c r="N39" s="182">
        <f t="shared" si="18"/>
        <v>53661</v>
      </c>
      <c r="O39" s="180">
        <v>3010</v>
      </c>
      <c r="P39" s="181">
        <v>159</v>
      </c>
      <c r="Q39" s="181">
        <v>41018</v>
      </c>
      <c r="R39" s="181">
        <v>395</v>
      </c>
      <c r="S39" s="181">
        <v>725</v>
      </c>
      <c r="T39" s="182">
        <f t="shared" si="19"/>
        <v>45307</v>
      </c>
      <c r="U39" s="180">
        <v>4726</v>
      </c>
      <c r="V39" s="181">
        <v>152</v>
      </c>
      <c r="W39" s="181">
        <v>23243</v>
      </c>
      <c r="X39" s="181">
        <v>371</v>
      </c>
      <c r="Y39" s="181">
        <v>809</v>
      </c>
      <c r="Z39" s="182">
        <f t="shared" si="20"/>
        <v>29301</v>
      </c>
      <c r="AA39" s="32"/>
      <c r="AD39" s="3"/>
      <c r="AE39" s="381"/>
      <c r="AF39" s="381"/>
      <c r="AG39" s="381"/>
      <c r="AH39" s="381"/>
    </row>
    <row r="40" spans="1:34" ht="15.75" customHeight="1">
      <c r="A40" s="1211"/>
      <c r="B40" s="1212"/>
      <c r="C40" s="1205">
        <f t="shared" ref="C40:H40" si="21">SUM(C37:C39)</f>
        <v>50296</v>
      </c>
      <c r="D40" s="1206">
        <f t="shared" si="21"/>
        <v>15773</v>
      </c>
      <c r="E40" s="1206">
        <f t="shared" si="21"/>
        <v>65819</v>
      </c>
      <c r="F40" s="1206">
        <f t="shared" si="21"/>
        <v>721</v>
      </c>
      <c r="G40" s="1206">
        <f t="shared" si="21"/>
        <v>3053</v>
      </c>
      <c r="H40" s="1209">
        <f t="shared" si="21"/>
        <v>135662</v>
      </c>
      <c r="I40" s="1205">
        <f t="shared" ref="I40:T40" si="22">SUM(I37:I39)</f>
        <v>50124</v>
      </c>
      <c r="J40" s="1206">
        <f t="shared" si="22"/>
        <v>14675</v>
      </c>
      <c r="K40" s="1206">
        <f t="shared" si="22"/>
        <v>62113</v>
      </c>
      <c r="L40" s="1206">
        <f t="shared" si="22"/>
        <v>684</v>
      </c>
      <c r="M40" s="1206">
        <f t="shared" si="22"/>
        <v>2953</v>
      </c>
      <c r="N40" s="1209">
        <f t="shared" ref="N40" si="23">SUM(N37:N39)</f>
        <v>130549</v>
      </c>
      <c r="O40" s="1205">
        <f t="shared" si="22"/>
        <v>48334</v>
      </c>
      <c r="P40" s="1206">
        <f t="shared" si="22"/>
        <v>14290</v>
      </c>
      <c r="Q40" s="1206">
        <f t="shared" si="22"/>
        <v>54588</v>
      </c>
      <c r="R40" s="1206">
        <f t="shared" si="22"/>
        <v>678</v>
      </c>
      <c r="S40" s="1206">
        <f t="shared" si="22"/>
        <v>3007</v>
      </c>
      <c r="T40" s="1209">
        <f t="shared" si="22"/>
        <v>120897</v>
      </c>
      <c r="U40" s="1205">
        <f t="shared" ref="U40:Z40" si="24">SUM(U37:U39)</f>
        <v>48017</v>
      </c>
      <c r="V40" s="1206">
        <f t="shared" si="24"/>
        <v>14108</v>
      </c>
      <c r="W40" s="1206">
        <f t="shared" si="24"/>
        <v>36843</v>
      </c>
      <c r="X40" s="1206">
        <f t="shared" si="24"/>
        <v>647</v>
      </c>
      <c r="Y40" s="1206">
        <f t="shared" si="24"/>
        <v>3097</v>
      </c>
      <c r="Z40" s="1209">
        <f t="shared" si="24"/>
        <v>102712</v>
      </c>
      <c r="AA40" s="32"/>
      <c r="AD40" s="3"/>
      <c r="AE40" s="383"/>
      <c r="AF40" s="383"/>
      <c r="AG40" s="383"/>
      <c r="AH40" s="383"/>
    </row>
    <row r="41" spans="1:34" ht="15.75" customHeight="1">
      <c r="A41" s="572" t="s">
        <v>671</v>
      </c>
      <c r="B41" s="24"/>
      <c r="C41" s="180">
        <v>0</v>
      </c>
      <c r="D41" s="181">
        <v>0</v>
      </c>
      <c r="E41" s="181">
        <v>0</v>
      </c>
      <c r="F41" s="181">
        <v>8074</v>
      </c>
      <c r="G41" s="181">
        <v>0</v>
      </c>
      <c r="H41" s="182">
        <f t="shared" ref="H41:H42" si="25">SUM(C41:G41)</f>
        <v>8074</v>
      </c>
      <c r="I41" s="180">
        <v>0</v>
      </c>
      <c r="J41" s="181">
        <v>0</v>
      </c>
      <c r="K41" s="181">
        <v>0</v>
      </c>
      <c r="L41" s="181">
        <v>7652</v>
      </c>
      <c r="M41" s="181">
        <v>0</v>
      </c>
      <c r="N41" s="182">
        <f t="shared" ref="N41:N42" si="26">SUM(I41:M41)</f>
        <v>7652</v>
      </c>
      <c r="O41" s="180">
        <v>0</v>
      </c>
      <c r="P41" s="181">
        <v>0</v>
      </c>
      <c r="Q41" s="181">
        <v>0</v>
      </c>
      <c r="R41" s="181">
        <v>7469</v>
      </c>
      <c r="S41" s="181">
        <v>0</v>
      </c>
      <c r="T41" s="182">
        <f t="shared" ref="T41:T42" si="27">SUM(O41:S41)</f>
        <v>7469</v>
      </c>
      <c r="U41" s="180">
        <v>0</v>
      </c>
      <c r="V41" s="181">
        <v>0</v>
      </c>
      <c r="W41" s="181">
        <v>0</v>
      </c>
      <c r="X41" s="181">
        <v>6734</v>
      </c>
      <c r="Y41" s="181">
        <v>0</v>
      </c>
      <c r="Z41" s="182">
        <f t="shared" ref="Z41:Z42" si="28">SUM(U41:Y41)</f>
        <v>6734</v>
      </c>
      <c r="AA41" s="32"/>
      <c r="AD41" s="3"/>
      <c r="AE41" s="381"/>
      <c r="AF41" s="381"/>
      <c r="AG41" s="381"/>
      <c r="AH41" s="381"/>
    </row>
    <row r="42" spans="1:34" ht="15.75" customHeight="1">
      <c r="A42" s="244" t="s">
        <v>20</v>
      </c>
      <c r="B42" s="24"/>
      <c r="C42" s="193">
        <v>1323</v>
      </c>
      <c r="D42" s="430">
        <v>0</v>
      </c>
      <c r="E42" s="430">
        <v>0</v>
      </c>
      <c r="F42" s="430">
        <v>0</v>
      </c>
      <c r="G42" s="430">
        <v>2984</v>
      </c>
      <c r="H42" s="194">
        <f t="shared" si="25"/>
        <v>4307</v>
      </c>
      <c r="I42" s="193">
        <v>1357</v>
      </c>
      <c r="J42" s="430">
        <v>0</v>
      </c>
      <c r="K42" s="430">
        <v>0</v>
      </c>
      <c r="L42" s="430">
        <v>0</v>
      </c>
      <c r="M42" s="430">
        <v>2929</v>
      </c>
      <c r="N42" s="194">
        <f t="shared" si="26"/>
        <v>4286</v>
      </c>
      <c r="O42" s="193">
        <v>1358</v>
      </c>
      <c r="P42" s="430">
        <v>0</v>
      </c>
      <c r="Q42" s="430">
        <v>0</v>
      </c>
      <c r="R42" s="430">
        <v>0</v>
      </c>
      <c r="S42" s="430">
        <v>3003</v>
      </c>
      <c r="T42" s="194">
        <f t="shared" si="27"/>
        <v>4361</v>
      </c>
      <c r="U42" s="193">
        <v>1919</v>
      </c>
      <c r="V42" s="430">
        <v>0</v>
      </c>
      <c r="W42" s="430">
        <v>0</v>
      </c>
      <c r="X42" s="430">
        <v>0</v>
      </c>
      <c r="Y42" s="430">
        <v>3013</v>
      </c>
      <c r="Z42" s="194">
        <f t="shared" si="28"/>
        <v>4932</v>
      </c>
      <c r="AA42" s="32"/>
      <c r="AD42" s="3"/>
      <c r="AE42" s="381"/>
      <c r="AF42" s="381"/>
      <c r="AG42" s="381"/>
      <c r="AH42" s="381"/>
    </row>
    <row r="43" spans="1:34" ht="15.75" customHeight="1" thickBot="1">
      <c r="A43" s="431" t="s">
        <v>760</v>
      </c>
      <c r="B43" s="1214"/>
      <c r="C43" s="176">
        <f t="shared" ref="C43:H43" si="29">C35+C40+C41+C42</f>
        <v>98557</v>
      </c>
      <c r="D43" s="177">
        <f t="shared" si="29"/>
        <v>23783</v>
      </c>
      <c r="E43" s="177">
        <f t="shared" si="29"/>
        <v>65819</v>
      </c>
      <c r="F43" s="177">
        <f t="shared" si="29"/>
        <v>8795</v>
      </c>
      <c r="G43" s="177">
        <f t="shared" si="29"/>
        <v>6053</v>
      </c>
      <c r="H43" s="195">
        <f t="shared" si="29"/>
        <v>203007</v>
      </c>
      <c r="I43" s="176">
        <f t="shared" ref="I43:N43" si="30">I35+I40+I41+I42</f>
        <v>97977</v>
      </c>
      <c r="J43" s="177">
        <f t="shared" si="30"/>
        <v>22646</v>
      </c>
      <c r="K43" s="177">
        <f t="shared" si="30"/>
        <v>62113</v>
      </c>
      <c r="L43" s="177">
        <f t="shared" si="30"/>
        <v>8336</v>
      </c>
      <c r="M43" s="177">
        <f t="shared" si="30"/>
        <v>5899</v>
      </c>
      <c r="N43" s="195">
        <f t="shared" si="30"/>
        <v>196971</v>
      </c>
      <c r="O43" s="176">
        <f t="shared" ref="O43:T43" si="31">O35+O40+O41+O42</f>
        <v>95013</v>
      </c>
      <c r="P43" s="177">
        <f t="shared" si="31"/>
        <v>21993</v>
      </c>
      <c r="Q43" s="177">
        <f t="shared" si="31"/>
        <v>54588</v>
      </c>
      <c r="R43" s="177">
        <f t="shared" si="31"/>
        <v>8147</v>
      </c>
      <c r="S43" s="177">
        <f t="shared" si="31"/>
        <v>6025</v>
      </c>
      <c r="T43" s="195">
        <f t="shared" si="31"/>
        <v>185766</v>
      </c>
      <c r="U43" s="176">
        <f t="shared" ref="U43:Z43" si="32">U35+U40+U41+U42</f>
        <v>94924</v>
      </c>
      <c r="V43" s="177">
        <f t="shared" si="32"/>
        <v>21724</v>
      </c>
      <c r="W43" s="177">
        <f t="shared" si="32"/>
        <v>36843</v>
      </c>
      <c r="X43" s="177">
        <f t="shared" si="32"/>
        <v>7381</v>
      </c>
      <c r="Y43" s="177">
        <f t="shared" si="32"/>
        <v>6125</v>
      </c>
      <c r="Z43" s="195">
        <f t="shared" si="32"/>
        <v>166997</v>
      </c>
      <c r="AA43" s="32"/>
      <c r="AD43" s="3"/>
      <c r="AE43" s="383"/>
      <c r="AF43" s="383"/>
      <c r="AG43" s="383"/>
      <c r="AH43" s="383"/>
    </row>
    <row r="44" spans="1:34" ht="15.75" customHeight="1">
      <c r="A44" s="429"/>
      <c r="B44" s="24"/>
      <c r="C44" s="180"/>
      <c r="D44" s="181"/>
      <c r="E44" s="181"/>
      <c r="F44" s="181"/>
      <c r="G44" s="181"/>
      <c r="H44" s="182"/>
      <c r="I44" s="180"/>
      <c r="J44" s="181"/>
      <c r="K44" s="181"/>
      <c r="L44" s="181"/>
      <c r="M44" s="181"/>
      <c r="N44" s="182"/>
      <c r="O44" s="180"/>
      <c r="P44" s="181"/>
      <c r="Q44" s="181"/>
      <c r="R44" s="181"/>
      <c r="S44" s="181"/>
      <c r="T44" s="182"/>
      <c r="U44" s="180"/>
      <c r="V44" s="181"/>
      <c r="W44" s="181"/>
      <c r="X44" s="181"/>
      <c r="Y44" s="181"/>
      <c r="Z44" s="182"/>
      <c r="AA44" s="32"/>
      <c r="AD44" s="3"/>
      <c r="AE44" s="381"/>
      <c r="AF44" s="381"/>
      <c r="AG44" s="381"/>
      <c r="AH44" s="381"/>
    </row>
    <row r="45" spans="1:34" ht="15.75" customHeight="1">
      <c r="A45" s="244" t="s">
        <v>117</v>
      </c>
      <c r="B45" s="24"/>
      <c r="C45" s="180">
        <v>5338</v>
      </c>
      <c r="D45" s="181">
        <v>456</v>
      </c>
      <c r="E45" s="181">
        <v>2183</v>
      </c>
      <c r="F45" s="181">
        <v>845</v>
      </c>
      <c r="G45" s="181">
        <v>847</v>
      </c>
      <c r="H45" s="182">
        <f>SUM(C45:G45)</f>
        <v>9669</v>
      </c>
      <c r="I45" s="180">
        <v>7597</v>
      </c>
      <c r="J45" s="181">
        <v>672</v>
      </c>
      <c r="K45" s="181">
        <v>525</v>
      </c>
      <c r="L45" s="181">
        <v>1031</v>
      </c>
      <c r="M45" s="181">
        <v>779</v>
      </c>
      <c r="N45" s="182">
        <f>SUM(I45:M45)</f>
        <v>10604</v>
      </c>
      <c r="O45" s="180">
        <v>7364</v>
      </c>
      <c r="P45" s="181">
        <v>746</v>
      </c>
      <c r="Q45" s="181">
        <v>973</v>
      </c>
      <c r="R45" s="181">
        <v>881</v>
      </c>
      <c r="S45" s="181">
        <v>795</v>
      </c>
      <c r="T45" s="182">
        <f>SUM(O45:S45)</f>
        <v>10759</v>
      </c>
      <c r="U45" s="180">
        <v>7766</v>
      </c>
      <c r="V45" s="181">
        <v>630</v>
      </c>
      <c r="W45" s="181">
        <v>1476</v>
      </c>
      <c r="X45" s="181">
        <v>624</v>
      </c>
      <c r="Y45" s="181">
        <v>793</v>
      </c>
      <c r="Z45" s="182">
        <f>SUM(U45:Y45)</f>
        <v>11289</v>
      </c>
      <c r="AA45" s="32"/>
      <c r="AD45" s="3"/>
      <c r="AE45" s="381"/>
      <c r="AF45" s="381"/>
      <c r="AG45" s="381"/>
      <c r="AH45" s="381"/>
    </row>
    <row r="46" spans="1:34" ht="15.75" customHeight="1">
      <c r="A46" s="244" t="s">
        <v>60</v>
      </c>
      <c r="B46" s="24"/>
      <c r="C46" s="180">
        <v>93219</v>
      </c>
      <c r="D46" s="181">
        <v>23327</v>
      </c>
      <c r="E46" s="181">
        <v>63636</v>
      </c>
      <c r="F46" s="181">
        <v>7950</v>
      </c>
      <c r="G46" s="181">
        <v>5206</v>
      </c>
      <c r="H46" s="182">
        <f>SUM(C46:G46)</f>
        <v>193338</v>
      </c>
      <c r="I46" s="180">
        <v>90380</v>
      </c>
      <c r="J46" s="181">
        <v>21974</v>
      </c>
      <c r="K46" s="181">
        <v>61588</v>
      </c>
      <c r="L46" s="181">
        <v>7305</v>
      </c>
      <c r="M46" s="181">
        <v>5120</v>
      </c>
      <c r="N46" s="182">
        <f>SUM(I46:M46)</f>
        <v>186367</v>
      </c>
      <c r="O46" s="180">
        <v>87649</v>
      </c>
      <c r="P46" s="181">
        <v>21247</v>
      </c>
      <c r="Q46" s="181">
        <v>53615</v>
      </c>
      <c r="R46" s="181">
        <v>7266</v>
      </c>
      <c r="S46" s="181">
        <v>5230</v>
      </c>
      <c r="T46" s="182">
        <f>SUM(O46:S46)</f>
        <v>175007</v>
      </c>
      <c r="U46" s="180">
        <v>87158</v>
      </c>
      <c r="V46" s="181">
        <v>21094</v>
      </c>
      <c r="W46" s="181">
        <v>35367</v>
      </c>
      <c r="X46" s="181">
        <v>6757</v>
      </c>
      <c r="Y46" s="181">
        <v>5332</v>
      </c>
      <c r="Z46" s="182">
        <f>SUM(U46:Y46)</f>
        <v>155708</v>
      </c>
      <c r="AA46" s="32"/>
      <c r="AD46" s="3"/>
      <c r="AE46" s="381"/>
      <c r="AF46" s="381"/>
      <c r="AG46" s="381"/>
      <c r="AH46" s="381"/>
    </row>
    <row r="47" spans="1:34" ht="16.5" thickBot="1">
      <c r="A47" s="431" t="s">
        <v>760</v>
      </c>
      <c r="B47" s="432"/>
      <c r="C47" s="176">
        <f t="shared" ref="C47:H47" si="33">SUM(C45:C46)</f>
        <v>98557</v>
      </c>
      <c r="D47" s="177">
        <f t="shared" si="33"/>
        <v>23783</v>
      </c>
      <c r="E47" s="177">
        <f t="shared" si="33"/>
        <v>65819</v>
      </c>
      <c r="F47" s="177">
        <f t="shared" si="33"/>
        <v>8795</v>
      </c>
      <c r="G47" s="177">
        <f t="shared" si="33"/>
        <v>6053</v>
      </c>
      <c r="H47" s="195">
        <f t="shared" si="33"/>
        <v>203007</v>
      </c>
      <c r="I47" s="176">
        <f t="shared" ref="I47:N47" si="34">SUM(I45:I46)</f>
        <v>97977</v>
      </c>
      <c r="J47" s="177">
        <f t="shared" si="34"/>
        <v>22646</v>
      </c>
      <c r="K47" s="177">
        <f t="shared" si="34"/>
        <v>62113</v>
      </c>
      <c r="L47" s="177">
        <f t="shared" si="34"/>
        <v>8336</v>
      </c>
      <c r="M47" s="177">
        <f t="shared" si="34"/>
        <v>5899</v>
      </c>
      <c r="N47" s="195">
        <f t="shared" si="34"/>
        <v>196971</v>
      </c>
      <c r="O47" s="176">
        <f t="shared" ref="O47:T47" si="35">SUM(O45:O46)</f>
        <v>95013</v>
      </c>
      <c r="P47" s="177">
        <f t="shared" si="35"/>
        <v>21993</v>
      </c>
      <c r="Q47" s="177">
        <f t="shared" si="35"/>
        <v>54588</v>
      </c>
      <c r="R47" s="177">
        <f t="shared" si="35"/>
        <v>8147</v>
      </c>
      <c r="S47" s="177">
        <f t="shared" si="35"/>
        <v>6025</v>
      </c>
      <c r="T47" s="195">
        <f t="shared" si="35"/>
        <v>185766</v>
      </c>
      <c r="U47" s="176">
        <f t="shared" ref="U47:Z47" si="36">SUM(U45:U46)</f>
        <v>94924</v>
      </c>
      <c r="V47" s="177">
        <f t="shared" si="36"/>
        <v>21724</v>
      </c>
      <c r="W47" s="177">
        <f t="shared" si="36"/>
        <v>36843</v>
      </c>
      <c r="X47" s="177">
        <f t="shared" si="36"/>
        <v>7381</v>
      </c>
      <c r="Y47" s="177">
        <f t="shared" si="36"/>
        <v>6125</v>
      </c>
      <c r="Z47" s="195">
        <f t="shared" si="36"/>
        <v>166997</v>
      </c>
      <c r="AA47" s="32"/>
      <c r="AD47" s="3"/>
      <c r="AE47" s="383"/>
      <c r="AF47" s="383"/>
      <c r="AG47" s="383"/>
      <c r="AH47" s="383"/>
    </row>
    <row r="48" spans="1:34" ht="10.5" customHeight="1">
      <c r="A48" s="16"/>
      <c r="B48" s="16"/>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2"/>
      <c r="AD48" s="3"/>
      <c r="AE48" s="383"/>
      <c r="AF48" s="383"/>
      <c r="AG48" s="383"/>
      <c r="AH48" s="383"/>
    </row>
    <row r="49" spans="1:40" s="50" customFormat="1" ht="30">
      <c r="A49" s="4312" t="s">
        <v>698</v>
      </c>
      <c r="B49" s="4312"/>
      <c r="C49" s="4312"/>
      <c r="D49" s="4312"/>
      <c r="E49" s="4312"/>
      <c r="F49" s="4312"/>
      <c r="G49" s="4312"/>
      <c r="H49" s="4312"/>
      <c r="I49" s="4312"/>
      <c r="J49" s="4312"/>
      <c r="K49" s="4312"/>
      <c r="L49" s="4312"/>
      <c r="M49" s="4312"/>
      <c r="N49" s="4312"/>
      <c r="O49" s="4312"/>
      <c r="P49" s="4312"/>
      <c r="Q49" s="4312"/>
      <c r="R49" s="4312"/>
      <c r="S49" s="4312"/>
      <c r="T49" s="4312"/>
      <c r="U49" s="4312"/>
      <c r="V49" s="4312"/>
      <c r="W49" s="4312"/>
      <c r="X49" s="4312"/>
      <c r="Y49" s="4312"/>
      <c r="Z49" s="4312"/>
      <c r="AA49" s="620"/>
      <c r="AB49" s="620"/>
      <c r="AC49" s="620"/>
      <c r="AD49" s="620"/>
      <c r="AE49" s="580"/>
      <c r="AF49" s="580"/>
      <c r="AG49" s="580"/>
      <c r="AH49" s="580"/>
      <c r="AI49" s="580"/>
      <c r="AJ49" s="580"/>
      <c r="AK49" s="510"/>
      <c r="AL49" s="510"/>
      <c r="AM49" s="510"/>
      <c r="AN49" s="510"/>
    </row>
    <row r="50" spans="1:40" s="50" customFormat="1" ht="12" customHeight="1" thickBot="1">
      <c r="A50" s="694"/>
      <c r="B50" s="694"/>
      <c r="C50" s="694"/>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510"/>
      <c r="AL50" s="510"/>
      <c r="AM50" s="510"/>
      <c r="AN50" s="510"/>
    </row>
    <row r="51" spans="1:40" ht="20.25" customHeight="1" thickBot="1">
      <c r="A51" s="199"/>
      <c r="B51" s="199"/>
      <c r="C51" s="4421">
        <v>2014</v>
      </c>
      <c r="D51" s="4422"/>
      <c r="E51" s="4422"/>
      <c r="F51" s="4422"/>
      <c r="G51" s="4422"/>
      <c r="H51" s="4422"/>
      <c r="I51" s="4422"/>
      <c r="J51" s="4422"/>
      <c r="K51" s="4422"/>
      <c r="L51" s="4422"/>
      <c r="M51" s="4422"/>
      <c r="N51" s="4444"/>
      <c r="O51" s="153"/>
      <c r="P51" s="153"/>
      <c r="Q51" s="153"/>
      <c r="R51" s="153"/>
      <c r="S51" s="153"/>
      <c r="T51" s="153"/>
      <c r="U51" s="153"/>
      <c r="V51" s="153"/>
      <c r="W51" s="153"/>
      <c r="X51" s="153"/>
      <c r="Y51" s="153"/>
      <c r="Z51" s="153"/>
      <c r="AA51" s="200"/>
      <c r="AB51" s="199"/>
      <c r="AC51" s="4428"/>
      <c r="AD51" s="4428"/>
      <c r="AE51" s="4428"/>
      <c r="AF51" s="4428"/>
      <c r="AG51" s="4428"/>
      <c r="AH51" s="4428"/>
      <c r="AI51" s="17"/>
      <c r="AJ51" s="17"/>
    </row>
    <row r="52" spans="1:40" ht="20.25" customHeight="1" thickBot="1">
      <c r="A52" s="199"/>
      <c r="B52" s="199"/>
      <c r="C52" s="4439" t="s">
        <v>3</v>
      </c>
      <c r="D52" s="4440"/>
      <c r="E52" s="4440"/>
      <c r="F52" s="4440"/>
      <c r="G52" s="4440"/>
      <c r="H52" s="4441"/>
      <c r="I52" s="4439" t="s">
        <v>4</v>
      </c>
      <c r="J52" s="4440"/>
      <c r="K52" s="4440"/>
      <c r="L52" s="4440"/>
      <c r="M52" s="4440"/>
      <c r="N52" s="4441"/>
      <c r="O52" s="4429"/>
      <c r="P52" s="4429"/>
      <c r="Q52" s="4429"/>
      <c r="R52" s="4429"/>
      <c r="S52" s="4429"/>
      <c r="T52" s="4429"/>
      <c r="U52" s="4429"/>
      <c r="V52" s="4429"/>
      <c r="W52" s="4429"/>
      <c r="X52" s="4429"/>
      <c r="Y52" s="4429"/>
      <c r="Z52" s="4429"/>
      <c r="AA52" s="200"/>
      <c r="AB52" s="199"/>
      <c r="AC52" s="4429"/>
      <c r="AD52" s="4429"/>
      <c r="AE52" s="4429"/>
      <c r="AF52" s="4429"/>
      <c r="AG52" s="4429"/>
      <c r="AH52" s="4429"/>
      <c r="AI52" s="17"/>
      <c r="AJ52" s="17"/>
    </row>
    <row r="53" spans="1:40" ht="48.75" thickBot="1">
      <c r="A53" s="4433" t="s">
        <v>250</v>
      </c>
      <c r="B53" s="4434"/>
      <c r="C53" s="184" t="s">
        <v>283</v>
      </c>
      <c r="D53" s="185" t="s">
        <v>284</v>
      </c>
      <c r="E53" s="185" t="s">
        <v>285</v>
      </c>
      <c r="F53" s="185" t="s">
        <v>113</v>
      </c>
      <c r="G53" s="185" t="s">
        <v>298</v>
      </c>
      <c r="H53" s="1389" t="s">
        <v>5</v>
      </c>
      <c r="I53" s="184" t="s">
        <v>283</v>
      </c>
      <c r="J53" s="185" t="s">
        <v>284</v>
      </c>
      <c r="K53" s="185" t="s">
        <v>285</v>
      </c>
      <c r="L53" s="185" t="s">
        <v>113</v>
      </c>
      <c r="M53" s="185" t="s">
        <v>298</v>
      </c>
      <c r="N53" s="1389" t="s">
        <v>5</v>
      </c>
      <c r="O53" s="533"/>
      <c r="P53" s="533"/>
      <c r="Q53" s="533"/>
      <c r="R53" s="533"/>
      <c r="S53" s="533"/>
      <c r="T53" s="533"/>
      <c r="U53" s="533"/>
      <c r="V53" s="533"/>
      <c r="W53" s="533"/>
      <c r="X53" s="533"/>
      <c r="Y53" s="533"/>
      <c r="Z53" s="533"/>
      <c r="AA53" s="201"/>
      <c r="AB53" s="199"/>
      <c r="AC53" s="533"/>
      <c r="AD53" s="533"/>
      <c r="AE53" s="533"/>
      <c r="AF53" s="533"/>
      <c r="AG53" s="533"/>
      <c r="AH53" s="533"/>
      <c r="AI53" s="17"/>
      <c r="AJ53" s="17"/>
    </row>
    <row r="54" spans="1:40" ht="15.75">
      <c r="A54" s="4442" t="s">
        <v>278</v>
      </c>
      <c r="B54" s="4443"/>
      <c r="C54" s="526">
        <v>0</v>
      </c>
      <c r="D54" s="527">
        <v>0</v>
      </c>
      <c r="E54" s="527">
        <v>0</v>
      </c>
      <c r="F54" s="528">
        <v>0</v>
      </c>
      <c r="G54" s="527">
        <v>0</v>
      </c>
      <c r="H54" s="1390">
        <f>SUM(C54:G54)</f>
        <v>0</v>
      </c>
      <c r="I54" s="526">
        <v>0</v>
      </c>
      <c r="J54" s="527">
        <v>0</v>
      </c>
      <c r="K54" s="527">
        <v>0</v>
      </c>
      <c r="L54" s="528">
        <v>0</v>
      </c>
      <c r="M54" s="527">
        <v>0</v>
      </c>
      <c r="N54" s="1390">
        <f>SUM(I54:M54)</f>
        <v>0</v>
      </c>
      <c r="O54" s="1388"/>
      <c r="P54" s="1388"/>
      <c r="Q54" s="1388"/>
      <c r="R54" s="1388"/>
      <c r="S54" s="1388"/>
      <c r="T54" s="1388"/>
      <c r="U54" s="1388"/>
      <c r="V54" s="1388"/>
      <c r="W54" s="1388"/>
      <c r="X54" s="1388"/>
      <c r="Y54" s="1388"/>
      <c r="Z54" s="1388"/>
      <c r="AA54" s="203"/>
      <c r="AB54" s="595"/>
      <c r="AC54" s="534"/>
      <c r="AD54" s="534"/>
      <c r="AE54" s="534"/>
      <c r="AF54" s="534"/>
      <c r="AG54" s="534"/>
      <c r="AH54" s="534"/>
      <c r="AI54" s="17"/>
      <c r="AJ54" s="17"/>
    </row>
    <row r="55" spans="1:40" ht="15.75">
      <c r="A55" s="575" t="s">
        <v>270</v>
      </c>
      <c r="B55" s="576"/>
      <c r="C55" s="529">
        <v>7</v>
      </c>
      <c r="D55" s="530">
        <v>0</v>
      </c>
      <c r="E55" s="530">
        <v>52</v>
      </c>
      <c r="F55" s="531">
        <v>0</v>
      </c>
      <c r="G55" s="530">
        <v>0</v>
      </c>
      <c r="H55" s="1391">
        <f t="shared" ref="H55:H58" si="37">SUM(C55:G55)</f>
        <v>59</v>
      </c>
      <c r="I55" s="529">
        <v>0</v>
      </c>
      <c r="J55" s="530">
        <v>0</v>
      </c>
      <c r="K55" s="530">
        <v>0</v>
      </c>
      <c r="L55" s="531">
        <v>0</v>
      </c>
      <c r="M55" s="530">
        <v>0</v>
      </c>
      <c r="N55" s="1391">
        <f t="shared" ref="N55:N58" si="38">SUM(I55:M55)</f>
        <v>0</v>
      </c>
      <c r="O55" s="1388"/>
      <c r="P55" s="1388"/>
      <c r="Q55" s="1388"/>
      <c r="R55" s="1388"/>
      <c r="S55" s="1388"/>
      <c r="T55" s="1388"/>
      <c r="U55" s="1388"/>
      <c r="V55" s="1388"/>
      <c r="W55" s="1388"/>
      <c r="X55" s="1388"/>
      <c r="Y55" s="1388"/>
      <c r="Z55" s="1388"/>
      <c r="AA55" s="203"/>
      <c r="AB55" s="595"/>
      <c r="AC55" s="534"/>
      <c r="AD55" s="534"/>
      <c r="AE55" s="534"/>
      <c r="AF55" s="534"/>
      <c r="AG55" s="534"/>
      <c r="AH55" s="534"/>
      <c r="AI55" s="17"/>
      <c r="AJ55" s="17"/>
    </row>
    <row r="56" spans="1:40" ht="15.75">
      <c r="A56" s="575" t="s">
        <v>271</v>
      </c>
      <c r="B56" s="576"/>
      <c r="C56" s="529">
        <v>1</v>
      </c>
      <c r="D56" s="530">
        <v>0</v>
      </c>
      <c r="E56" s="530">
        <v>0</v>
      </c>
      <c r="F56" s="531">
        <v>0</v>
      </c>
      <c r="G56" s="530">
        <v>2</v>
      </c>
      <c r="H56" s="1391">
        <f t="shared" si="37"/>
        <v>3</v>
      </c>
      <c r="I56" s="529">
        <v>0</v>
      </c>
      <c r="J56" s="530">
        <v>0</v>
      </c>
      <c r="K56" s="530">
        <v>0</v>
      </c>
      <c r="L56" s="531">
        <v>0</v>
      </c>
      <c r="M56" s="530">
        <v>4</v>
      </c>
      <c r="N56" s="1391">
        <f t="shared" si="38"/>
        <v>4</v>
      </c>
      <c r="O56" s="1388"/>
      <c r="P56" s="1388"/>
      <c r="Q56" s="1388"/>
      <c r="R56" s="1388"/>
      <c r="S56" s="1388"/>
      <c r="T56" s="1388"/>
      <c r="U56" s="1388"/>
      <c r="V56" s="1388"/>
      <c r="W56" s="1388"/>
      <c r="X56" s="1388"/>
      <c r="Y56" s="1388"/>
      <c r="Z56" s="1388"/>
      <c r="AA56" s="203"/>
      <c r="AB56" s="595"/>
      <c r="AC56" s="534"/>
      <c r="AD56" s="534"/>
      <c r="AE56" s="534"/>
      <c r="AF56" s="534"/>
      <c r="AG56" s="534"/>
      <c r="AH56" s="534"/>
      <c r="AI56" s="17"/>
      <c r="AJ56" s="17"/>
    </row>
    <row r="57" spans="1:40" ht="15.75">
      <c r="A57" s="575" t="s">
        <v>272</v>
      </c>
      <c r="B57" s="576"/>
      <c r="C57" s="529">
        <v>0</v>
      </c>
      <c r="D57" s="530">
        <v>0</v>
      </c>
      <c r="E57" s="530">
        <v>0</v>
      </c>
      <c r="F57" s="531">
        <v>0</v>
      </c>
      <c r="G57" s="530">
        <v>0</v>
      </c>
      <c r="H57" s="1391">
        <f t="shared" si="37"/>
        <v>0</v>
      </c>
      <c r="I57" s="529">
        <v>0</v>
      </c>
      <c r="J57" s="530">
        <v>0</v>
      </c>
      <c r="K57" s="530">
        <v>0</v>
      </c>
      <c r="L57" s="531">
        <v>0</v>
      </c>
      <c r="M57" s="530">
        <v>0</v>
      </c>
      <c r="N57" s="1391">
        <f t="shared" si="38"/>
        <v>0</v>
      </c>
      <c r="O57" s="1388"/>
      <c r="P57" s="1388"/>
      <c r="Q57" s="1388"/>
      <c r="R57" s="1388"/>
      <c r="S57" s="1388"/>
      <c r="T57" s="1388"/>
      <c r="U57" s="1388"/>
      <c r="V57" s="1388"/>
      <c r="W57" s="1388"/>
      <c r="X57" s="1388"/>
      <c r="Y57" s="1388"/>
      <c r="Z57" s="1388"/>
      <c r="AA57" s="203"/>
      <c r="AB57" s="595"/>
      <c r="AC57" s="534"/>
      <c r="AD57" s="534"/>
      <c r="AE57" s="534"/>
      <c r="AF57" s="534"/>
      <c r="AG57" s="534"/>
      <c r="AH57" s="534"/>
      <c r="AI57" s="17"/>
      <c r="AJ57" s="17"/>
    </row>
    <row r="58" spans="1:40" ht="15.75">
      <c r="A58" s="575" t="s">
        <v>273</v>
      </c>
      <c r="B58" s="576"/>
      <c r="C58" s="538">
        <v>31</v>
      </c>
      <c r="D58" s="539">
        <v>0</v>
      </c>
      <c r="E58" s="539">
        <v>0</v>
      </c>
      <c r="F58" s="540">
        <v>0</v>
      </c>
      <c r="G58" s="539">
        <v>134</v>
      </c>
      <c r="H58" s="1392">
        <f t="shared" si="37"/>
        <v>165</v>
      </c>
      <c r="I58" s="538">
        <v>31</v>
      </c>
      <c r="J58" s="539">
        <v>0</v>
      </c>
      <c r="K58" s="539">
        <v>0</v>
      </c>
      <c r="L58" s="540">
        <v>0</v>
      </c>
      <c r="M58" s="539">
        <v>134</v>
      </c>
      <c r="N58" s="1392">
        <f t="shared" si="38"/>
        <v>165</v>
      </c>
      <c r="O58" s="1388"/>
      <c r="P58" s="1388"/>
      <c r="Q58" s="1388"/>
      <c r="R58" s="1388"/>
      <c r="S58" s="1388"/>
      <c r="T58" s="1388"/>
      <c r="U58" s="1388"/>
      <c r="V58" s="1388"/>
      <c r="W58" s="1388"/>
      <c r="X58" s="1388"/>
      <c r="Y58" s="1388"/>
      <c r="Z58" s="1388"/>
      <c r="AA58" s="203"/>
      <c r="AB58" s="595"/>
      <c r="AC58" s="534"/>
      <c r="AD58" s="534"/>
      <c r="AE58" s="534"/>
      <c r="AF58" s="534"/>
      <c r="AG58" s="534"/>
      <c r="AH58" s="534"/>
      <c r="AI58" s="17"/>
      <c r="AJ58" s="17"/>
    </row>
    <row r="59" spans="1:40" ht="15.75">
      <c r="A59" s="429" t="s">
        <v>274</v>
      </c>
      <c r="B59" s="577"/>
      <c r="C59" s="541">
        <f>SUM(C54:C58)</f>
        <v>39</v>
      </c>
      <c r="D59" s="534">
        <f t="shared" ref="D59:H59" si="39">SUM(D54:D58)</f>
        <v>0</v>
      </c>
      <c r="E59" s="524">
        <f t="shared" si="39"/>
        <v>52</v>
      </c>
      <c r="F59" s="525">
        <f t="shared" si="39"/>
        <v>0</v>
      </c>
      <c r="G59" s="524">
        <f t="shared" si="39"/>
        <v>136</v>
      </c>
      <c r="H59" s="1393">
        <f t="shared" si="39"/>
        <v>227</v>
      </c>
      <c r="I59" s="541">
        <f>SUM(I54:I58)</f>
        <v>31</v>
      </c>
      <c r="J59" s="534">
        <f t="shared" ref="J59:N59" si="40">SUM(J54:J58)</f>
        <v>0</v>
      </c>
      <c r="K59" s="524">
        <f t="shared" si="40"/>
        <v>0</v>
      </c>
      <c r="L59" s="525">
        <f t="shared" si="40"/>
        <v>0</v>
      </c>
      <c r="M59" s="524">
        <f t="shared" si="40"/>
        <v>138</v>
      </c>
      <c r="N59" s="1393">
        <f t="shared" si="40"/>
        <v>169</v>
      </c>
      <c r="O59" s="534"/>
      <c r="P59" s="534"/>
      <c r="Q59" s="534"/>
      <c r="R59" s="534"/>
      <c r="S59" s="534"/>
      <c r="T59" s="534"/>
      <c r="U59" s="534"/>
      <c r="V59" s="534"/>
      <c r="W59" s="534"/>
      <c r="X59" s="534"/>
      <c r="Y59" s="534"/>
      <c r="Z59" s="534"/>
      <c r="AA59" s="203"/>
      <c r="AB59" s="595"/>
      <c r="AC59" s="534"/>
      <c r="AD59" s="534"/>
      <c r="AE59" s="534"/>
      <c r="AF59" s="534"/>
      <c r="AG59" s="534"/>
      <c r="AH59" s="534"/>
      <c r="AI59" s="17"/>
      <c r="AJ59" s="17"/>
    </row>
    <row r="60" spans="1:40" ht="15.75">
      <c r="A60" s="575" t="s">
        <v>275</v>
      </c>
      <c r="B60" s="576"/>
      <c r="C60" s="529">
        <v>37</v>
      </c>
      <c r="D60" s="530">
        <v>6</v>
      </c>
      <c r="E60" s="530">
        <v>1064</v>
      </c>
      <c r="F60" s="531">
        <v>511</v>
      </c>
      <c r="G60" s="530">
        <v>294</v>
      </c>
      <c r="H60" s="1391">
        <f t="shared" ref="H60:H63" si="41">SUM(C60:G60)</f>
        <v>1912</v>
      </c>
      <c r="I60" s="529">
        <v>47</v>
      </c>
      <c r="J60" s="530">
        <v>5</v>
      </c>
      <c r="K60" s="530">
        <v>1255</v>
      </c>
      <c r="L60" s="531">
        <v>353</v>
      </c>
      <c r="M60" s="530">
        <v>289</v>
      </c>
      <c r="N60" s="1391">
        <f t="shared" ref="N60:N63" si="42">SUM(I60:M60)</f>
        <v>1949</v>
      </c>
      <c r="O60" s="1388"/>
      <c r="P60" s="1388"/>
      <c r="Q60" s="1388"/>
      <c r="R60" s="1388"/>
      <c r="S60" s="1388"/>
      <c r="T60" s="1388"/>
      <c r="U60" s="1388"/>
      <c r="V60" s="1388"/>
      <c r="W60" s="1388"/>
      <c r="X60" s="1388"/>
      <c r="Y60" s="1388"/>
      <c r="Z60" s="1388"/>
      <c r="AA60" s="203"/>
      <c r="AB60" s="595"/>
      <c r="AC60" s="534"/>
      <c r="AD60" s="534"/>
      <c r="AE60" s="534"/>
      <c r="AF60" s="534"/>
      <c r="AG60" s="534"/>
      <c r="AH60" s="534"/>
      <c r="AI60" s="17"/>
      <c r="AJ60" s="17"/>
    </row>
    <row r="61" spans="1:40" ht="15.75">
      <c r="A61" s="575" t="s">
        <v>276</v>
      </c>
      <c r="B61" s="576"/>
      <c r="C61" s="529">
        <v>9</v>
      </c>
      <c r="D61" s="530">
        <v>0</v>
      </c>
      <c r="E61" s="530">
        <v>3</v>
      </c>
      <c r="F61" s="531">
        <v>9</v>
      </c>
      <c r="G61" s="530">
        <v>55</v>
      </c>
      <c r="H61" s="1391">
        <f t="shared" si="41"/>
        <v>76</v>
      </c>
      <c r="I61" s="529">
        <v>12</v>
      </c>
      <c r="J61" s="530">
        <v>0</v>
      </c>
      <c r="K61" s="530">
        <v>2</v>
      </c>
      <c r="L61" s="531">
        <v>21</v>
      </c>
      <c r="M61" s="530">
        <v>47</v>
      </c>
      <c r="N61" s="1391">
        <f t="shared" si="42"/>
        <v>82</v>
      </c>
      <c r="O61" s="1388"/>
      <c r="P61" s="1388"/>
      <c r="Q61" s="1388"/>
      <c r="R61" s="1388"/>
      <c r="S61" s="1388"/>
      <c r="T61" s="1388"/>
      <c r="U61" s="1388"/>
      <c r="V61" s="1388"/>
      <c r="W61" s="1388"/>
      <c r="X61" s="1388"/>
      <c r="Y61" s="1388"/>
      <c r="Z61" s="1388"/>
      <c r="AA61" s="203"/>
      <c r="AB61" s="595"/>
      <c r="AC61" s="534"/>
      <c r="AD61" s="534"/>
      <c r="AE61" s="534"/>
      <c r="AF61" s="534"/>
      <c r="AG61" s="534"/>
      <c r="AH61" s="534"/>
      <c r="AI61" s="17"/>
      <c r="AJ61" s="17"/>
    </row>
    <row r="62" spans="1:40" ht="15.75">
      <c r="A62" s="575" t="s">
        <v>277</v>
      </c>
      <c r="B62" s="576"/>
      <c r="C62" s="529">
        <v>307</v>
      </c>
      <c r="D62" s="530">
        <v>10</v>
      </c>
      <c r="E62" s="530">
        <v>2190</v>
      </c>
      <c r="F62" s="531">
        <v>697</v>
      </c>
      <c r="G62" s="530">
        <v>2</v>
      </c>
      <c r="H62" s="1391">
        <f t="shared" si="41"/>
        <v>3206</v>
      </c>
      <c r="I62" s="529">
        <v>386</v>
      </c>
      <c r="J62" s="530">
        <v>9</v>
      </c>
      <c r="K62" s="530">
        <v>1918</v>
      </c>
      <c r="L62" s="531">
        <v>858</v>
      </c>
      <c r="M62" s="530">
        <v>4</v>
      </c>
      <c r="N62" s="1391">
        <f t="shared" si="42"/>
        <v>3175</v>
      </c>
      <c r="O62" s="1388"/>
      <c r="P62" s="1388"/>
      <c r="Q62" s="1388"/>
      <c r="R62" s="1388"/>
      <c r="S62" s="1388"/>
      <c r="T62" s="1388"/>
      <c r="U62" s="1388"/>
      <c r="V62" s="1388"/>
      <c r="W62" s="1388"/>
      <c r="X62" s="1388"/>
      <c r="Y62" s="1388"/>
      <c r="Z62" s="1388"/>
      <c r="AA62" s="203"/>
      <c r="AB62" s="595"/>
      <c r="AC62" s="534"/>
      <c r="AD62" s="534"/>
      <c r="AE62" s="534"/>
      <c r="AF62" s="534"/>
      <c r="AG62" s="534"/>
      <c r="AH62" s="534"/>
      <c r="AI62" s="17"/>
      <c r="AJ62" s="17"/>
    </row>
    <row r="63" spans="1:40" ht="15.75">
      <c r="A63" s="578" t="s">
        <v>279</v>
      </c>
      <c r="B63" s="576"/>
      <c r="C63" s="529">
        <v>68</v>
      </c>
      <c r="D63" s="530">
        <v>24</v>
      </c>
      <c r="E63" s="530">
        <v>646</v>
      </c>
      <c r="F63" s="531">
        <v>293</v>
      </c>
      <c r="G63" s="530">
        <v>57</v>
      </c>
      <c r="H63" s="1391">
        <f t="shared" si="41"/>
        <v>1088</v>
      </c>
      <c r="I63" s="529">
        <v>52</v>
      </c>
      <c r="J63" s="530">
        <v>22</v>
      </c>
      <c r="K63" s="530">
        <v>795</v>
      </c>
      <c r="L63" s="531">
        <v>329</v>
      </c>
      <c r="M63" s="530">
        <v>46</v>
      </c>
      <c r="N63" s="1391">
        <f t="shared" si="42"/>
        <v>1244</v>
      </c>
      <c r="O63" s="1388"/>
      <c r="P63" s="1388"/>
      <c r="Q63" s="1388"/>
      <c r="R63" s="1388"/>
      <c r="S63" s="1388"/>
      <c r="T63" s="1388"/>
      <c r="U63" s="1388"/>
      <c r="V63" s="1388"/>
      <c r="W63" s="1388"/>
      <c r="X63" s="1388"/>
      <c r="Y63" s="1388"/>
      <c r="Z63" s="1388"/>
      <c r="AA63" s="203"/>
      <c r="AB63" s="595"/>
      <c r="AC63" s="534"/>
      <c r="AD63" s="534"/>
      <c r="AE63" s="534"/>
      <c r="AF63" s="534"/>
      <c r="AG63" s="534"/>
      <c r="AH63" s="534"/>
      <c r="AI63" s="17"/>
      <c r="AJ63" s="17"/>
    </row>
    <row r="64" spans="1:40" ht="16.5" thickBot="1">
      <c r="A64" s="392" t="s">
        <v>192</v>
      </c>
      <c r="B64" s="393"/>
      <c r="C64" s="394">
        <f>SUM(C59:C63)</f>
        <v>460</v>
      </c>
      <c r="D64" s="395">
        <f t="shared" ref="D64:H64" si="43">SUM(D59:D63)</f>
        <v>40</v>
      </c>
      <c r="E64" s="395">
        <f t="shared" si="43"/>
        <v>3955</v>
      </c>
      <c r="F64" s="396">
        <f t="shared" si="43"/>
        <v>1510</v>
      </c>
      <c r="G64" s="395">
        <f t="shared" si="43"/>
        <v>544</v>
      </c>
      <c r="H64" s="1394">
        <f t="shared" si="43"/>
        <v>6509</v>
      </c>
      <c r="I64" s="394">
        <f>SUM(I59:I63)</f>
        <v>528</v>
      </c>
      <c r="J64" s="395">
        <f t="shared" ref="J64:N64" si="44">SUM(J59:J63)</f>
        <v>36</v>
      </c>
      <c r="K64" s="395">
        <f t="shared" si="44"/>
        <v>3970</v>
      </c>
      <c r="L64" s="396">
        <f t="shared" si="44"/>
        <v>1561</v>
      </c>
      <c r="M64" s="395">
        <f t="shared" si="44"/>
        <v>524</v>
      </c>
      <c r="N64" s="1394">
        <f t="shared" si="44"/>
        <v>6619</v>
      </c>
      <c r="O64" s="536"/>
      <c r="P64" s="536"/>
      <c r="Q64" s="536"/>
      <c r="R64" s="536"/>
      <c r="S64" s="536"/>
      <c r="T64" s="536"/>
      <c r="U64" s="536"/>
      <c r="V64" s="536"/>
      <c r="W64" s="536"/>
      <c r="X64" s="536"/>
      <c r="Y64" s="536"/>
      <c r="Z64" s="536"/>
      <c r="AA64" s="204"/>
      <c r="AB64" s="537"/>
      <c r="AC64" s="536"/>
      <c r="AD64" s="536"/>
      <c r="AE64" s="536"/>
      <c r="AF64" s="536"/>
      <c r="AG64" s="536"/>
      <c r="AH64" s="536"/>
      <c r="AI64" s="17"/>
      <c r="AJ64" s="17"/>
    </row>
    <row r="65" spans="1:42" ht="15.75" thickBot="1"/>
    <row r="66" spans="1:42" ht="20.25" customHeight="1" thickBot="1">
      <c r="A66" s="199"/>
      <c r="B66" s="199"/>
      <c r="C66" s="4421">
        <v>2013</v>
      </c>
      <c r="D66" s="4422"/>
      <c r="E66" s="4422"/>
      <c r="F66" s="4422"/>
      <c r="G66" s="4422"/>
      <c r="H66" s="4422"/>
      <c r="I66" s="4422"/>
      <c r="J66" s="4422"/>
      <c r="K66" s="4422"/>
      <c r="L66" s="4422"/>
      <c r="M66" s="4422"/>
      <c r="N66" s="4422"/>
      <c r="O66" s="4422"/>
      <c r="P66" s="4422"/>
      <c r="Q66" s="4422"/>
      <c r="R66" s="4422"/>
      <c r="S66" s="4422"/>
      <c r="T66" s="4422"/>
      <c r="U66" s="4422"/>
      <c r="V66" s="4422"/>
      <c r="W66" s="4422"/>
      <c r="X66" s="4422"/>
      <c r="Y66" s="4422"/>
      <c r="Z66" s="4423"/>
      <c r="AA66" s="200"/>
      <c r="AB66" s="199"/>
      <c r="AC66" s="4428"/>
      <c r="AD66" s="4428"/>
      <c r="AE66" s="4428"/>
      <c r="AF66" s="4428"/>
      <c r="AG66" s="4428"/>
      <c r="AH66" s="4428"/>
      <c r="AI66" s="17"/>
      <c r="AJ66" s="17"/>
    </row>
    <row r="67" spans="1:42" ht="20.25" customHeight="1" thickBot="1">
      <c r="A67" s="199"/>
      <c r="B67" s="199"/>
      <c r="C67" s="4430" t="s">
        <v>1</v>
      </c>
      <c r="D67" s="4431"/>
      <c r="E67" s="4431"/>
      <c r="F67" s="4431"/>
      <c r="G67" s="4431"/>
      <c r="H67" s="4432"/>
      <c r="I67" s="4430" t="s">
        <v>2</v>
      </c>
      <c r="J67" s="4431"/>
      <c r="K67" s="4431"/>
      <c r="L67" s="4431"/>
      <c r="M67" s="4431"/>
      <c r="N67" s="4432"/>
      <c r="O67" s="4430" t="s">
        <v>3</v>
      </c>
      <c r="P67" s="4431"/>
      <c r="Q67" s="4431"/>
      <c r="R67" s="4431"/>
      <c r="S67" s="4431"/>
      <c r="T67" s="4432"/>
      <c r="U67" s="4430" t="s">
        <v>4</v>
      </c>
      <c r="V67" s="4431"/>
      <c r="W67" s="4431"/>
      <c r="X67" s="4431"/>
      <c r="Y67" s="4431"/>
      <c r="Z67" s="4432"/>
      <c r="AA67" s="200"/>
      <c r="AB67" s="199"/>
      <c r="AC67" s="4429"/>
      <c r="AD67" s="4429"/>
      <c r="AE67" s="4429"/>
      <c r="AF67" s="4429"/>
      <c r="AG67" s="4429"/>
      <c r="AH67" s="4429"/>
      <c r="AI67" s="17"/>
      <c r="AJ67" s="17"/>
    </row>
    <row r="68" spans="1:42" ht="48.75" thickBot="1">
      <c r="A68" s="4433" t="s">
        <v>250</v>
      </c>
      <c r="B68" s="4434"/>
      <c r="C68" s="184" t="s">
        <v>283</v>
      </c>
      <c r="D68" s="185" t="s">
        <v>284</v>
      </c>
      <c r="E68" s="185" t="s">
        <v>285</v>
      </c>
      <c r="F68" s="185" t="s">
        <v>113</v>
      </c>
      <c r="G68" s="185" t="s">
        <v>298</v>
      </c>
      <c r="H68" s="397" t="s">
        <v>5</v>
      </c>
      <c r="I68" s="184" t="s">
        <v>283</v>
      </c>
      <c r="J68" s="185" t="s">
        <v>284</v>
      </c>
      <c r="K68" s="185" t="s">
        <v>285</v>
      </c>
      <c r="L68" s="185" t="s">
        <v>113</v>
      </c>
      <c r="M68" s="185" t="s">
        <v>298</v>
      </c>
      <c r="N68" s="186" t="s">
        <v>5</v>
      </c>
      <c r="O68" s="184" t="s">
        <v>283</v>
      </c>
      <c r="P68" s="185" t="s">
        <v>284</v>
      </c>
      <c r="Q68" s="185" t="s">
        <v>285</v>
      </c>
      <c r="R68" s="185" t="s">
        <v>113</v>
      </c>
      <c r="S68" s="185" t="s">
        <v>298</v>
      </c>
      <c r="T68" s="186" t="s">
        <v>5</v>
      </c>
      <c r="U68" s="184" t="s">
        <v>283</v>
      </c>
      <c r="V68" s="185" t="s">
        <v>284</v>
      </c>
      <c r="W68" s="185" t="s">
        <v>285</v>
      </c>
      <c r="X68" s="185" t="s">
        <v>113</v>
      </c>
      <c r="Y68" s="185" t="s">
        <v>298</v>
      </c>
      <c r="Z68" s="186" t="s">
        <v>5</v>
      </c>
      <c r="AA68" s="201"/>
      <c r="AB68" s="199"/>
      <c r="AC68" s="533"/>
      <c r="AD68" s="533"/>
      <c r="AE68" s="533"/>
      <c r="AF68" s="533"/>
      <c r="AG68" s="533"/>
      <c r="AH68" s="533"/>
      <c r="AI68" s="17"/>
      <c r="AJ68" s="17"/>
    </row>
    <row r="69" spans="1:42" ht="15.75">
      <c r="A69" s="4442" t="s">
        <v>278</v>
      </c>
      <c r="B69" s="4443"/>
      <c r="C69" s="526">
        <v>0</v>
      </c>
      <c r="D69" s="527">
        <v>0</v>
      </c>
      <c r="E69" s="527">
        <v>0</v>
      </c>
      <c r="F69" s="528">
        <v>0</v>
      </c>
      <c r="G69" s="527">
        <v>0</v>
      </c>
      <c r="H69" s="1431">
        <f>SUM(C69:G69)</f>
        <v>0</v>
      </c>
      <c r="I69" s="526">
        <v>0</v>
      </c>
      <c r="J69" s="527">
        <v>0</v>
      </c>
      <c r="K69" s="527">
        <v>0</v>
      </c>
      <c r="L69" s="528">
        <v>0</v>
      </c>
      <c r="M69" s="527">
        <v>0</v>
      </c>
      <c r="N69" s="1431">
        <f>SUM(I69:M69)</f>
        <v>0</v>
      </c>
      <c r="O69" s="526">
        <v>0</v>
      </c>
      <c r="P69" s="527">
        <v>0</v>
      </c>
      <c r="Q69" s="527">
        <v>0</v>
      </c>
      <c r="R69" s="528">
        <v>0</v>
      </c>
      <c r="S69" s="527">
        <v>0</v>
      </c>
      <c r="T69" s="1431">
        <f>SUM(O69:S69)</f>
        <v>0</v>
      </c>
      <c r="U69" s="526">
        <v>0</v>
      </c>
      <c r="V69" s="527">
        <v>0</v>
      </c>
      <c r="W69" s="527">
        <v>0</v>
      </c>
      <c r="X69" s="528">
        <v>0</v>
      </c>
      <c r="Y69" s="527">
        <v>0</v>
      </c>
      <c r="Z69" s="1431">
        <f>SUM(U69:Y69)</f>
        <v>0</v>
      </c>
      <c r="AA69" s="203"/>
      <c r="AB69" s="595"/>
      <c r="AC69" s="534"/>
      <c r="AD69" s="534"/>
      <c r="AE69" s="534"/>
      <c r="AF69" s="534"/>
      <c r="AG69" s="534"/>
      <c r="AH69" s="534"/>
      <c r="AI69" s="17"/>
      <c r="AJ69" s="17"/>
    </row>
    <row r="70" spans="1:42" ht="15.75">
      <c r="A70" s="575" t="s">
        <v>270</v>
      </c>
      <c r="B70" s="576"/>
      <c r="C70" s="529">
        <v>0</v>
      </c>
      <c r="D70" s="530">
        <v>0</v>
      </c>
      <c r="E70" s="530">
        <v>0</v>
      </c>
      <c r="F70" s="531">
        <v>0</v>
      </c>
      <c r="G70" s="530">
        <v>0</v>
      </c>
      <c r="H70" s="1432">
        <f t="shared" ref="H70:H73" si="45">SUM(C70:G70)</f>
        <v>0</v>
      </c>
      <c r="I70" s="529">
        <v>0</v>
      </c>
      <c r="J70" s="530">
        <v>0</v>
      </c>
      <c r="K70" s="530">
        <v>0</v>
      </c>
      <c r="L70" s="531">
        <v>0</v>
      </c>
      <c r="M70" s="530">
        <v>0</v>
      </c>
      <c r="N70" s="1432">
        <f t="shared" ref="N70:N73" si="46">SUM(I70:M70)</f>
        <v>0</v>
      </c>
      <c r="O70" s="529">
        <v>0</v>
      </c>
      <c r="P70" s="530">
        <v>0</v>
      </c>
      <c r="Q70" s="530">
        <v>0</v>
      </c>
      <c r="R70" s="531">
        <v>0</v>
      </c>
      <c r="S70" s="530">
        <v>0</v>
      </c>
      <c r="T70" s="1432">
        <f t="shared" ref="T70:T73" si="47">SUM(O70:S70)</f>
        <v>0</v>
      </c>
      <c r="U70" s="529">
        <v>0</v>
      </c>
      <c r="V70" s="530">
        <v>0</v>
      </c>
      <c r="W70" s="530">
        <v>0</v>
      </c>
      <c r="X70" s="531">
        <v>24</v>
      </c>
      <c r="Y70" s="530">
        <v>0</v>
      </c>
      <c r="Z70" s="1432">
        <f t="shared" ref="Z70:Z73" si="48">SUM(U70:Y70)</f>
        <v>24</v>
      </c>
      <c r="AA70" s="203"/>
      <c r="AB70" s="535"/>
      <c r="AC70" s="534"/>
      <c r="AD70" s="534"/>
      <c r="AE70" s="534"/>
      <c r="AF70" s="534"/>
      <c r="AG70" s="534"/>
      <c r="AH70" s="534"/>
      <c r="AI70" s="17"/>
      <c r="AJ70" s="17"/>
    </row>
    <row r="71" spans="1:42" ht="15.75">
      <c r="A71" s="575" t="s">
        <v>271</v>
      </c>
      <c r="B71" s="576"/>
      <c r="C71" s="529">
        <v>0</v>
      </c>
      <c r="D71" s="530">
        <v>0</v>
      </c>
      <c r="E71" s="530">
        <v>0</v>
      </c>
      <c r="F71" s="531">
        <v>0</v>
      </c>
      <c r="G71" s="530">
        <v>3</v>
      </c>
      <c r="H71" s="1432">
        <f t="shared" si="45"/>
        <v>3</v>
      </c>
      <c r="I71" s="529">
        <v>0</v>
      </c>
      <c r="J71" s="530">
        <v>0</v>
      </c>
      <c r="K71" s="530">
        <v>0</v>
      </c>
      <c r="L71" s="531">
        <v>0</v>
      </c>
      <c r="M71" s="530">
        <v>3</v>
      </c>
      <c r="N71" s="1432">
        <f t="shared" si="46"/>
        <v>3</v>
      </c>
      <c r="O71" s="529">
        <v>0</v>
      </c>
      <c r="P71" s="530">
        <v>0</v>
      </c>
      <c r="Q71" s="530">
        <v>0</v>
      </c>
      <c r="R71" s="531">
        <v>0</v>
      </c>
      <c r="S71" s="530">
        <v>3</v>
      </c>
      <c r="T71" s="1432">
        <f t="shared" si="47"/>
        <v>3</v>
      </c>
      <c r="U71" s="529">
        <v>0</v>
      </c>
      <c r="V71" s="530">
        <v>0</v>
      </c>
      <c r="W71" s="530">
        <v>0</v>
      </c>
      <c r="X71" s="531">
        <v>0</v>
      </c>
      <c r="Y71" s="530">
        <v>3</v>
      </c>
      <c r="Z71" s="1432">
        <f t="shared" si="48"/>
        <v>3</v>
      </c>
      <c r="AA71" s="203"/>
      <c r="AB71" s="535"/>
      <c r="AC71" s="534"/>
      <c r="AD71" s="534"/>
      <c r="AE71" s="534"/>
      <c r="AF71" s="534"/>
      <c r="AG71" s="534"/>
      <c r="AH71" s="534"/>
      <c r="AI71" s="17"/>
      <c r="AJ71" s="17"/>
    </row>
    <row r="72" spans="1:42" ht="15.75">
      <c r="A72" s="575" t="s">
        <v>272</v>
      </c>
      <c r="B72" s="576"/>
      <c r="C72" s="529">
        <v>0</v>
      </c>
      <c r="D72" s="530">
        <v>0</v>
      </c>
      <c r="E72" s="530">
        <v>0</v>
      </c>
      <c r="F72" s="531">
        <v>0</v>
      </c>
      <c r="G72" s="530">
        <v>0</v>
      </c>
      <c r="H72" s="1432">
        <f t="shared" si="45"/>
        <v>0</v>
      </c>
      <c r="I72" s="529">
        <v>0</v>
      </c>
      <c r="J72" s="530">
        <v>0</v>
      </c>
      <c r="K72" s="530">
        <v>0</v>
      </c>
      <c r="L72" s="531">
        <v>0</v>
      </c>
      <c r="M72" s="530">
        <v>0</v>
      </c>
      <c r="N72" s="1432">
        <f t="shared" si="46"/>
        <v>0</v>
      </c>
      <c r="O72" s="529">
        <v>0</v>
      </c>
      <c r="P72" s="530">
        <v>0</v>
      </c>
      <c r="Q72" s="530">
        <v>0</v>
      </c>
      <c r="R72" s="531">
        <v>0</v>
      </c>
      <c r="S72" s="530">
        <v>0</v>
      </c>
      <c r="T72" s="1432">
        <f t="shared" si="47"/>
        <v>0</v>
      </c>
      <c r="U72" s="529">
        <v>0</v>
      </c>
      <c r="V72" s="530">
        <v>0</v>
      </c>
      <c r="W72" s="530">
        <v>0</v>
      </c>
      <c r="X72" s="531">
        <v>0</v>
      </c>
      <c r="Y72" s="530">
        <v>0</v>
      </c>
      <c r="Z72" s="1432">
        <f t="shared" si="48"/>
        <v>0</v>
      </c>
      <c r="AA72" s="203"/>
      <c r="AB72" s="535"/>
      <c r="AC72" s="534"/>
      <c r="AD72" s="534"/>
      <c r="AE72" s="534"/>
      <c r="AF72" s="534"/>
      <c r="AG72" s="534"/>
      <c r="AH72" s="534"/>
      <c r="AI72" s="17"/>
      <c r="AJ72" s="17"/>
    </row>
    <row r="73" spans="1:42" ht="15.75">
      <c r="A73" s="575" t="s">
        <v>273</v>
      </c>
      <c r="B73" s="576"/>
      <c r="C73" s="538">
        <v>31</v>
      </c>
      <c r="D73" s="539">
        <v>0</v>
      </c>
      <c r="E73" s="539">
        <v>0</v>
      </c>
      <c r="F73" s="540">
        <v>0</v>
      </c>
      <c r="G73" s="539">
        <v>144</v>
      </c>
      <c r="H73" s="1433">
        <f t="shared" si="45"/>
        <v>175</v>
      </c>
      <c r="I73" s="538">
        <v>31</v>
      </c>
      <c r="J73" s="539">
        <v>0</v>
      </c>
      <c r="K73" s="539">
        <v>0</v>
      </c>
      <c r="L73" s="540">
        <v>0</v>
      </c>
      <c r="M73" s="539">
        <v>144</v>
      </c>
      <c r="N73" s="1433">
        <f t="shared" si="46"/>
        <v>175</v>
      </c>
      <c r="O73" s="538">
        <v>33</v>
      </c>
      <c r="P73" s="539">
        <v>0</v>
      </c>
      <c r="Q73" s="539">
        <v>0</v>
      </c>
      <c r="R73" s="540">
        <v>0</v>
      </c>
      <c r="S73" s="539">
        <v>145</v>
      </c>
      <c r="T73" s="1433">
        <f t="shared" si="47"/>
        <v>178</v>
      </c>
      <c r="U73" s="538">
        <v>37</v>
      </c>
      <c r="V73" s="539">
        <v>0</v>
      </c>
      <c r="W73" s="539">
        <v>0</v>
      </c>
      <c r="X73" s="540">
        <v>0</v>
      </c>
      <c r="Y73" s="539">
        <v>146</v>
      </c>
      <c r="Z73" s="1433">
        <f t="shared" si="48"/>
        <v>183</v>
      </c>
      <c r="AA73" s="203"/>
      <c r="AB73" s="535"/>
      <c r="AC73" s="534"/>
      <c r="AD73" s="534"/>
      <c r="AE73" s="534"/>
      <c r="AF73" s="534"/>
      <c r="AG73" s="534"/>
      <c r="AH73" s="534"/>
      <c r="AI73" s="17"/>
      <c r="AJ73" s="17"/>
    </row>
    <row r="74" spans="1:42" ht="15.75">
      <c r="A74" s="429" t="s">
        <v>274</v>
      </c>
      <c r="B74" s="577"/>
      <c r="C74" s="541">
        <f>SUM(C69:C73)</f>
        <v>31</v>
      </c>
      <c r="D74" s="534">
        <f t="shared" ref="D74:G74" si="49">SUM(D69:D73)</f>
        <v>0</v>
      </c>
      <c r="E74" s="524">
        <f t="shared" si="49"/>
        <v>0</v>
      </c>
      <c r="F74" s="525">
        <f t="shared" si="49"/>
        <v>0</v>
      </c>
      <c r="G74" s="524">
        <f t="shared" si="49"/>
        <v>147</v>
      </c>
      <c r="H74" s="1434">
        <f t="shared" ref="H74" si="50">SUM(H69:H73)</f>
        <v>178</v>
      </c>
      <c r="I74" s="541">
        <f>SUM(I69:I73)</f>
        <v>31</v>
      </c>
      <c r="J74" s="534">
        <f t="shared" ref="J74:N74" si="51">SUM(J69:J73)</f>
        <v>0</v>
      </c>
      <c r="K74" s="524">
        <f t="shared" si="51"/>
        <v>0</v>
      </c>
      <c r="L74" s="525">
        <f t="shared" si="51"/>
        <v>0</v>
      </c>
      <c r="M74" s="524">
        <f t="shared" si="51"/>
        <v>147</v>
      </c>
      <c r="N74" s="1434">
        <f t="shared" si="51"/>
        <v>178</v>
      </c>
      <c r="O74" s="541">
        <f>SUM(O69:O73)</f>
        <v>33</v>
      </c>
      <c r="P74" s="534">
        <f t="shared" ref="P74:T74" si="52">SUM(P69:P73)</f>
        <v>0</v>
      </c>
      <c r="Q74" s="524">
        <f t="shared" si="52"/>
        <v>0</v>
      </c>
      <c r="R74" s="525">
        <f t="shared" si="52"/>
        <v>0</v>
      </c>
      <c r="S74" s="524">
        <f t="shared" si="52"/>
        <v>148</v>
      </c>
      <c r="T74" s="1434">
        <f t="shared" si="52"/>
        <v>181</v>
      </c>
      <c r="U74" s="541">
        <f>SUM(U69:U73)</f>
        <v>37</v>
      </c>
      <c r="V74" s="534">
        <f t="shared" ref="V74:Z74" si="53">SUM(V69:V73)</f>
        <v>0</v>
      </c>
      <c r="W74" s="524">
        <f t="shared" si="53"/>
        <v>0</v>
      </c>
      <c r="X74" s="525">
        <f t="shared" si="53"/>
        <v>24</v>
      </c>
      <c r="Y74" s="524">
        <f t="shared" si="53"/>
        <v>149</v>
      </c>
      <c r="Z74" s="1434">
        <f t="shared" si="53"/>
        <v>210</v>
      </c>
      <c r="AA74" s="203"/>
      <c r="AB74" s="535"/>
      <c r="AC74" s="534"/>
      <c r="AD74" s="534"/>
      <c r="AE74" s="534"/>
      <c r="AF74" s="534"/>
      <c r="AG74" s="534"/>
      <c r="AH74" s="534"/>
      <c r="AI74" s="17"/>
      <c r="AJ74" s="17"/>
    </row>
    <row r="75" spans="1:42" ht="15.75">
      <c r="A75" s="575" t="s">
        <v>275</v>
      </c>
      <c r="B75" s="576"/>
      <c r="C75" s="529">
        <v>27</v>
      </c>
      <c r="D75" s="530">
        <v>5</v>
      </c>
      <c r="E75" s="530">
        <v>562</v>
      </c>
      <c r="F75" s="531">
        <v>319</v>
      </c>
      <c r="G75" s="530">
        <v>87</v>
      </c>
      <c r="H75" s="1432">
        <f t="shared" ref="H75:H78" si="54">SUM(C75:G75)</f>
        <v>1000</v>
      </c>
      <c r="I75" s="529">
        <v>27</v>
      </c>
      <c r="J75" s="530">
        <v>4</v>
      </c>
      <c r="K75" s="530">
        <v>630</v>
      </c>
      <c r="L75" s="531">
        <v>321</v>
      </c>
      <c r="M75" s="530">
        <v>88</v>
      </c>
      <c r="N75" s="1432">
        <f t="shared" ref="N75:N78" si="55">SUM(I75:M75)</f>
        <v>1070</v>
      </c>
      <c r="O75" s="529">
        <v>36</v>
      </c>
      <c r="P75" s="530">
        <v>4</v>
      </c>
      <c r="Q75" s="530">
        <v>572</v>
      </c>
      <c r="R75" s="531">
        <v>427</v>
      </c>
      <c r="S75" s="530">
        <v>92</v>
      </c>
      <c r="T75" s="1432">
        <f t="shared" ref="T75:T78" si="56">SUM(O75:S75)</f>
        <v>1131</v>
      </c>
      <c r="U75" s="529">
        <v>40</v>
      </c>
      <c r="V75" s="530">
        <v>6</v>
      </c>
      <c r="W75" s="530">
        <v>816</v>
      </c>
      <c r="X75" s="531">
        <v>331</v>
      </c>
      <c r="Y75" s="530">
        <v>93</v>
      </c>
      <c r="Z75" s="1432">
        <f t="shared" ref="Z75:Z78" si="57">SUM(U75:Y75)</f>
        <v>1286</v>
      </c>
      <c r="AA75" s="203"/>
      <c r="AB75" s="535"/>
      <c r="AC75" s="534"/>
      <c r="AD75" s="534"/>
      <c r="AE75" s="534"/>
      <c r="AF75" s="534"/>
      <c r="AG75" s="534"/>
      <c r="AH75" s="534"/>
      <c r="AI75" s="17"/>
      <c r="AJ75" s="17"/>
    </row>
    <row r="76" spans="1:42" ht="15.75">
      <c r="A76" s="575" t="s">
        <v>276</v>
      </c>
      <c r="B76" s="576"/>
      <c r="C76" s="529">
        <v>16</v>
      </c>
      <c r="D76" s="530">
        <v>0</v>
      </c>
      <c r="E76" s="530">
        <v>3</v>
      </c>
      <c r="F76" s="531">
        <v>21</v>
      </c>
      <c r="G76" s="530">
        <v>44</v>
      </c>
      <c r="H76" s="1432">
        <f t="shared" si="54"/>
        <v>84</v>
      </c>
      <c r="I76" s="529">
        <v>17</v>
      </c>
      <c r="J76" s="530">
        <v>0</v>
      </c>
      <c r="K76" s="530">
        <v>84</v>
      </c>
      <c r="L76" s="531">
        <v>35</v>
      </c>
      <c r="M76" s="530">
        <v>45</v>
      </c>
      <c r="N76" s="1432">
        <f t="shared" si="55"/>
        <v>181</v>
      </c>
      <c r="O76" s="529">
        <v>0</v>
      </c>
      <c r="P76" s="530">
        <v>0</v>
      </c>
      <c r="Q76" s="530">
        <v>14</v>
      </c>
      <c r="R76" s="531">
        <v>34</v>
      </c>
      <c r="S76" s="530">
        <v>63</v>
      </c>
      <c r="T76" s="1432">
        <f t="shared" si="56"/>
        <v>111</v>
      </c>
      <c r="U76" s="529">
        <v>33</v>
      </c>
      <c r="V76" s="530">
        <v>0</v>
      </c>
      <c r="W76" s="530">
        <v>178</v>
      </c>
      <c r="X76" s="531">
        <v>73</v>
      </c>
      <c r="Y76" s="530">
        <v>63</v>
      </c>
      <c r="Z76" s="1432">
        <f t="shared" si="57"/>
        <v>347</v>
      </c>
      <c r="AA76" s="203"/>
      <c r="AB76" s="535"/>
      <c r="AC76" s="534"/>
      <c r="AD76" s="534"/>
      <c r="AE76" s="534"/>
      <c r="AF76" s="534"/>
      <c r="AG76" s="534"/>
      <c r="AH76" s="534"/>
      <c r="AI76" s="17"/>
      <c r="AJ76" s="17"/>
    </row>
    <row r="77" spans="1:42" ht="15.75">
      <c r="A77" s="575" t="s">
        <v>277</v>
      </c>
      <c r="B77" s="576"/>
      <c r="C77" s="529">
        <v>300</v>
      </c>
      <c r="D77" s="530">
        <v>8</v>
      </c>
      <c r="E77" s="530">
        <v>1856</v>
      </c>
      <c r="F77" s="531">
        <v>698</v>
      </c>
      <c r="G77" s="530">
        <v>6</v>
      </c>
      <c r="H77" s="1432">
        <f t="shared" si="54"/>
        <v>2868</v>
      </c>
      <c r="I77" s="529">
        <v>269</v>
      </c>
      <c r="J77" s="530">
        <v>7</v>
      </c>
      <c r="K77" s="530">
        <v>1595</v>
      </c>
      <c r="L77" s="531">
        <v>655</v>
      </c>
      <c r="M77" s="530">
        <v>6</v>
      </c>
      <c r="N77" s="1432">
        <f t="shared" si="55"/>
        <v>2532</v>
      </c>
      <c r="O77" s="529">
        <v>191</v>
      </c>
      <c r="P77" s="530">
        <v>7</v>
      </c>
      <c r="Q77" s="530">
        <v>1556</v>
      </c>
      <c r="R77" s="531">
        <v>568</v>
      </c>
      <c r="S77" s="530">
        <v>7</v>
      </c>
      <c r="T77" s="1432">
        <f t="shared" si="56"/>
        <v>2329</v>
      </c>
      <c r="U77" s="529">
        <v>220</v>
      </c>
      <c r="V77" s="530">
        <v>11</v>
      </c>
      <c r="W77" s="530">
        <v>1757</v>
      </c>
      <c r="X77" s="531">
        <v>611</v>
      </c>
      <c r="Y77" s="530">
        <v>4</v>
      </c>
      <c r="Z77" s="1432">
        <f t="shared" si="57"/>
        <v>2603</v>
      </c>
      <c r="AA77" s="203"/>
      <c r="AB77" s="535"/>
      <c r="AC77" s="534"/>
      <c r="AD77" s="534"/>
      <c r="AE77" s="534"/>
      <c r="AF77" s="534"/>
      <c r="AG77" s="534"/>
      <c r="AH77" s="534"/>
      <c r="AI77" s="17"/>
      <c r="AJ77" s="17"/>
    </row>
    <row r="78" spans="1:42" ht="15.75">
      <c r="A78" s="578" t="s">
        <v>279</v>
      </c>
      <c r="B78" s="576"/>
      <c r="C78" s="529">
        <v>126</v>
      </c>
      <c r="D78" s="530">
        <v>18</v>
      </c>
      <c r="E78" s="530">
        <v>1563</v>
      </c>
      <c r="F78" s="531">
        <v>202</v>
      </c>
      <c r="G78" s="530">
        <v>36</v>
      </c>
      <c r="H78" s="1432">
        <f t="shared" si="54"/>
        <v>1945</v>
      </c>
      <c r="I78" s="529">
        <v>339</v>
      </c>
      <c r="J78" s="530">
        <v>22</v>
      </c>
      <c r="K78" s="530">
        <v>1008</v>
      </c>
      <c r="L78" s="531">
        <v>287</v>
      </c>
      <c r="M78" s="530">
        <v>36</v>
      </c>
      <c r="N78" s="1432">
        <f t="shared" si="55"/>
        <v>1692</v>
      </c>
      <c r="O78" s="529">
        <v>69</v>
      </c>
      <c r="P78" s="530">
        <v>35</v>
      </c>
      <c r="Q78" s="530">
        <v>987</v>
      </c>
      <c r="R78" s="531">
        <v>240</v>
      </c>
      <c r="S78" s="530">
        <v>113</v>
      </c>
      <c r="T78" s="1432">
        <f t="shared" si="56"/>
        <v>1444</v>
      </c>
      <c r="U78" s="529">
        <v>175</v>
      </c>
      <c r="V78" s="530">
        <v>107</v>
      </c>
      <c r="W78" s="530">
        <v>1250</v>
      </c>
      <c r="X78" s="531">
        <v>263</v>
      </c>
      <c r="Y78" s="530">
        <v>104</v>
      </c>
      <c r="Z78" s="1432">
        <f t="shared" si="57"/>
        <v>1899</v>
      </c>
      <c r="AA78" s="203"/>
      <c r="AB78" s="535"/>
      <c r="AC78" s="534"/>
      <c r="AD78" s="534"/>
      <c r="AE78" s="534"/>
      <c r="AF78" s="534"/>
      <c r="AG78" s="534"/>
      <c r="AH78" s="534"/>
      <c r="AI78" s="17"/>
      <c r="AJ78" s="17"/>
    </row>
    <row r="79" spans="1:42" ht="16.5" thickBot="1">
      <c r="A79" s="392" t="s">
        <v>192</v>
      </c>
      <c r="B79" s="393"/>
      <c r="C79" s="394">
        <f>SUM(C74:C78)</f>
        <v>500</v>
      </c>
      <c r="D79" s="395">
        <f t="shared" ref="D79:G79" si="58">SUM(D74:D78)</f>
        <v>31</v>
      </c>
      <c r="E79" s="395">
        <f t="shared" si="58"/>
        <v>3984</v>
      </c>
      <c r="F79" s="396">
        <f t="shared" si="58"/>
        <v>1240</v>
      </c>
      <c r="G79" s="395">
        <f t="shared" si="58"/>
        <v>320</v>
      </c>
      <c r="H79" s="1435">
        <f t="shared" ref="H79" si="59">SUM(H74:H78)</f>
        <v>6075</v>
      </c>
      <c r="I79" s="394">
        <f>SUM(I74:I78)</f>
        <v>683</v>
      </c>
      <c r="J79" s="395">
        <f t="shared" ref="J79:N79" si="60">SUM(J74:J78)</f>
        <v>33</v>
      </c>
      <c r="K79" s="395">
        <f t="shared" si="60"/>
        <v>3317</v>
      </c>
      <c r="L79" s="396">
        <f t="shared" si="60"/>
        <v>1298</v>
      </c>
      <c r="M79" s="395">
        <f t="shared" si="60"/>
        <v>322</v>
      </c>
      <c r="N79" s="1435">
        <f t="shared" si="60"/>
        <v>5653</v>
      </c>
      <c r="O79" s="394">
        <f>SUM(O74:O78)</f>
        <v>329</v>
      </c>
      <c r="P79" s="395">
        <f t="shared" ref="P79:T79" si="61">SUM(P74:P78)</f>
        <v>46</v>
      </c>
      <c r="Q79" s="395">
        <f t="shared" si="61"/>
        <v>3129</v>
      </c>
      <c r="R79" s="396">
        <f t="shared" si="61"/>
        <v>1269</v>
      </c>
      <c r="S79" s="395">
        <f t="shared" si="61"/>
        <v>423</v>
      </c>
      <c r="T79" s="1435">
        <f t="shared" si="61"/>
        <v>5196</v>
      </c>
      <c r="U79" s="394">
        <f>SUM(U74:U78)</f>
        <v>505</v>
      </c>
      <c r="V79" s="395">
        <f t="shared" ref="V79:Z79" si="62">SUM(V74:V78)</f>
        <v>124</v>
      </c>
      <c r="W79" s="395">
        <f t="shared" si="62"/>
        <v>4001</v>
      </c>
      <c r="X79" s="396">
        <f t="shared" si="62"/>
        <v>1302</v>
      </c>
      <c r="Y79" s="395">
        <f t="shared" si="62"/>
        <v>413</v>
      </c>
      <c r="Z79" s="1435">
        <f t="shared" si="62"/>
        <v>6345</v>
      </c>
      <c r="AA79" s="204"/>
      <c r="AB79" s="537"/>
      <c r="AC79" s="536"/>
      <c r="AD79" s="536"/>
      <c r="AE79" s="536"/>
      <c r="AF79" s="536"/>
      <c r="AG79" s="536"/>
      <c r="AH79" s="536"/>
      <c r="AI79" s="17"/>
      <c r="AJ79" s="17"/>
    </row>
    <row r="80" spans="1:42">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532"/>
      <c r="AB80" s="532"/>
      <c r="AC80" s="532"/>
      <c r="AD80" s="532"/>
      <c r="AE80" s="532"/>
      <c r="AF80" s="532"/>
      <c r="AG80" s="532"/>
      <c r="AH80" s="532"/>
      <c r="AI80" s="532"/>
      <c r="AJ80" s="532"/>
      <c r="AK80" s="532"/>
      <c r="AL80" s="532"/>
      <c r="AM80" s="532"/>
      <c r="AN80" s="532"/>
      <c r="AO80" s="17"/>
      <c r="AP80" s="17"/>
    </row>
    <row r="81" spans="1:40" ht="33" customHeight="1">
      <c r="A81" s="4426" t="s">
        <v>652</v>
      </c>
      <c r="B81" s="4426"/>
      <c r="C81" s="4426"/>
      <c r="D81" s="4426"/>
      <c r="E81" s="4426"/>
      <c r="F81" s="4426"/>
      <c r="G81" s="4426"/>
      <c r="H81" s="4426"/>
      <c r="I81" s="4426"/>
      <c r="J81" s="4426"/>
      <c r="K81" s="4426"/>
      <c r="L81" s="4426"/>
      <c r="M81" s="4426"/>
      <c r="N81" s="4426"/>
      <c r="O81" s="4426"/>
      <c r="P81" s="4426"/>
      <c r="Q81" s="4426"/>
      <c r="R81" s="4426"/>
      <c r="S81" s="4426"/>
      <c r="T81" s="4426"/>
      <c r="U81" s="4426"/>
      <c r="V81" s="4426"/>
      <c r="W81" s="4426"/>
      <c r="X81" s="4426"/>
      <c r="Y81" s="4426"/>
      <c r="Z81" s="4426"/>
      <c r="AA81" s="4426"/>
      <c r="AB81" s="4426"/>
      <c r="AC81" s="4426"/>
      <c r="AD81" s="4426"/>
      <c r="AE81" s="4426"/>
      <c r="AF81" s="4426"/>
      <c r="AG81" s="4426"/>
      <c r="AH81" s="4426"/>
      <c r="AI81" s="4426"/>
      <c r="AJ81" s="4426"/>
      <c r="AK81" s="4426"/>
      <c r="AL81" s="4426"/>
      <c r="AM81" s="4426"/>
      <c r="AN81" s="4426"/>
    </row>
    <row r="82" spans="1:40" ht="18" customHeight="1">
      <c r="A82" s="4426" t="s">
        <v>653</v>
      </c>
      <c r="B82" s="4426"/>
      <c r="C82" s="4426"/>
      <c r="D82" s="4426"/>
      <c r="E82" s="4426"/>
      <c r="F82" s="4426"/>
      <c r="G82" s="4426"/>
      <c r="H82" s="4426"/>
      <c r="I82" s="4426"/>
      <c r="J82" s="4426"/>
      <c r="K82" s="4426"/>
      <c r="L82" s="4426"/>
      <c r="M82" s="4426"/>
      <c r="N82" s="4426"/>
      <c r="O82" s="4426"/>
      <c r="P82" s="4426"/>
      <c r="Q82" s="4426"/>
      <c r="R82" s="4426"/>
      <c r="S82" s="4426"/>
      <c r="T82" s="4426"/>
      <c r="U82" s="4426"/>
      <c r="V82" s="4426"/>
      <c r="W82" s="4426"/>
      <c r="X82" s="4426"/>
      <c r="Y82" s="4426"/>
      <c r="Z82" s="4426"/>
      <c r="AA82" s="4426"/>
      <c r="AB82" s="4426"/>
      <c r="AC82" s="4426"/>
      <c r="AD82" s="4426"/>
      <c r="AE82" s="4426"/>
      <c r="AF82" s="4426"/>
      <c r="AG82" s="4426"/>
      <c r="AH82" s="4426"/>
      <c r="AI82" s="4426"/>
      <c r="AJ82" s="4426"/>
      <c r="AK82" s="4426"/>
      <c r="AL82" s="4426"/>
      <c r="AM82" s="4426"/>
      <c r="AN82" s="4426"/>
    </row>
    <row r="83" spans="1:40" ht="18" customHeight="1">
      <c r="A83" s="4427" t="s">
        <v>654</v>
      </c>
      <c r="B83" s="4426"/>
      <c r="C83" s="4426"/>
      <c r="D83" s="4426"/>
      <c r="E83" s="4426"/>
      <c r="F83" s="4426"/>
      <c r="G83" s="4426"/>
      <c r="H83" s="4426"/>
      <c r="I83" s="4426"/>
      <c r="J83" s="4426"/>
      <c r="K83" s="4426"/>
      <c r="L83" s="4426"/>
      <c r="M83" s="4426"/>
      <c r="N83" s="4426"/>
      <c r="O83" s="4426"/>
      <c r="P83" s="4426"/>
      <c r="Q83" s="4426"/>
      <c r="R83" s="4426"/>
      <c r="S83" s="4426"/>
      <c r="T83" s="4426"/>
      <c r="U83" s="4426"/>
      <c r="V83" s="4426"/>
      <c r="W83" s="4426"/>
      <c r="X83" s="4426"/>
      <c r="Y83" s="4426"/>
      <c r="Z83" s="4426"/>
      <c r="AA83" s="4426"/>
      <c r="AB83" s="4426"/>
      <c r="AC83" s="4426"/>
      <c r="AD83" s="4426"/>
      <c r="AE83" s="4426"/>
      <c r="AF83" s="4426"/>
      <c r="AG83" s="4426"/>
      <c r="AH83" s="4426"/>
      <c r="AI83" s="4426"/>
      <c r="AJ83" s="4426"/>
      <c r="AK83" s="4426"/>
      <c r="AL83" s="4426"/>
      <c r="AM83" s="4426"/>
      <c r="AN83" s="4426"/>
    </row>
    <row r="84" spans="1:40" ht="18" customHeight="1">
      <c r="A84" s="4424"/>
      <c r="B84" s="4425"/>
      <c r="C84" s="4425"/>
      <c r="D84" s="4425"/>
      <c r="E84" s="4425"/>
      <c r="F84" s="4425"/>
      <c r="G84" s="4425"/>
      <c r="H84" s="4425"/>
      <c r="I84" s="4425"/>
      <c r="J84" s="4425"/>
      <c r="K84" s="4425"/>
      <c r="L84" s="4425"/>
      <c r="M84" s="4425"/>
      <c r="N84" s="4425"/>
      <c r="O84" s="4425"/>
      <c r="P84" s="4425"/>
      <c r="Q84" s="4425"/>
      <c r="R84" s="4425"/>
      <c r="S84" s="4425"/>
      <c r="T84" s="4425"/>
      <c r="U84" s="4425"/>
      <c r="V84" s="4425"/>
      <c r="W84" s="4425"/>
      <c r="X84" s="4425"/>
      <c r="Y84" s="4425"/>
      <c r="Z84" s="4425"/>
      <c r="AA84" s="4425"/>
      <c r="AB84" s="4425"/>
      <c r="AC84" s="4425"/>
      <c r="AD84" s="4425"/>
      <c r="AE84" s="4425"/>
      <c r="AF84" s="4425"/>
      <c r="AG84" s="4425"/>
      <c r="AH84" s="4425"/>
      <c r="AI84" s="4425"/>
      <c r="AJ84" s="4425"/>
      <c r="AK84" s="4425"/>
      <c r="AL84" s="4425"/>
      <c r="AM84" s="4425"/>
      <c r="AN84" s="4425"/>
    </row>
    <row r="85" spans="1:40" ht="18" customHeight="1">
      <c r="A85" s="569"/>
      <c r="B85" s="570"/>
      <c r="C85" s="570"/>
      <c r="D85" s="570"/>
      <c r="E85" s="570"/>
      <c r="F85" s="570"/>
      <c r="G85" s="570"/>
      <c r="H85" s="570"/>
      <c r="I85" s="570"/>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c r="AG85" s="570"/>
      <c r="AH85" s="570"/>
      <c r="AI85" s="570"/>
      <c r="AJ85" s="570"/>
      <c r="AK85" s="570"/>
      <c r="AL85" s="570"/>
      <c r="AM85" s="570"/>
      <c r="AN85" s="570"/>
    </row>
    <row r="86" spans="1:40" ht="18" customHeight="1">
      <c r="A86" s="569"/>
      <c r="B86" s="571"/>
      <c r="C86" s="571"/>
      <c r="D86" s="571"/>
      <c r="E86" s="571"/>
      <c r="F86" s="571"/>
      <c r="G86" s="571"/>
      <c r="H86" s="571"/>
      <c r="I86" s="571"/>
      <c r="J86" s="571"/>
      <c r="K86" s="571"/>
      <c r="L86" s="571"/>
      <c r="M86" s="571"/>
      <c r="N86" s="571"/>
      <c r="O86" s="571"/>
      <c r="P86" s="571"/>
      <c r="Q86" s="571"/>
      <c r="R86" s="571"/>
      <c r="S86" s="571"/>
      <c r="T86" s="571"/>
      <c r="U86" s="571"/>
      <c r="V86" s="571"/>
      <c r="W86" s="571"/>
      <c r="X86" s="571"/>
      <c r="Y86" s="571"/>
      <c r="Z86" s="571"/>
      <c r="AA86" s="571"/>
      <c r="AB86" s="571"/>
      <c r="AC86" s="571"/>
      <c r="AD86" s="571"/>
      <c r="AE86" s="571"/>
      <c r="AF86" s="571"/>
      <c r="AG86" s="571"/>
      <c r="AH86" s="571"/>
      <c r="AI86" s="571"/>
      <c r="AJ86" s="571"/>
      <c r="AK86" s="571"/>
      <c r="AL86" s="571"/>
      <c r="AM86" s="571"/>
      <c r="AN86" s="571"/>
    </row>
    <row r="87" spans="1:40" ht="18" customHeight="1">
      <c r="A87" s="569"/>
      <c r="B87" s="571"/>
      <c r="C87" s="571"/>
      <c r="D87" s="571"/>
      <c r="E87" s="571"/>
      <c r="F87" s="571"/>
      <c r="G87" s="571"/>
      <c r="H87" s="571"/>
      <c r="I87" s="571"/>
      <c r="J87" s="571"/>
      <c r="K87" s="571"/>
      <c r="L87" s="571"/>
      <c r="M87" s="571"/>
      <c r="N87" s="571"/>
      <c r="O87" s="571"/>
      <c r="P87" s="571"/>
      <c r="Q87" s="571"/>
      <c r="R87" s="571"/>
      <c r="S87" s="571"/>
      <c r="T87" s="571"/>
      <c r="U87" s="571"/>
      <c r="V87" s="571"/>
      <c r="W87" s="571"/>
      <c r="X87" s="571"/>
      <c r="Y87" s="571"/>
      <c r="Z87" s="571"/>
      <c r="AA87" s="571"/>
      <c r="AB87" s="571"/>
      <c r="AC87" s="571"/>
      <c r="AD87" s="571"/>
      <c r="AE87" s="571"/>
      <c r="AF87" s="571"/>
      <c r="AG87" s="571"/>
      <c r="AH87" s="571"/>
      <c r="AI87" s="571"/>
      <c r="AJ87" s="571"/>
      <c r="AK87" s="571"/>
      <c r="AL87" s="571"/>
      <c r="AM87" s="571"/>
      <c r="AN87" s="571"/>
    </row>
  </sheetData>
  <mergeCells count="36">
    <mergeCell ref="U4:Z4"/>
    <mergeCell ref="O52:T52"/>
    <mergeCell ref="A69:B69"/>
    <mergeCell ref="A53:B53"/>
    <mergeCell ref="A54:B54"/>
    <mergeCell ref="U52:Z52"/>
    <mergeCell ref="O4:T4"/>
    <mergeCell ref="C51:N51"/>
    <mergeCell ref="A1:Z1"/>
    <mergeCell ref="AC52:AH52"/>
    <mergeCell ref="C29:H29"/>
    <mergeCell ref="U29:Z29"/>
    <mergeCell ref="O29:T29"/>
    <mergeCell ref="C28:Z28"/>
    <mergeCell ref="AE3:AH3"/>
    <mergeCell ref="AE28:AH28"/>
    <mergeCell ref="AC51:AH51"/>
    <mergeCell ref="A49:Z49"/>
    <mergeCell ref="C4:H4"/>
    <mergeCell ref="C52:H52"/>
    <mergeCell ref="I29:N29"/>
    <mergeCell ref="I4:N4"/>
    <mergeCell ref="I52:N52"/>
    <mergeCell ref="C3:N3"/>
    <mergeCell ref="A84:AN84"/>
    <mergeCell ref="A81:AN81"/>
    <mergeCell ref="A82:AN82"/>
    <mergeCell ref="A83:AN83"/>
    <mergeCell ref="AC66:AH66"/>
    <mergeCell ref="AC67:AH67"/>
    <mergeCell ref="C66:Z66"/>
    <mergeCell ref="U67:Z67"/>
    <mergeCell ref="O67:T67"/>
    <mergeCell ref="I67:N67"/>
    <mergeCell ref="C67:H67"/>
    <mergeCell ref="A68:B68"/>
  </mergeCells>
  <printOptions horizontalCentered="1"/>
  <pageMargins left="0.28000000000000003" right="0.17" top="0.27559055118110237" bottom="0.35433070866141736" header="0.19685039370078741" footer="0.19685039370078741"/>
  <pageSetup scale="37" orientation="landscape" r:id="rId1"/>
  <headerFooter alignWithMargins="0">
    <oddFooter>&amp;L&amp;"Tahoma,Italique"&amp;16National Bank of Canada - Supplementary Financial Information&amp;R&amp;"Tahoma,Italique"&amp;16page 40</oddFooter>
  </headerFooter>
  <drawing r:id="rId2"/>
  <legacyDrawing r:id="rId3"/>
  <oleObjects>
    <mc:AlternateContent xmlns:mc="http://schemas.openxmlformats.org/markup-compatibility/2006">
      <mc:Choice Requires="x14">
        <oleObject progId="Word.Document.8" shapeId="134145" r:id="rId4">
          <objectPr defaultSize="0" r:id="rId5">
            <anchor moveWithCells="1">
              <from>
                <xdr:col>0</xdr:col>
                <xdr:colOff>38100</xdr:colOff>
                <xdr:row>0</xdr:row>
                <xdr:rowOff>47625</xdr:rowOff>
              </from>
              <to>
                <xdr:col>0</xdr:col>
                <xdr:colOff>285750</xdr:colOff>
                <xdr:row>0</xdr:row>
                <xdr:rowOff>285750</xdr:rowOff>
              </to>
            </anchor>
          </objectPr>
        </oleObject>
      </mc:Choice>
      <mc:Fallback>
        <oleObject progId="Word.Document.8" shapeId="134145"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0">
    <tabColor rgb="FF7030A0"/>
    <pageSetUpPr fitToPage="1"/>
  </sheetPr>
  <dimension ref="A1:V47"/>
  <sheetViews>
    <sheetView showZeros="0" view="pageBreakPreview" topLeftCell="A16" zoomScale="75" zoomScaleSheetLayoutView="75" workbookViewId="0">
      <selection activeCell="C14" sqref="C14"/>
    </sheetView>
  </sheetViews>
  <sheetFormatPr defaultColWidth="8.88671875" defaultRowHeight="15"/>
  <cols>
    <col min="1" max="1" width="5.33203125" customWidth="1"/>
    <col min="2" max="2" width="24.6640625" customWidth="1"/>
    <col min="3" max="7" width="13.77734375" hidden="1" customWidth="1"/>
    <col min="8" max="8" width="12.77734375" hidden="1" customWidth="1"/>
    <col min="9" max="9" width="14" hidden="1" customWidth="1"/>
    <col min="10" max="10" width="12.77734375" hidden="1" customWidth="1"/>
    <col min="11" max="11" width="13.77734375" hidden="1" customWidth="1"/>
    <col min="12" max="12" width="12.77734375" hidden="1" customWidth="1"/>
    <col min="13" max="22" width="15.88671875" customWidth="1"/>
    <col min="23" max="23" width="19.109375" customWidth="1"/>
    <col min="261" max="261" width="5.33203125" customWidth="1"/>
    <col min="262" max="262" width="37.109375" customWidth="1"/>
    <col min="263" max="264" width="12.6640625" customWidth="1"/>
    <col min="265" max="266" width="12.109375" customWidth="1"/>
    <col min="267" max="278" width="13" customWidth="1"/>
    <col min="517" max="517" width="5.33203125" customWidth="1"/>
    <col min="518" max="518" width="37.109375" customWidth="1"/>
    <col min="519" max="520" width="12.6640625" customWidth="1"/>
    <col min="521" max="522" width="12.109375" customWidth="1"/>
    <col min="523" max="534" width="13" customWidth="1"/>
    <col min="773" max="773" width="5.33203125" customWidth="1"/>
    <col min="774" max="774" width="37.109375" customWidth="1"/>
    <col min="775" max="776" width="12.6640625" customWidth="1"/>
    <col min="777" max="778" width="12.109375" customWidth="1"/>
    <col min="779" max="790" width="13" customWidth="1"/>
    <col min="1029" max="1029" width="5.33203125" customWidth="1"/>
    <col min="1030" max="1030" width="37.109375" customWidth="1"/>
    <col min="1031" max="1032" width="12.6640625" customWidth="1"/>
    <col min="1033" max="1034" width="12.109375" customWidth="1"/>
    <col min="1035" max="1046" width="13" customWidth="1"/>
    <col min="1285" max="1285" width="5.33203125" customWidth="1"/>
    <col min="1286" max="1286" width="37.109375" customWidth="1"/>
    <col min="1287" max="1288" width="12.6640625" customWidth="1"/>
    <col min="1289" max="1290" width="12.109375" customWidth="1"/>
    <col min="1291" max="1302" width="13" customWidth="1"/>
    <col min="1541" max="1541" width="5.33203125" customWidth="1"/>
    <col min="1542" max="1542" width="37.109375" customWidth="1"/>
    <col min="1543" max="1544" width="12.6640625" customWidth="1"/>
    <col min="1545" max="1546" width="12.109375" customWidth="1"/>
    <col min="1547" max="1558" width="13" customWidth="1"/>
    <col min="1797" max="1797" width="5.33203125" customWidth="1"/>
    <col min="1798" max="1798" width="37.109375" customWidth="1"/>
    <col min="1799" max="1800" width="12.6640625" customWidth="1"/>
    <col min="1801" max="1802" width="12.109375" customWidth="1"/>
    <col min="1803" max="1814" width="13" customWidth="1"/>
    <col min="2053" max="2053" width="5.33203125" customWidth="1"/>
    <col min="2054" max="2054" width="37.109375" customWidth="1"/>
    <col min="2055" max="2056" width="12.6640625" customWidth="1"/>
    <col min="2057" max="2058" width="12.109375" customWidth="1"/>
    <col min="2059" max="2070" width="13" customWidth="1"/>
    <col min="2309" max="2309" width="5.33203125" customWidth="1"/>
    <col min="2310" max="2310" width="37.109375" customWidth="1"/>
    <col min="2311" max="2312" width="12.6640625" customWidth="1"/>
    <col min="2313" max="2314" width="12.109375" customWidth="1"/>
    <col min="2315" max="2326" width="13" customWidth="1"/>
    <col min="2565" max="2565" width="5.33203125" customWidth="1"/>
    <col min="2566" max="2566" width="37.109375" customWidth="1"/>
    <col min="2567" max="2568" width="12.6640625" customWidth="1"/>
    <col min="2569" max="2570" width="12.109375" customWidth="1"/>
    <col min="2571" max="2582" width="13" customWidth="1"/>
    <col min="2821" max="2821" width="5.33203125" customWidth="1"/>
    <col min="2822" max="2822" width="37.109375" customWidth="1"/>
    <col min="2823" max="2824" width="12.6640625" customWidth="1"/>
    <col min="2825" max="2826" width="12.109375" customWidth="1"/>
    <col min="2827" max="2838" width="13" customWidth="1"/>
    <col min="3077" max="3077" width="5.33203125" customWidth="1"/>
    <col min="3078" max="3078" width="37.109375" customWidth="1"/>
    <col min="3079" max="3080" width="12.6640625" customWidth="1"/>
    <col min="3081" max="3082" width="12.109375" customWidth="1"/>
    <col min="3083" max="3094" width="13" customWidth="1"/>
    <col min="3333" max="3333" width="5.33203125" customWidth="1"/>
    <col min="3334" max="3334" width="37.109375" customWidth="1"/>
    <col min="3335" max="3336" width="12.6640625" customWidth="1"/>
    <col min="3337" max="3338" width="12.109375" customWidth="1"/>
    <col min="3339" max="3350" width="13" customWidth="1"/>
    <col min="3589" max="3589" width="5.33203125" customWidth="1"/>
    <col min="3590" max="3590" width="37.109375" customWidth="1"/>
    <col min="3591" max="3592" width="12.6640625" customWidth="1"/>
    <col min="3593" max="3594" width="12.109375" customWidth="1"/>
    <col min="3595" max="3606" width="13" customWidth="1"/>
    <col min="3845" max="3845" width="5.33203125" customWidth="1"/>
    <col min="3846" max="3846" width="37.109375" customWidth="1"/>
    <col min="3847" max="3848" width="12.6640625" customWidth="1"/>
    <col min="3849" max="3850" width="12.109375" customWidth="1"/>
    <col min="3851" max="3862" width="13" customWidth="1"/>
    <col min="4101" max="4101" width="5.33203125" customWidth="1"/>
    <col min="4102" max="4102" width="37.109375" customWidth="1"/>
    <col min="4103" max="4104" width="12.6640625" customWidth="1"/>
    <col min="4105" max="4106" width="12.109375" customWidth="1"/>
    <col min="4107" max="4118" width="13" customWidth="1"/>
    <col min="4357" max="4357" width="5.33203125" customWidth="1"/>
    <col min="4358" max="4358" width="37.109375" customWidth="1"/>
    <col min="4359" max="4360" width="12.6640625" customWidth="1"/>
    <col min="4361" max="4362" width="12.109375" customWidth="1"/>
    <col min="4363" max="4374" width="13" customWidth="1"/>
    <col min="4613" max="4613" width="5.33203125" customWidth="1"/>
    <col min="4614" max="4614" width="37.109375" customWidth="1"/>
    <col min="4615" max="4616" width="12.6640625" customWidth="1"/>
    <col min="4617" max="4618" width="12.109375" customWidth="1"/>
    <col min="4619" max="4630" width="13" customWidth="1"/>
    <col min="4869" max="4869" width="5.33203125" customWidth="1"/>
    <col min="4870" max="4870" width="37.109375" customWidth="1"/>
    <col min="4871" max="4872" width="12.6640625" customWidth="1"/>
    <col min="4873" max="4874" width="12.109375" customWidth="1"/>
    <col min="4875" max="4886" width="13" customWidth="1"/>
    <col min="5125" max="5125" width="5.33203125" customWidth="1"/>
    <col min="5126" max="5126" width="37.109375" customWidth="1"/>
    <col min="5127" max="5128" width="12.6640625" customWidth="1"/>
    <col min="5129" max="5130" width="12.109375" customWidth="1"/>
    <col min="5131" max="5142" width="13" customWidth="1"/>
    <col min="5381" max="5381" width="5.33203125" customWidth="1"/>
    <col min="5382" max="5382" width="37.109375" customWidth="1"/>
    <col min="5383" max="5384" width="12.6640625" customWidth="1"/>
    <col min="5385" max="5386" width="12.109375" customWidth="1"/>
    <col min="5387" max="5398" width="13" customWidth="1"/>
    <col min="5637" max="5637" width="5.33203125" customWidth="1"/>
    <col min="5638" max="5638" width="37.109375" customWidth="1"/>
    <col min="5639" max="5640" width="12.6640625" customWidth="1"/>
    <col min="5641" max="5642" width="12.109375" customWidth="1"/>
    <col min="5643" max="5654" width="13" customWidth="1"/>
    <col min="5893" max="5893" width="5.33203125" customWidth="1"/>
    <col min="5894" max="5894" width="37.109375" customWidth="1"/>
    <col min="5895" max="5896" width="12.6640625" customWidth="1"/>
    <col min="5897" max="5898" width="12.109375" customWidth="1"/>
    <col min="5899" max="5910" width="13" customWidth="1"/>
    <col min="6149" max="6149" width="5.33203125" customWidth="1"/>
    <col min="6150" max="6150" width="37.109375" customWidth="1"/>
    <col min="6151" max="6152" width="12.6640625" customWidth="1"/>
    <col min="6153" max="6154" width="12.109375" customWidth="1"/>
    <col min="6155" max="6166" width="13" customWidth="1"/>
    <col min="6405" max="6405" width="5.33203125" customWidth="1"/>
    <col min="6406" max="6406" width="37.109375" customWidth="1"/>
    <col min="6407" max="6408" width="12.6640625" customWidth="1"/>
    <col min="6409" max="6410" width="12.109375" customWidth="1"/>
    <col min="6411" max="6422" width="13" customWidth="1"/>
    <col min="6661" max="6661" width="5.33203125" customWidth="1"/>
    <col min="6662" max="6662" width="37.109375" customWidth="1"/>
    <col min="6663" max="6664" width="12.6640625" customWidth="1"/>
    <col min="6665" max="6666" width="12.109375" customWidth="1"/>
    <col min="6667" max="6678" width="13" customWidth="1"/>
    <col min="6917" max="6917" width="5.33203125" customWidth="1"/>
    <col min="6918" max="6918" width="37.109375" customWidth="1"/>
    <col min="6919" max="6920" width="12.6640625" customWidth="1"/>
    <col min="6921" max="6922" width="12.109375" customWidth="1"/>
    <col min="6923" max="6934" width="13" customWidth="1"/>
    <col min="7173" max="7173" width="5.33203125" customWidth="1"/>
    <col min="7174" max="7174" width="37.109375" customWidth="1"/>
    <col min="7175" max="7176" width="12.6640625" customWidth="1"/>
    <col min="7177" max="7178" width="12.109375" customWidth="1"/>
    <col min="7179" max="7190" width="13" customWidth="1"/>
    <col min="7429" max="7429" width="5.33203125" customWidth="1"/>
    <col min="7430" max="7430" width="37.109375" customWidth="1"/>
    <col min="7431" max="7432" width="12.6640625" customWidth="1"/>
    <col min="7433" max="7434" width="12.109375" customWidth="1"/>
    <col min="7435" max="7446" width="13" customWidth="1"/>
    <col min="7685" max="7685" width="5.33203125" customWidth="1"/>
    <col min="7686" max="7686" width="37.109375" customWidth="1"/>
    <col min="7687" max="7688" width="12.6640625" customWidth="1"/>
    <col min="7689" max="7690" width="12.109375" customWidth="1"/>
    <col min="7691" max="7702" width="13" customWidth="1"/>
    <col min="7941" max="7941" width="5.33203125" customWidth="1"/>
    <col min="7942" max="7942" width="37.109375" customWidth="1"/>
    <col min="7943" max="7944" width="12.6640625" customWidth="1"/>
    <col min="7945" max="7946" width="12.109375" customWidth="1"/>
    <col min="7947" max="7958" width="13" customWidth="1"/>
    <col min="8197" max="8197" width="5.33203125" customWidth="1"/>
    <col min="8198" max="8198" width="37.109375" customWidth="1"/>
    <col min="8199" max="8200" width="12.6640625" customWidth="1"/>
    <col min="8201" max="8202" width="12.109375" customWidth="1"/>
    <col min="8203" max="8214" width="13" customWidth="1"/>
    <col min="8453" max="8453" width="5.33203125" customWidth="1"/>
    <col min="8454" max="8454" width="37.109375" customWidth="1"/>
    <col min="8455" max="8456" width="12.6640625" customWidth="1"/>
    <col min="8457" max="8458" width="12.109375" customWidth="1"/>
    <col min="8459" max="8470" width="13" customWidth="1"/>
    <col min="8709" max="8709" width="5.33203125" customWidth="1"/>
    <col min="8710" max="8710" width="37.109375" customWidth="1"/>
    <col min="8711" max="8712" width="12.6640625" customWidth="1"/>
    <col min="8713" max="8714" width="12.109375" customWidth="1"/>
    <col min="8715" max="8726" width="13" customWidth="1"/>
    <col min="8965" max="8965" width="5.33203125" customWidth="1"/>
    <col min="8966" max="8966" width="37.109375" customWidth="1"/>
    <col min="8967" max="8968" width="12.6640625" customWidth="1"/>
    <col min="8969" max="8970" width="12.109375" customWidth="1"/>
    <col min="8971" max="8982" width="13" customWidth="1"/>
    <col min="9221" max="9221" width="5.33203125" customWidth="1"/>
    <col min="9222" max="9222" width="37.109375" customWidth="1"/>
    <col min="9223" max="9224" width="12.6640625" customWidth="1"/>
    <col min="9225" max="9226" width="12.109375" customWidth="1"/>
    <col min="9227" max="9238" width="13" customWidth="1"/>
    <col min="9477" max="9477" width="5.33203125" customWidth="1"/>
    <col min="9478" max="9478" width="37.109375" customWidth="1"/>
    <col min="9479" max="9480" width="12.6640625" customWidth="1"/>
    <col min="9481" max="9482" width="12.109375" customWidth="1"/>
    <col min="9483" max="9494" width="13" customWidth="1"/>
    <col min="9733" max="9733" width="5.33203125" customWidth="1"/>
    <col min="9734" max="9734" width="37.109375" customWidth="1"/>
    <col min="9735" max="9736" width="12.6640625" customWidth="1"/>
    <col min="9737" max="9738" width="12.109375" customWidth="1"/>
    <col min="9739" max="9750" width="13" customWidth="1"/>
    <col min="9989" max="9989" width="5.33203125" customWidth="1"/>
    <col min="9990" max="9990" width="37.109375" customWidth="1"/>
    <col min="9991" max="9992" width="12.6640625" customWidth="1"/>
    <col min="9993" max="9994" width="12.109375" customWidth="1"/>
    <col min="9995" max="10006" width="13" customWidth="1"/>
    <col min="10245" max="10245" width="5.33203125" customWidth="1"/>
    <col min="10246" max="10246" width="37.109375" customWidth="1"/>
    <col min="10247" max="10248" width="12.6640625" customWidth="1"/>
    <col min="10249" max="10250" width="12.109375" customWidth="1"/>
    <col min="10251" max="10262" width="13" customWidth="1"/>
    <col min="10501" max="10501" width="5.33203125" customWidth="1"/>
    <col min="10502" max="10502" width="37.109375" customWidth="1"/>
    <col min="10503" max="10504" width="12.6640625" customWidth="1"/>
    <col min="10505" max="10506" width="12.109375" customWidth="1"/>
    <col min="10507" max="10518" width="13" customWidth="1"/>
    <col min="10757" max="10757" width="5.33203125" customWidth="1"/>
    <col min="10758" max="10758" width="37.109375" customWidth="1"/>
    <col min="10759" max="10760" width="12.6640625" customWidth="1"/>
    <col min="10761" max="10762" width="12.109375" customWidth="1"/>
    <col min="10763" max="10774" width="13" customWidth="1"/>
    <col min="11013" max="11013" width="5.33203125" customWidth="1"/>
    <col min="11014" max="11014" width="37.109375" customWidth="1"/>
    <col min="11015" max="11016" width="12.6640625" customWidth="1"/>
    <col min="11017" max="11018" width="12.109375" customWidth="1"/>
    <col min="11019" max="11030" width="13" customWidth="1"/>
    <col min="11269" max="11269" width="5.33203125" customWidth="1"/>
    <col min="11270" max="11270" width="37.109375" customWidth="1"/>
    <col min="11271" max="11272" width="12.6640625" customWidth="1"/>
    <col min="11273" max="11274" width="12.109375" customWidth="1"/>
    <col min="11275" max="11286" width="13" customWidth="1"/>
    <col min="11525" max="11525" width="5.33203125" customWidth="1"/>
    <col min="11526" max="11526" width="37.109375" customWidth="1"/>
    <col min="11527" max="11528" width="12.6640625" customWidth="1"/>
    <col min="11529" max="11530" width="12.109375" customWidth="1"/>
    <col min="11531" max="11542" width="13" customWidth="1"/>
    <col min="11781" max="11781" width="5.33203125" customWidth="1"/>
    <col min="11782" max="11782" width="37.109375" customWidth="1"/>
    <col min="11783" max="11784" width="12.6640625" customWidth="1"/>
    <col min="11785" max="11786" width="12.109375" customWidth="1"/>
    <col min="11787" max="11798" width="13" customWidth="1"/>
    <col min="12037" max="12037" width="5.33203125" customWidth="1"/>
    <col min="12038" max="12038" width="37.109375" customWidth="1"/>
    <col min="12039" max="12040" width="12.6640625" customWidth="1"/>
    <col min="12041" max="12042" width="12.109375" customWidth="1"/>
    <col min="12043" max="12054" width="13" customWidth="1"/>
    <col min="12293" max="12293" width="5.33203125" customWidth="1"/>
    <col min="12294" max="12294" width="37.109375" customWidth="1"/>
    <col min="12295" max="12296" width="12.6640625" customWidth="1"/>
    <col min="12297" max="12298" width="12.109375" customWidth="1"/>
    <col min="12299" max="12310" width="13" customWidth="1"/>
    <col min="12549" max="12549" width="5.33203125" customWidth="1"/>
    <col min="12550" max="12550" width="37.109375" customWidth="1"/>
    <col min="12551" max="12552" width="12.6640625" customWidth="1"/>
    <col min="12553" max="12554" width="12.109375" customWidth="1"/>
    <col min="12555" max="12566" width="13" customWidth="1"/>
    <col min="12805" max="12805" width="5.33203125" customWidth="1"/>
    <col min="12806" max="12806" width="37.109375" customWidth="1"/>
    <col min="12807" max="12808" width="12.6640625" customWidth="1"/>
    <col min="12809" max="12810" width="12.109375" customWidth="1"/>
    <col min="12811" max="12822" width="13" customWidth="1"/>
    <col min="13061" max="13061" width="5.33203125" customWidth="1"/>
    <col min="13062" max="13062" width="37.109375" customWidth="1"/>
    <col min="13063" max="13064" width="12.6640625" customWidth="1"/>
    <col min="13065" max="13066" width="12.109375" customWidth="1"/>
    <col min="13067" max="13078" width="13" customWidth="1"/>
    <col min="13317" max="13317" width="5.33203125" customWidth="1"/>
    <col min="13318" max="13318" width="37.109375" customWidth="1"/>
    <col min="13319" max="13320" width="12.6640625" customWidth="1"/>
    <col min="13321" max="13322" width="12.109375" customWidth="1"/>
    <col min="13323" max="13334" width="13" customWidth="1"/>
    <col min="13573" max="13573" width="5.33203125" customWidth="1"/>
    <col min="13574" max="13574" width="37.109375" customWidth="1"/>
    <col min="13575" max="13576" width="12.6640625" customWidth="1"/>
    <col min="13577" max="13578" width="12.109375" customWidth="1"/>
    <col min="13579" max="13590" width="13" customWidth="1"/>
    <col min="13829" max="13829" width="5.33203125" customWidth="1"/>
    <col min="13830" max="13830" width="37.109375" customWidth="1"/>
    <col min="13831" max="13832" width="12.6640625" customWidth="1"/>
    <col min="13833" max="13834" width="12.109375" customWidth="1"/>
    <col min="13835" max="13846" width="13" customWidth="1"/>
    <col min="14085" max="14085" width="5.33203125" customWidth="1"/>
    <col min="14086" max="14086" width="37.109375" customWidth="1"/>
    <col min="14087" max="14088" width="12.6640625" customWidth="1"/>
    <col min="14089" max="14090" width="12.109375" customWidth="1"/>
    <col min="14091" max="14102" width="13" customWidth="1"/>
    <col min="14341" max="14341" width="5.33203125" customWidth="1"/>
    <col min="14342" max="14342" width="37.109375" customWidth="1"/>
    <col min="14343" max="14344" width="12.6640625" customWidth="1"/>
    <col min="14345" max="14346" width="12.109375" customWidth="1"/>
    <col min="14347" max="14358" width="13" customWidth="1"/>
    <col min="14597" max="14597" width="5.33203125" customWidth="1"/>
    <col min="14598" max="14598" width="37.109375" customWidth="1"/>
    <col min="14599" max="14600" width="12.6640625" customWidth="1"/>
    <col min="14601" max="14602" width="12.109375" customWidth="1"/>
    <col min="14603" max="14614" width="13" customWidth="1"/>
    <col min="14853" max="14853" width="5.33203125" customWidth="1"/>
    <col min="14854" max="14854" width="37.109375" customWidth="1"/>
    <col min="14855" max="14856" width="12.6640625" customWidth="1"/>
    <col min="14857" max="14858" width="12.109375" customWidth="1"/>
    <col min="14859" max="14870" width="13" customWidth="1"/>
    <col min="15109" max="15109" width="5.33203125" customWidth="1"/>
    <col min="15110" max="15110" width="37.109375" customWidth="1"/>
    <col min="15111" max="15112" width="12.6640625" customWidth="1"/>
    <col min="15113" max="15114" width="12.109375" customWidth="1"/>
    <col min="15115" max="15126" width="13" customWidth="1"/>
    <col min="15365" max="15365" width="5.33203125" customWidth="1"/>
    <col min="15366" max="15366" width="37.109375" customWidth="1"/>
    <col min="15367" max="15368" width="12.6640625" customWidth="1"/>
    <col min="15369" max="15370" width="12.109375" customWidth="1"/>
    <col min="15371" max="15382" width="13" customWidth="1"/>
    <col min="15621" max="15621" width="5.33203125" customWidth="1"/>
    <col min="15622" max="15622" width="37.109375" customWidth="1"/>
    <col min="15623" max="15624" width="12.6640625" customWidth="1"/>
    <col min="15625" max="15626" width="12.109375" customWidth="1"/>
    <col min="15627" max="15638" width="13" customWidth="1"/>
    <col min="15877" max="15877" width="5.33203125" customWidth="1"/>
    <col min="15878" max="15878" width="37.109375" customWidth="1"/>
    <col min="15879" max="15880" width="12.6640625" customWidth="1"/>
    <col min="15881" max="15882" width="12.109375" customWidth="1"/>
    <col min="15883" max="15894" width="13" customWidth="1"/>
    <col min="16133" max="16133" width="5.33203125" customWidth="1"/>
    <col min="16134" max="16134" width="37.109375" customWidth="1"/>
    <col min="16135" max="16136" width="12.6640625" customWidth="1"/>
    <col min="16137" max="16138" width="12.109375" customWidth="1"/>
    <col min="16139" max="16150" width="13" customWidth="1"/>
  </cols>
  <sheetData>
    <row r="1" spans="1:22" ht="23.1" customHeight="1">
      <c r="A1" s="4265" t="s">
        <v>118</v>
      </c>
      <c r="B1" s="4265"/>
      <c r="C1" s="4265"/>
      <c r="D1" s="4265"/>
      <c r="E1" s="4265"/>
      <c r="F1" s="4265"/>
      <c r="G1" s="4265"/>
      <c r="H1" s="4265"/>
      <c r="I1" s="4265"/>
      <c r="J1" s="4265"/>
      <c r="K1" s="4265"/>
      <c r="L1" s="4265"/>
      <c r="M1" s="4265"/>
      <c r="N1" s="4265"/>
      <c r="O1" s="4265"/>
      <c r="P1" s="4265"/>
      <c r="Q1" s="4265"/>
      <c r="R1" s="4265"/>
      <c r="S1" s="4265"/>
      <c r="T1" s="4265"/>
      <c r="U1" s="4265"/>
      <c r="V1" s="4265"/>
    </row>
    <row r="2" spans="1:22" s="50" customFormat="1" ht="16.5" customHeight="1" thickBot="1"/>
    <row r="3" spans="1:22" s="42" customFormat="1" ht="21" customHeight="1" thickBot="1">
      <c r="B3" s="45"/>
      <c r="C3" s="4453">
        <v>2014</v>
      </c>
      <c r="D3" s="4454"/>
      <c r="E3" s="4454"/>
      <c r="F3" s="4454"/>
      <c r="G3" s="4454"/>
      <c r="H3" s="4454"/>
      <c r="I3" s="4454"/>
      <c r="J3" s="4454"/>
      <c r="K3" s="4454"/>
      <c r="L3" s="4454"/>
      <c r="M3" s="4454"/>
      <c r="N3" s="4454"/>
      <c r="O3" s="4454"/>
      <c r="P3" s="4454"/>
      <c r="Q3" s="4454"/>
      <c r="R3" s="4454"/>
      <c r="S3" s="4454"/>
      <c r="T3" s="4454"/>
      <c r="U3" s="4454"/>
      <c r="V3" s="4455"/>
    </row>
    <row r="4" spans="1:22" ht="16.5" thickBot="1">
      <c r="B4" s="14"/>
      <c r="C4" s="155"/>
      <c r="D4" s="155"/>
      <c r="E4" s="155"/>
      <c r="F4" s="1054"/>
      <c r="G4" s="155"/>
      <c r="H4" s="398"/>
      <c r="I4" s="398"/>
      <c r="J4" s="398"/>
      <c r="K4" s="1246"/>
      <c r="L4" s="398"/>
      <c r="M4" s="398"/>
      <c r="N4" s="398"/>
      <c r="O4" s="398"/>
      <c r="P4" s="1246"/>
      <c r="Q4" s="398"/>
      <c r="R4" s="398"/>
      <c r="S4" s="398"/>
      <c r="T4" s="398"/>
      <c r="U4" s="1246"/>
      <c r="V4" s="398"/>
    </row>
    <row r="5" spans="1:22" ht="34.5" customHeight="1" thickBot="1">
      <c r="A5" s="4447" t="s">
        <v>250</v>
      </c>
      <c r="B5" s="4448"/>
      <c r="C5" s="4449" t="s">
        <v>1</v>
      </c>
      <c r="D5" s="4450"/>
      <c r="E5" s="4450"/>
      <c r="F5" s="4450"/>
      <c r="G5" s="4451"/>
      <c r="H5" s="4452" t="s">
        <v>2</v>
      </c>
      <c r="I5" s="4450"/>
      <c r="J5" s="4450"/>
      <c r="K5" s="4450"/>
      <c r="L5" s="4451"/>
      <c r="M5" s="4452" t="s">
        <v>3</v>
      </c>
      <c r="N5" s="4450"/>
      <c r="O5" s="4450"/>
      <c r="P5" s="4450"/>
      <c r="Q5" s="4451"/>
      <c r="R5" s="4452" t="s">
        <v>4</v>
      </c>
      <c r="S5" s="4450"/>
      <c r="T5" s="4450"/>
      <c r="U5" s="4450"/>
      <c r="V5" s="4451"/>
    </row>
    <row r="6" spans="1:22" ht="82.5" customHeight="1" thickBot="1">
      <c r="A6" s="4456" t="s">
        <v>119</v>
      </c>
      <c r="B6" s="4457"/>
      <c r="C6" s="206" t="s">
        <v>36</v>
      </c>
      <c r="D6" s="207" t="s">
        <v>640</v>
      </c>
      <c r="E6" s="71" t="s">
        <v>710</v>
      </c>
      <c r="F6" s="1073" t="s">
        <v>642</v>
      </c>
      <c r="G6" s="208" t="s">
        <v>641</v>
      </c>
      <c r="H6" s="206" t="s">
        <v>36</v>
      </c>
      <c r="I6" s="207" t="s">
        <v>640</v>
      </c>
      <c r="J6" s="71" t="s">
        <v>710</v>
      </c>
      <c r="K6" s="207" t="s">
        <v>642</v>
      </c>
      <c r="L6" s="208" t="s">
        <v>641</v>
      </c>
      <c r="M6" s="206" t="s">
        <v>36</v>
      </c>
      <c r="N6" s="207" t="s">
        <v>640</v>
      </c>
      <c r="O6" s="71" t="s">
        <v>710</v>
      </c>
      <c r="P6" s="1546" t="s">
        <v>642</v>
      </c>
      <c r="Q6" s="72" t="s">
        <v>641</v>
      </c>
      <c r="R6" s="232" t="s">
        <v>36</v>
      </c>
      <c r="S6" s="71" t="s">
        <v>640</v>
      </c>
      <c r="T6" s="71" t="s">
        <v>710</v>
      </c>
      <c r="U6" s="1073" t="s">
        <v>642</v>
      </c>
      <c r="V6" s="208" t="s">
        <v>641</v>
      </c>
    </row>
    <row r="7" spans="1:22" ht="15.75" customHeight="1">
      <c r="A7" s="1543" t="s">
        <v>711</v>
      </c>
      <c r="B7" s="1544"/>
      <c r="C7" s="188"/>
      <c r="D7" s="189"/>
      <c r="E7" s="189"/>
      <c r="F7" s="1074"/>
      <c r="G7" s="1084"/>
      <c r="H7" s="188"/>
      <c r="I7" s="189"/>
      <c r="J7" s="189"/>
      <c r="K7" s="189"/>
      <c r="L7" s="190"/>
      <c r="M7" s="188"/>
      <c r="N7" s="189"/>
      <c r="O7" s="189"/>
      <c r="P7" s="1256"/>
      <c r="Q7" s="190"/>
      <c r="R7" s="188"/>
      <c r="S7" s="189"/>
      <c r="T7" s="189"/>
      <c r="U7" s="1256"/>
      <c r="V7" s="190"/>
    </row>
    <row r="8" spans="1:22" ht="15.75" customHeight="1">
      <c r="A8" s="244"/>
      <c r="B8" s="24" t="s">
        <v>558</v>
      </c>
      <c r="C8" s="210"/>
      <c r="D8" s="1128"/>
      <c r="E8" s="1128"/>
      <c r="F8" s="1129"/>
      <c r="G8" s="1130"/>
      <c r="H8" s="210"/>
      <c r="I8" s="211"/>
      <c r="J8" s="211"/>
      <c r="K8" s="1248"/>
      <c r="L8" s="212"/>
      <c r="M8" s="210">
        <v>18802</v>
      </c>
      <c r="N8" s="211">
        <v>6.5626197466478941E-4</v>
      </c>
      <c r="O8" s="211">
        <v>0.2330282420984803</v>
      </c>
      <c r="P8" s="1248">
        <v>733</v>
      </c>
      <c r="Q8" s="212">
        <v>3.9009922207331654E-2</v>
      </c>
      <c r="R8" s="1367">
        <v>18368</v>
      </c>
      <c r="S8" s="1128">
        <v>6.6086671927287463E-4</v>
      </c>
      <c r="T8" s="1128">
        <v>0.23240749017751974</v>
      </c>
      <c r="U8" s="1129">
        <v>718</v>
      </c>
      <c r="V8" s="1130">
        <v>3.9114226494420735E-2</v>
      </c>
    </row>
    <row r="9" spans="1:22" ht="15.75" customHeight="1">
      <c r="A9" s="244"/>
      <c r="B9" s="24" t="s">
        <v>559</v>
      </c>
      <c r="C9" s="210"/>
      <c r="D9" s="1128"/>
      <c r="E9" s="1131"/>
      <c r="F9" s="1132"/>
      <c r="G9" s="1133"/>
      <c r="H9" s="210"/>
      <c r="I9" s="211"/>
      <c r="J9" s="213"/>
      <c r="K9" s="1249"/>
      <c r="L9" s="214"/>
      <c r="M9" s="210">
        <v>14088</v>
      </c>
      <c r="N9" s="211">
        <v>2.8016031449111392E-3</v>
      </c>
      <c r="O9" s="213">
        <v>0.22310362276151796</v>
      </c>
      <c r="P9" s="1249">
        <v>1582</v>
      </c>
      <c r="Q9" s="214">
        <v>0.1123525057647066</v>
      </c>
      <c r="R9" s="210">
        <v>14172</v>
      </c>
      <c r="S9" s="1128">
        <v>2.8019409913387782E-3</v>
      </c>
      <c r="T9" s="1131">
        <v>0.22123202110615053</v>
      </c>
      <c r="U9" s="1132">
        <v>1580</v>
      </c>
      <c r="V9" s="1133">
        <v>0.11142085013123747</v>
      </c>
    </row>
    <row r="10" spans="1:22" ht="15.75" customHeight="1">
      <c r="A10" s="244"/>
      <c r="B10" s="24" t="s">
        <v>560</v>
      </c>
      <c r="C10" s="210"/>
      <c r="D10" s="1128"/>
      <c r="E10" s="1128"/>
      <c r="F10" s="1129"/>
      <c r="G10" s="1130"/>
      <c r="H10" s="210"/>
      <c r="I10" s="211"/>
      <c r="J10" s="211"/>
      <c r="K10" s="1248"/>
      <c r="L10" s="212"/>
      <c r="M10" s="210">
        <v>3292</v>
      </c>
      <c r="N10" s="211">
        <v>7.4358777153974761E-3</v>
      </c>
      <c r="O10" s="211">
        <v>0.20218366938187848</v>
      </c>
      <c r="P10" s="1248">
        <v>675</v>
      </c>
      <c r="Q10" s="212">
        <v>0.20507260685886522</v>
      </c>
      <c r="R10" s="210">
        <v>3458</v>
      </c>
      <c r="S10" s="1128">
        <v>7.4499329962972091E-3</v>
      </c>
      <c r="T10" s="1128">
        <v>0.20017321099152019</v>
      </c>
      <c r="U10" s="1129">
        <v>705</v>
      </c>
      <c r="V10" s="1130">
        <v>0.20378832372806283</v>
      </c>
    </row>
    <row r="11" spans="1:22" ht="15.75" customHeight="1">
      <c r="A11" s="244"/>
      <c r="B11" s="24" t="s">
        <v>561</v>
      </c>
      <c r="C11" s="210"/>
      <c r="D11" s="1128"/>
      <c r="E11" s="1128"/>
      <c r="F11" s="1129"/>
      <c r="G11" s="1130"/>
      <c r="H11" s="210"/>
      <c r="I11" s="211"/>
      <c r="J11" s="211"/>
      <c r="K11" s="1248"/>
      <c r="L11" s="212"/>
      <c r="M11" s="210">
        <v>1203</v>
      </c>
      <c r="N11" s="211">
        <v>1.7478177726076943E-2</v>
      </c>
      <c r="O11" s="211">
        <v>0.16432773582515825</v>
      </c>
      <c r="P11" s="1248">
        <v>347</v>
      </c>
      <c r="Q11" s="212">
        <v>0.28804985075761719</v>
      </c>
      <c r="R11" s="210">
        <v>1206</v>
      </c>
      <c r="S11" s="1128">
        <v>1.7060881153641211E-2</v>
      </c>
      <c r="T11" s="1128">
        <v>0.17250699035210215</v>
      </c>
      <c r="U11" s="1129">
        <v>364</v>
      </c>
      <c r="V11" s="1130">
        <v>0.30165085527099361</v>
      </c>
    </row>
    <row r="12" spans="1:22" ht="15.75" customHeight="1">
      <c r="A12" s="244"/>
      <c r="B12" s="24" t="s">
        <v>562</v>
      </c>
      <c r="C12" s="210"/>
      <c r="D12" s="1128"/>
      <c r="E12" s="1128"/>
      <c r="F12" s="1129"/>
      <c r="G12" s="1130"/>
      <c r="H12" s="210"/>
      <c r="I12" s="211"/>
      <c r="J12" s="211"/>
      <c r="K12" s="1248"/>
      <c r="L12" s="212"/>
      <c r="M12" s="210">
        <v>667</v>
      </c>
      <c r="N12" s="211">
        <v>4.8565606279006947E-2</v>
      </c>
      <c r="O12" s="211">
        <v>0.18276205972401557</v>
      </c>
      <c r="P12" s="1248">
        <v>389</v>
      </c>
      <c r="Q12" s="212">
        <v>0.58260342887210903</v>
      </c>
      <c r="R12" s="210">
        <v>724</v>
      </c>
      <c r="S12" s="1128">
        <v>4.7828008663492481E-2</v>
      </c>
      <c r="T12" s="1128">
        <v>0.18112324707460598</v>
      </c>
      <c r="U12" s="1129">
        <v>416</v>
      </c>
      <c r="V12" s="1130">
        <v>0.57487967558007869</v>
      </c>
    </row>
    <row r="13" spans="1:22" ht="15.75" customHeight="1">
      <c r="A13" s="244"/>
      <c r="B13" s="24" t="s">
        <v>563</v>
      </c>
      <c r="C13" s="210"/>
      <c r="D13" s="1128"/>
      <c r="E13" s="1128"/>
      <c r="F13" s="1129"/>
      <c r="G13" s="1130"/>
      <c r="H13" s="210"/>
      <c r="I13" s="211"/>
      <c r="J13" s="211"/>
      <c r="K13" s="1248"/>
      <c r="L13" s="212"/>
      <c r="M13" s="210">
        <v>438</v>
      </c>
      <c r="N13" s="211">
        <v>0.27932229659057228</v>
      </c>
      <c r="O13" s="211">
        <v>0.24027901211181429</v>
      </c>
      <c r="P13" s="1248">
        <v>555</v>
      </c>
      <c r="Q13" s="212">
        <v>1.2683881189201245</v>
      </c>
      <c r="R13" s="210">
        <v>399</v>
      </c>
      <c r="S13" s="1128">
        <v>0.29221947394587261</v>
      </c>
      <c r="T13" s="1128">
        <v>0.2507624626507155</v>
      </c>
      <c r="U13" s="1129">
        <v>525</v>
      </c>
      <c r="V13" s="1130">
        <v>1.3164475227994208</v>
      </c>
    </row>
    <row r="14" spans="1:22" ht="15.75" customHeight="1">
      <c r="A14" s="244"/>
      <c r="B14" s="1545">
        <v>100</v>
      </c>
      <c r="C14" s="210"/>
      <c r="D14" s="1128"/>
      <c r="E14" s="1128"/>
      <c r="F14" s="1129"/>
      <c r="G14" s="1130"/>
      <c r="H14" s="210"/>
      <c r="I14" s="211"/>
      <c r="J14" s="211"/>
      <c r="K14" s="1248"/>
      <c r="L14" s="212"/>
      <c r="M14" s="210">
        <v>126</v>
      </c>
      <c r="N14" s="211">
        <v>1</v>
      </c>
      <c r="O14" s="211">
        <v>0.14407518804343919</v>
      </c>
      <c r="P14" s="1248">
        <v>169</v>
      </c>
      <c r="Q14" s="212">
        <v>1.3366900673102429</v>
      </c>
      <c r="R14" s="210">
        <v>139</v>
      </c>
      <c r="S14" s="1128">
        <v>1</v>
      </c>
      <c r="T14" s="1128">
        <v>0.1403231046977067</v>
      </c>
      <c r="U14" s="1129">
        <v>175</v>
      </c>
      <c r="V14" s="1130">
        <v>1.2556082288356498</v>
      </c>
    </row>
    <row r="15" spans="1:22" ht="15.75" customHeight="1">
      <c r="A15" s="245" t="s">
        <v>718</v>
      </c>
      <c r="B15" s="246"/>
      <c r="C15" s="1135">
        <f>SUM(C8:C14)</f>
        <v>0</v>
      </c>
      <c r="D15" s="1136"/>
      <c r="E15" s="1136"/>
      <c r="F15" s="1137">
        <f>SUM(F8:F14)</f>
        <v>0</v>
      </c>
      <c r="G15" s="1134"/>
      <c r="H15" s="217">
        <f>SUM(H8:H14)</f>
        <v>0</v>
      </c>
      <c r="I15" s="218"/>
      <c r="J15" s="218"/>
      <c r="K15" s="1250">
        <f>SUM(K8:K14)</f>
        <v>0</v>
      </c>
      <c r="L15" s="219"/>
      <c r="M15" s="217">
        <f>SUM(M8:M14)</f>
        <v>38616</v>
      </c>
      <c r="N15" s="218">
        <v>9.7939014751785101E-3</v>
      </c>
      <c r="O15" s="218">
        <v>0.2235597018523495</v>
      </c>
      <c r="P15" s="1250">
        <f>SUM(P8:P14)</f>
        <v>4450</v>
      </c>
      <c r="Q15" s="219">
        <v>0.11525134994017781</v>
      </c>
      <c r="R15" s="1135">
        <f>SUM(R8:R14)</f>
        <v>38466</v>
      </c>
      <c r="S15" s="1136">
        <v>1.010839693854136E-2</v>
      </c>
      <c r="T15" s="1136">
        <v>0.22240495839644825</v>
      </c>
      <c r="U15" s="1137">
        <f>SUM(U8:U14)</f>
        <v>4483</v>
      </c>
      <c r="V15" s="1134">
        <v>0.11653254643597041</v>
      </c>
    </row>
    <row r="16" spans="1:22" ht="15.75" customHeight="1">
      <c r="A16" s="572" t="s">
        <v>712</v>
      </c>
      <c r="B16" s="24"/>
      <c r="C16" s="180"/>
      <c r="D16" s="181"/>
      <c r="E16" s="181"/>
      <c r="F16" s="1078"/>
      <c r="G16" s="1086"/>
      <c r="H16" s="180"/>
      <c r="I16" s="181"/>
      <c r="J16" s="181"/>
      <c r="K16" s="1251"/>
      <c r="L16" s="182"/>
      <c r="M16" s="180"/>
      <c r="N16" s="181"/>
      <c r="O16" s="181"/>
      <c r="P16" s="1251"/>
      <c r="Q16" s="182"/>
      <c r="R16" s="1138"/>
      <c r="S16" s="1131"/>
      <c r="T16" s="1368"/>
      <c r="U16" s="1369"/>
      <c r="V16" s="1370"/>
    </row>
    <row r="17" spans="1:22" ht="15.75" customHeight="1">
      <c r="A17" s="244"/>
      <c r="B17" s="24" t="s">
        <v>558</v>
      </c>
      <c r="C17" s="1138"/>
      <c r="D17" s="1155"/>
      <c r="E17" s="1155"/>
      <c r="F17" s="1156"/>
      <c r="G17" s="1157"/>
      <c r="H17" s="180"/>
      <c r="I17" s="181"/>
      <c r="J17" s="181"/>
      <c r="K17" s="1252"/>
      <c r="L17" s="182"/>
      <c r="M17" s="210">
        <v>2151</v>
      </c>
      <c r="N17" s="211">
        <v>5.1327631943352901E-4</v>
      </c>
      <c r="O17" s="211">
        <v>0.8948419800083296</v>
      </c>
      <c r="P17" s="1248">
        <v>65</v>
      </c>
      <c r="Q17" s="212">
        <v>3.0097986926017253E-2</v>
      </c>
      <c r="R17" s="1138">
        <v>2082</v>
      </c>
      <c r="S17" s="1371">
        <v>5.1667637120912072E-4</v>
      </c>
      <c r="T17" s="1371">
        <v>0.89340477719367095</v>
      </c>
      <c r="U17" s="1372">
        <v>63</v>
      </c>
      <c r="V17" s="1373">
        <v>3.0207568679697257E-2</v>
      </c>
    </row>
    <row r="18" spans="1:22" ht="15.75" customHeight="1">
      <c r="A18" s="244"/>
      <c r="B18" s="24" t="s">
        <v>559</v>
      </c>
      <c r="C18" s="1138"/>
      <c r="D18" s="1158"/>
      <c r="E18" s="1158"/>
      <c r="F18" s="1159"/>
      <c r="G18" s="1160"/>
      <c r="H18" s="180"/>
      <c r="I18" s="211"/>
      <c r="J18" s="211"/>
      <c r="K18" s="1253"/>
      <c r="L18" s="212"/>
      <c r="M18" s="180">
        <v>924</v>
      </c>
      <c r="N18" s="211">
        <v>2.9153407586807244E-3</v>
      </c>
      <c r="O18" s="211">
        <v>0.88476196784388139</v>
      </c>
      <c r="P18" s="1253">
        <v>117</v>
      </c>
      <c r="Q18" s="212">
        <v>0.12707592071993543</v>
      </c>
      <c r="R18" s="1138">
        <v>923</v>
      </c>
      <c r="S18" s="1131">
        <v>2.9260485838672481E-3</v>
      </c>
      <c r="T18" s="1131">
        <v>0.88302157964327865</v>
      </c>
      <c r="U18" s="1132">
        <v>117</v>
      </c>
      <c r="V18" s="1133">
        <v>0.12718513906950532</v>
      </c>
    </row>
    <row r="19" spans="1:22" ht="15.75" customHeight="1">
      <c r="A19" s="244"/>
      <c r="B19" s="24" t="s">
        <v>560</v>
      </c>
      <c r="C19" s="1138"/>
      <c r="D19" s="1158"/>
      <c r="E19" s="1158"/>
      <c r="F19" s="1159"/>
      <c r="G19" s="1160"/>
      <c r="H19" s="180"/>
      <c r="I19" s="211"/>
      <c r="J19" s="211"/>
      <c r="K19" s="1253"/>
      <c r="L19" s="212"/>
      <c r="M19" s="180">
        <v>524</v>
      </c>
      <c r="N19" s="211">
        <v>7.7420832255319042E-3</v>
      </c>
      <c r="O19" s="211">
        <v>0.88778379980818467</v>
      </c>
      <c r="P19" s="1253">
        <v>145</v>
      </c>
      <c r="Q19" s="212">
        <v>0.27784478486736275</v>
      </c>
      <c r="R19" s="1138">
        <v>516</v>
      </c>
      <c r="S19" s="1131">
        <v>7.7522002877625775E-3</v>
      </c>
      <c r="T19" s="1131">
        <v>0.88666555072530606</v>
      </c>
      <c r="U19" s="1132">
        <v>143</v>
      </c>
      <c r="V19" s="1133">
        <v>0.27763912527653062</v>
      </c>
    </row>
    <row r="20" spans="1:22" ht="15.75" customHeight="1">
      <c r="A20" s="244"/>
      <c r="B20" s="24" t="s">
        <v>561</v>
      </c>
      <c r="C20" s="1138"/>
      <c r="D20" s="1158"/>
      <c r="E20" s="1158"/>
      <c r="F20" s="1159"/>
      <c r="G20" s="1160"/>
      <c r="H20" s="180"/>
      <c r="I20" s="211"/>
      <c r="J20" s="211"/>
      <c r="K20" s="1253"/>
      <c r="L20" s="212"/>
      <c r="M20" s="180">
        <v>478</v>
      </c>
      <c r="N20" s="211">
        <v>1.8165327374885444E-2</v>
      </c>
      <c r="O20" s="211">
        <v>0.8993169329996572</v>
      </c>
      <c r="P20" s="1253">
        <v>256</v>
      </c>
      <c r="Q20" s="212">
        <v>0.53632584101023451</v>
      </c>
      <c r="R20" s="1138">
        <v>466</v>
      </c>
      <c r="S20" s="1131">
        <v>1.8061800718991688E-2</v>
      </c>
      <c r="T20" s="1131">
        <v>0.89734776701662633</v>
      </c>
      <c r="U20" s="1132">
        <v>249</v>
      </c>
      <c r="V20" s="1130">
        <v>0.53296103692582386</v>
      </c>
    </row>
    <row r="21" spans="1:22" ht="15.75" customHeight="1">
      <c r="A21" s="244"/>
      <c r="B21" s="24" t="s">
        <v>562</v>
      </c>
      <c r="C21" s="1138"/>
      <c r="D21" s="1158"/>
      <c r="E21" s="1158"/>
      <c r="F21" s="1159"/>
      <c r="G21" s="1160"/>
      <c r="H21" s="180"/>
      <c r="I21" s="211"/>
      <c r="J21" s="211"/>
      <c r="K21" s="1253"/>
      <c r="L21" s="212"/>
      <c r="M21" s="180">
        <v>406</v>
      </c>
      <c r="N21" s="211">
        <v>4.5785627469770225E-2</v>
      </c>
      <c r="O21" s="211">
        <v>0.89989752310457449</v>
      </c>
      <c r="P21" s="1253">
        <v>413</v>
      </c>
      <c r="Q21" s="212">
        <v>1.0139686476714134</v>
      </c>
      <c r="R21" s="1138">
        <v>393</v>
      </c>
      <c r="S21" s="1131">
        <v>4.5887182981239706E-2</v>
      </c>
      <c r="T21" s="1131">
        <v>0.90112768022423495</v>
      </c>
      <c r="U21" s="1132">
        <v>400</v>
      </c>
      <c r="V21" s="1130">
        <v>1.0166053420357062</v>
      </c>
    </row>
    <row r="22" spans="1:22" ht="15.75" customHeight="1">
      <c r="A22" s="244"/>
      <c r="B22" s="24" t="s">
        <v>563</v>
      </c>
      <c r="C22" s="1138"/>
      <c r="D22" s="1158"/>
      <c r="E22" s="1158"/>
      <c r="F22" s="1159"/>
      <c r="G22" s="1160"/>
      <c r="H22" s="180"/>
      <c r="I22" s="211"/>
      <c r="J22" s="211"/>
      <c r="K22" s="1253"/>
      <c r="L22" s="212"/>
      <c r="M22" s="180">
        <v>98</v>
      </c>
      <c r="N22" s="211">
        <v>0.21313694731331922</v>
      </c>
      <c r="O22" s="211">
        <v>0.89294908219786007</v>
      </c>
      <c r="P22" s="1253">
        <v>221</v>
      </c>
      <c r="Q22" s="212">
        <v>2.2631784181005647</v>
      </c>
      <c r="R22" s="1138">
        <v>95</v>
      </c>
      <c r="S22" s="1131">
        <v>0.21173398043880567</v>
      </c>
      <c r="T22" s="1131">
        <v>0.89426681124419471</v>
      </c>
      <c r="U22" s="1132">
        <v>215</v>
      </c>
      <c r="V22" s="1130">
        <v>2.2579625596570878</v>
      </c>
    </row>
    <row r="23" spans="1:22" ht="15.75" customHeight="1">
      <c r="A23" s="244"/>
      <c r="B23" s="1545">
        <v>100</v>
      </c>
      <c r="C23" s="1138"/>
      <c r="D23" s="1158"/>
      <c r="E23" s="1158"/>
      <c r="F23" s="1159"/>
      <c r="G23" s="1160"/>
      <c r="H23" s="180"/>
      <c r="I23" s="211"/>
      <c r="J23" s="211"/>
      <c r="K23" s="1253"/>
      <c r="L23" s="212"/>
      <c r="M23" s="180">
        <v>29</v>
      </c>
      <c r="N23" s="211">
        <v>1</v>
      </c>
      <c r="O23" s="211">
        <v>0.86202591679341956</v>
      </c>
      <c r="P23" s="1253">
        <v>191</v>
      </c>
      <c r="Q23" s="212">
        <v>6.6485336215982889</v>
      </c>
      <c r="R23" s="1138">
        <v>27</v>
      </c>
      <c r="S23" s="1131">
        <v>1</v>
      </c>
      <c r="T23" s="1131">
        <v>0.8576262071250591</v>
      </c>
      <c r="U23" s="1132">
        <v>187</v>
      </c>
      <c r="V23" s="1130">
        <v>6.826895618693281</v>
      </c>
    </row>
    <row r="24" spans="1:22" ht="15.75" customHeight="1">
      <c r="A24" s="245" t="s">
        <v>131</v>
      </c>
      <c r="B24" s="246"/>
      <c r="C24" s="1135">
        <f>SUM(C17:C23)</f>
        <v>0</v>
      </c>
      <c r="D24" s="1161"/>
      <c r="E24" s="1161"/>
      <c r="F24" s="1162">
        <f>SUM(F17:F23)</f>
        <v>0</v>
      </c>
      <c r="G24" s="1163"/>
      <c r="H24" s="217">
        <f>SUM(H17:H23)</f>
        <v>0</v>
      </c>
      <c r="I24" s="218"/>
      <c r="J24" s="218"/>
      <c r="K24" s="1254">
        <f>SUM(K17:K23)</f>
        <v>0</v>
      </c>
      <c r="L24" s="219"/>
      <c r="M24" s="217">
        <f>SUM(M17:M23)</f>
        <v>4610</v>
      </c>
      <c r="N24" s="218">
        <v>1.8375022333466617E-2</v>
      </c>
      <c r="O24" s="218">
        <v>0.89268471249247938</v>
      </c>
      <c r="P24" s="1254">
        <f>SUM(P17:P23)</f>
        <v>1408</v>
      </c>
      <c r="Q24" s="219">
        <v>0.30552494860914298</v>
      </c>
      <c r="R24" s="1135">
        <f>SUM(R17:R23)</f>
        <v>4502</v>
      </c>
      <c r="S24" s="1136">
        <v>1.8178806444867416E-2</v>
      </c>
      <c r="T24" s="1136">
        <v>0.89138415845103447</v>
      </c>
      <c r="U24" s="1137">
        <f>SUM(U17:U23)</f>
        <v>1374</v>
      </c>
      <c r="V24" s="1134">
        <v>0.3050985990559833</v>
      </c>
    </row>
    <row r="25" spans="1:22" ht="15.75" customHeight="1">
      <c r="A25" s="572" t="s">
        <v>713</v>
      </c>
      <c r="B25" s="24"/>
      <c r="C25" s="180"/>
      <c r="D25" s="1164"/>
      <c r="E25" s="1164"/>
      <c r="F25" s="1165"/>
      <c r="G25" s="1166"/>
      <c r="H25" s="180"/>
      <c r="I25" s="181"/>
      <c r="J25" s="181"/>
      <c r="K25" s="1255"/>
      <c r="L25" s="182"/>
      <c r="M25" s="180"/>
      <c r="N25" s="181"/>
      <c r="O25" s="181"/>
      <c r="P25" s="1255"/>
      <c r="Q25" s="182"/>
      <c r="R25" s="1138"/>
      <c r="S25" s="1368"/>
      <c r="T25" s="1368"/>
      <c r="U25" s="1369"/>
      <c r="V25" s="1370"/>
    </row>
    <row r="26" spans="1:22" ht="15.75" customHeight="1">
      <c r="A26" s="244"/>
      <c r="B26" s="24" t="s">
        <v>558</v>
      </c>
      <c r="C26" s="180"/>
      <c r="D26" s="1155"/>
      <c r="E26" s="1155"/>
      <c r="F26" s="1156"/>
      <c r="G26" s="1157"/>
      <c r="H26" s="180"/>
      <c r="I26" s="181"/>
      <c r="J26" s="181"/>
      <c r="K26" s="1252"/>
      <c r="L26" s="182"/>
      <c r="M26" s="210">
        <v>2426</v>
      </c>
      <c r="N26" s="211">
        <v>6.597475862699483E-4</v>
      </c>
      <c r="O26" s="211">
        <v>0.47594962339525332</v>
      </c>
      <c r="P26" s="1248">
        <v>199</v>
      </c>
      <c r="Q26" s="212">
        <v>8.2131068668420237E-2</v>
      </c>
      <c r="R26" s="1138">
        <v>2424</v>
      </c>
      <c r="S26" s="1371">
        <v>6.7133353962165463E-4</v>
      </c>
      <c r="T26" s="1371">
        <v>0.47153508256740906</v>
      </c>
      <c r="U26" s="1372">
        <v>201</v>
      </c>
      <c r="V26" s="1373">
        <v>8.2742058022845955E-2</v>
      </c>
    </row>
    <row r="27" spans="1:22" ht="15.75" customHeight="1">
      <c r="A27" s="244"/>
      <c r="B27" s="24" t="s">
        <v>559</v>
      </c>
      <c r="C27" s="180"/>
      <c r="D27" s="1167"/>
      <c r="E27" s="1167"/>
      <c r="F27" s="1159"/>
      <c r="G27" s="1168"/>
      <c r="H27" s="180"/>
      <c r="I27" s="211"/>
      <c r="J27" s="211"/>
      <c r="K27" s="1253"/>
      <c r="L27" s="212"/>
      <c r="M27" s="180">
        <v>2812</v>
      </c>
      <c r="N27" s="211">
        <v>2.9730118331242877E-3</v>
      </c>
      <c r="O27" s="211">
        <v>0.5355347555944503</v>
      </c>
      <c r="P27" s="1253">
        <v>795</v>
      </c>
      <c r="Q27" s="212">
        <v>0.28258470849933687</v>
      </c>
      <c r="R27" s="1138">
        <v>2840</v>
      </c>
      <c r="S27" s="1131">
        <v>2.9377289840958835E-3</v>
      </c>
      <c r="T27" s="1131">
        <v>0.52066200772646176</v>
      </c>
      <c r="U27" s="1132">
        <v>772</v>
      </c>
      <c r="V27" s="1133">
        <v>0.27206571361498366</v>
      </c>
    </row>
    <row r="28" spans="1:22" ht="15.75" customHeight="1">
      <c r="A28" s="191"/>
      <c r="B28" s="171" t="s">
        <v>560</v>
      </c>
      <c r="C28" s="180"/>
      <c r="D28" s="211"/>
      <c r="E28" s="211"/>
      <c r="F28" s="1129"/>
      <c r="G28" s="1085"/>
      <c r="H28" s="180"/>
      <c r="I28" s="211"/>
      <c r="J28" s="211"/>
      <c r="K28" s="1248"/>
      <c r="L28" s="212"/>
      <c r="M28" s="180">
        <v>2045</v>
      </c>
      <c r="N28" s="211">
        <v>8.0352461163247339E-3</v>
      </c>
      <c r="O28" s="211">
        <v>0.66979436063103792</v>
      </c>
      <c r="P28" s="1248">
        <v>1249</v>
      </c>
      <c r="Q28" s="212">
        <v>0.61098544642222152</v>
      </c>
      <c r="R28" s="1138">
        <v>1989</v>
      </c>
      <c r="S28" s="1131">
        <v>7.987100735164317E-3</v>
      </c>
      <c r="T28" s="1131">
        <v>0.65628699210268859</v>
      </c>
      <c r="U28" s="1132">
        <v>1187</v>
      </c>
      <c r="V28" s="1133">
        <v>0.59647117217316004</v>
      </c>
    </row>
    <row r="29" spans="1:22" ht="15.75" customHeight="1">
      <c r="A29" s="191"/>
      <c r="B29" s="171" t="s">
        <v>561</v>
      </c>
      <c r="C29" s="180"/>
      <c r="D29" s="211"/>
      <c r="E29" s="211"/>
      <c r="F29" s="1129"/>
      <c r="G29" s="1085"/>
      <c r="H29" s="180"/>
      <c r="I29" s="211"/>
      <c r="J29" s="211"/>
      <c r="K29" s="1248"/>
      <c r="L29" s="212"/>
      <c r="M29" s="180">
        <v>1345</v>
      </c>
      <c r="N29" s="211">
        <v>1.764327806950634E-2</v>
      </c>
      <c r="O29" s="211">
        <v>0.71792359910336612</v>
      </c>
      <c r="P29" s="1248">
        <v>1189</v>
      </c>
      <c r="Q29" s="212">
        <v>0.88372326331892237</v>
      </c>
      <c r="R29" s="1138">
        <v>1378</v>
      </c>
      <c r="S29" s="1131">
        <v>1.7414753599069726E-2</v>
      </c>
      <c r="T29" s="1131">
        <v>0.7210871250184715</v>
      </c>
      <c r="U29" s="1132">
        <v>1218</v>
      </c>
      <c r="V29" s="1133">
        <v>0.88402989821718414</v>
      </c>
    </row>
    <row r="30" spans="1:22" ht="15.75" customHeight="1">
      <c r="A30" s="191"/>
      <c r="B30" s="171" t="s">
        <v>562</v>
      </c>
      <c r="C30" s="180"/>
      <c r="D30" s="211"/>
      <c r="E30" s="211"/>
      <c r="F30" s="1129"/>
      <c r="G30" s="1085"/>
      <c r="H30" s="180"/>
      <c r="I30" s="211"/>
      <c r="J30" s="211"/>
      <c r="K30" s="1248"/>
      <c r="L30" s="212"/>
      <c r="M30" s="180">
        <v>572</v>
      </c>
      <c r="N30" s="211">
        <v>4.4699361450997323E-2</v>
      </c>
      <c r="O30" s="211">
        <v>0.70718400335521092</v>
      </c>
      <c r="P30" s="1248">
        <v>588</v>
      </c>
      <c r="Q30" s="212">
        <v>1.0278161938374346</v>
      </c>
      <c r="R30" s="1138">
        <v>595</v>
      </c>
      <c r="S30" s="1131">
        <v>4.4489995028923868E-2</v>
      </c>
      <c r="T30" s="1131">
        <v>0.67547901848231162</v>
      </c>
      <c r="U30" s="1132">
        <v>584</v>
      </c>
      <c r="V30" s="1133">
        <v>0.98158016529029124</v>
      </c>
    </row>
    <row r="31" spans="1:22" ht="15.75" customHeight="1">
      <c r="A31" s="191"/>
      <c r="B31" s="171" t="s">
        <v>563</v>
      </c>
      <c r="C31" s="180"/>
      <c r="D31" s="211"/>
      <c r="E31" s="211"/>
      <c r="F31" s="1129"/>
      <c r="G31" s="1085"/>
      <c r="H31" s="180"/>
      <c r="I31" s="211"/>
      <c r="J31" s="211"/>
      <c r="K31" s="1248"/>
      <c r="L31" s="212"/>
      <c r="M31" s="180">
        <v>138</v>
      </c>
      <c r="N31" s="211">
        <v>0.20430294665421431</v>
      </c>
      <c r="O31" s="211">
        <v>0.67401345579500582</v>
      </c>
      <c r="P31" s="1248">
        <v>199</v>
      </c>
      <c r="Q31" s="212">
        <v>1.4447900585663334</v>
      </c>
      <c r="R31" s="1138">
        <v>130</v>
      </c>
      <c r="S31" s="1131">
        <v>0.20767295788938711</v>
      </c>
      <c r="T31" s="1131">
        <v>0.65341287994553943</v>
      </c>
      <c r="U31" s="1132">
        <v>183</v>
      </c>
      <c r="V31" s="1130">
        <v>1.405992873122625</v>
      </c>
    </row>
    <row r="32" spans="1:22" ht="15.75" customHeight="1">
      <c r="A32" s="191"/>
      <c r="B32" s="1083">
        <v>100</v>
      </c>
      <c r="C32" s="180"/>
      <c r="D32" s="211"/>
      <c r="E32" s="211"/>
      <c r="F32" s="1129"/>
      <c r="G32" s="1085"/>
      <c r="H32" s="180"/>
      <c r="I32" s="211"/>
      <c r="J32" s="211"/>
      <c r="K32" s="1248"/>
      <c r="L32" s="212"/>
      <c r="M32" s="180">
        <v>110</v>
      </c>
      <c r="N32" s="211">
        <v>1</v>
      </c>
      <c r="O32" s="211">
        <v>0.65417542007001506</v>
      </c>
      <c r="P32" s="1248">
        <v>532</v>
      </c>
      <c r="Q32" s="212">
        <v>4.8321012872766991</v>
      </c>
      <c r="R32" s="1138">
        <v>109</v>
      </c>
      <c r="S32" s="1131">
        <v>1</v>
      </c>
      <c r="T32" s="1131">
        <v>0.64382793111574321</v>
      </c>
      <c r="U32" s="1132">
        <v>515</v>
      </c>
      <c r="V32" s="1130">
        <v>4.7149772535196979</v>
      </c>
    </row>
    <row r="33" spans="1:22" ht="15.75" customHeight="1" thickBot="1">
      <c r="A33" s="392" t="s">
        <v>133</v>
      </c>
      <c r="B33" s="226"/>
      <c r="C33" s="1459">
        <f>SUM(C26:C32)</f>
        <v>0</v>
      </c>
      <c r="D33" s="1460"/>
      <c r="E33" s="1460"/>
      <c r="F33" s="1461">
        <f>SUM(F26:F32)</f>
        <v>0</v>
      </c>
      <c r="G33" s="1462"/>
      <c r="H33" s="1459">
        <f>SUM(H26:H32)</f>
        <v>0</v>
      </c>
      <c r="I33" s="1463"/>
      <c r="J33" s="1463"/>
      <c r="K33" s="305">
        <f>SUM(K26:K32)</f>
        <v>0</v>
      </c>
      <c r="L33" s="1464"/>
      <c r="M33" s="1459">
        <f>SUM(M26:M32)</f>
        <v>9448</v>
      </c>
      <c r="N33" s="1463">
        <v>2.2634960988933139E-2</v>
      </c>
      <c r="O33" s="1463">
        <v>0.58906222807508302</v>
      </c>
      <c r="P33" s="305">
        <f>SUM(P26:P32)</f>
        <v>4751</v>
      </c>
      <c r="Q33" s="1464">
        <v>0.50284568963858423</v>
      </c>
      <c r="R33" s="1465">
        <f>SUM(R26:R32)</f>
        <v>9465</v>
      </c>
      <c r="S33" s="1466">
        <v>2.2468072049322007E-2</v>
      </c>
      <c r="T33" s="1466">
        <v>0.57875005684126157</v>
      </c>
      <c r="U33" s="1467">
        <f>SUM(U26:U32)</f>
        <v>4660</v>
      </c>
      <c r="V33" s="1462">
        <v>0.4923654200894253</v>
      </c>
    </row>
    <row r="34" spans="1:22" ht="15.75" customHeight="1">
      <c r="A34" s="1458"/>
      <c r="B34" s="5"/>
      <c r="C34" s="14"/>
      <c r="D34" s="14"/>
      <c r="E34" s="14"/>
      <c r="F34" s="14"/>
      <c r="G34" s="14"/>
      <c r="H34" s="14"/>
      <c r="I34" s="14"/>
      <c r="J34" s="14"/>
      <c r="K34" s="14"/>
      <c r="L34" s="14"/>
      <c r="M34" s="14"/>
      <c r="N34" s="14"/>
      <c r="O34" s="14"/>
      <c r="P34" s="14"/>
      <c r="Q34" s="14"/>
      <c r="R34" s="14"/>
      <c r="S34" s="14"/>
      <c r="T34" s="14"/>
      <c r="U34" s="14"/>
      <c r="V34" s="14"/>
    </row>
    <row r="35" spans="1:22" ht="9" customHeight="1" thickBot="1">
      <c r="A35" s="231"/>
      <c r="B35" s="5"/>
      <c r="C35" s="14"/>
      <c r="D35" s="14"/>
      <c r="E35" s="14"/>
      <c r="F35" s="14"/>
      <c r="G35" s="14"/>
      <c r="H35" s="14"/>
      <c r="I35" s="14"/>
      <c r="J35" s="14"/>
      <c r="K35" s="14"/>
      <c r="L35" s="14"/>
      <c r="M35" s="14"/>
      <c r="N35" s="14"/>
      <c r="O35" s="14"/>
      <c r="P35" s="14"/>
      <c r="Q35" s="14"/>
      <c r="R35" s="14"/>
      <c r="S35" s="14"/>
      <c r="T35" s="14"/>
      <c r="U35" s="14"/>
      <c r="V35" s="14"/>
    </row>
    <row r="36" spans="1:22" ht="83.25" customHeight="1" thickBot="1">
      <c r="A36" s="4445" t="s">
        <v>134</v>
      </c>
      <c r="B36" s="4446"/>
      <c r="C36" s="232" t="s">
        <v>135</v>
      </c>
      <c r="D36" s="72" t="s">
        <v>714</v>
      </c>
      <c r="E36" s="14"/>
      <c r="F36" s="14"/>
      <c r="G36" s="14"/>
      <c r="H36" s="232" t="s">
        <v>135</v>
      </c>
      <c r="I36" s="72" t="s">
        <v>714</v>
      </c>
      <c r="J36" s="14"/>
      <c r="K36" s="14"/>
      <c r="L36" s="14"/>
      <c r="M36" s="232" t="s">
        <v>135</v>
      </c>
      <c r="N36" s="72" t="s">
        <v>714</v>
      </c>
      <c r="O36" s="14"/>
      <c r="P36" s="14"/>
      <c r="Q36" s="14"/>
      <c r="R36" s="232" t="s">
        <v>135</v>
      </c>
      <c r="S36" s="72" t="s">
        <v>714</v>
      </c>
      <c r="T36" s="14"/>
      <c r="U36" s="14"/>
      <c r="V36" s="14"/>
    </row>
    <row r="37" spans="1:22" ht="19.5" customHeight="1">
      <c r="A37" s="233"/>
      <c r="B37" s="234" t="s">
        <v>137</v>
      </c>
      <c r="C37" s="235"/>
      <c r="D37" s="236"/>
      <c r="E37" s="14"/>
      <c r="F37" s="14"/>
      <c r="G37" s="14"/>
      <c r="H37" s="235"/>
      <c r="I37" s="236"/>
      <c r="J37" s="14"/>
      <c r="K37" s="14"/>
      <c r="L37" s="14"/>
      <c r="M37" s="235">
        <v>11677</v>
      </c>
      <c r="N37" s="236">
        <v>5085</v>
      </c>
      <c r="O37" s="14"/>
      <c r="P37" s="14"/>
      <c r="Q37" s="14"/>
      <c r="R37" s="235">
        <v>11432</v>
      </c>
      <c r="S37" s="236">
        <v>4939</v>
      </c>
      <c r="T37" s="14"/>
      <c r="U37" s="14"/>
      <c r="V37" s="5"/>
    </row>
    <row r="38" spans="1:22" ht="19.5" customHeight="1">
      <c r="A38" s="237"/>
      <c r="B38" s="171" t="s">
        <v>54</v>
      </c>
      <c r="C38" s="235"/>
      <c r="D38" s="236"/>
      <c r="E38" s="14"/>
      <c r="F38" s="14"/>
      <c r="G38" s="14"/>
      <c r="H38" s="235"/>
      <c r="I38" s="236"/>
      <c r="J38" s="14"/>
      <c r="K38" s="14"/>
      <c r="L38" s="14"/>
      <c r="M38" s="235">
        <v>5303</v>
      </c>
      <c r="N38" s="236">
        <v>2010</v>
      </c>
      <c r="O38" s="14"/>
      <c r="P38" s="14"/>
      <c r="Q38" s="14"/>
      <c r="R38" s="235">
        <v>5180</v>
      </c>
      <c r="S38" s="236">
        <v>1943</v>
      </c>
      <c r="T38" s="14"/>
      <c r="U38" s="14"/>
      <c r="V38" s="5"/>
    </row>
    <row r="39" spans="1:22" ht="19.5" customHeight="1">
      <c r="A39" s="1470"/>
      <c r="B39" s="1471" t="s">
        <v>55</v>
      </c>
      <c r="C39" s="235"/>
      <c r="D39" s="236"/>
      <c r="E39" s="14"/>
      <c r="F39" s="14"/>
      <c r="G39" s="14"/>
      <c r="H39" s="235"/>
      <c r="I39" s="236"/>
      <c r="J39" s="14"/>
      <c r="K39" s="14"/>
      <c r="L39" s="14"/>
      <c r="M39" s="235">
        <v>2003</v>
      </c>
      <c r="N39" s="236">
        <v>1162</v>
      </c>
      <c r="O39" s="14"/>
      <c r="P39" s="14"/>
      <c r="Q39" s="14"/>
      <c r="R39" s="235">
        <v>2016</v>
      </c>
      <c r="S39" s="236">
        <v>1180</v>
      </c>
      <c r="T39" s="14"/>
      <c r="U39" s="14"/>
      <c r="V39" s="5"/>
    </row>
    <row r="40" spans="1:22" ht="19.5" customHeight="1" thickBot="1">
      <c r="A40" s="239"/>
      <c r="B40" s="240" t="s">
        <v>5</v>
      </c>
      <c r="C40" s="241">
        <f>SUM(C37:C39)</f>
        <v>0</v>
      </c>
      <c r="D40" s="242">
        <f>SUM(D37:D39)</f>
        <v>0</v>
      </c>
      <c r="E40" s="14"/>
      <c r="F40" s="14"/>
      <c r="G40" s="14"/>
      <c r="H40" s="241">
        <f>SUM(H37:H39)</f>
        <v>0</v>
      </c>
      <c r="I40" s="242">
        <f>SUM(I37:I39)</f>
        <v>0</v>
      </c>
      <c r="J40" s="14"/>
      <c r="K40" s="14"/>
      <c r="L40" s="14"/>
      <c r="M40" s="241">
        <f>SUM(M37:M39)</f>
        <v>18983</v>
      </c>
      <c r="N40" s="242">
        <f>SUM(N37:N39)</f>
        <v>8257</v>
      </c>
      <c r="O40" s="14"/>
      <c r="P40" s="14"/>
      <c r="Q40" s="14"/>
      <c r="R40" s="241">
        <f>SUM(R37:R39)</f>
        <v>18628</v>
      </c>
      <c r="S40" s="242">
        <f>SUM(S37:S39)</f>
        <v>8062</v>
      </c>
      <c r="T40" s="14"/>
      <c r="U40" s="14"/>
      <c r="V40" s="5"/>
    </row>
    <row r="41" spans="1:22">
      <c r="C41" s="21"/>
      <c r="D41" s="21"/>
      <c r="E41" s="21"/>
      <c r="F41" s="21"/>
      <c r="G41" s="21"/>
      <c r="H41" s="21"/>
      <c r="I41" s="21"/>
      <c r="J41" s="21"/>
      <c r="K41" s="21"/>
      <c r="L41" s="21"/>
      <c r="M41" s="21"/>
      <c r="N41" s="21"/>
      <c r="O41" s="21"/>
      <c r="P41" s="21"/>
      <c r="Q41" s="21"/>
      <c r="R41" s="21"/>
      <c r="S41" s="21"/>
      <c r="T41" s="21"/>
      <c r="U41" s="21"/>
    </row>
    <row r="42" spans="1:22">
      <c r="A42" s="1542" t="s">
        <v>706</v>
      </c>
      <c r="B42" s="21"/>
      <c r="C42" s="21"/>
      <c r="D42" s="21"/>
      <c r="E42" s="21"/>
      <c r="F42" s="21"/>
      <c r="G42" s="21"/>
      <c r="H42" s="21"/>
      <c r="I42" s="21"/>
      <c r="J42" s="21"/>
      <c r="K42" s="21"/>
      <c r="L42" s="21"/>
      <c r="M42" s="21"/>
      <c r="N42" s="21"/>
      <c r="O42" s="21"/>
      <c r="P42" s="21"/>
    </row>
    <row r="43" spans="1:22">
      <c r="A43" s="1542" t="s">
        <v>717</v>
      </c>
      <c r="B43" s="21"/>
      <c r="C43" s="21"/>
      <c r="D43" s="21"/>
      <c r="E43" s="21"/>
      <c r="F43" s="21"/>
      <c r="G43" s="21"/>
      <c r="H43" s="21"/>
      <c r="I43" s="21"/>
      <c r="J43" s="21"/>
      <c r="K43" s="21"/>
      <c r="L43" s="21"/>
      <c r="M43" s="21"/>
      <c r="N43" s="21"/>
      <c r="O43" s="21"/>
      <c r="P43" s="21"/>
    </row>
    <row r="44" spans="1:22">
      <c r="A44" s="1542" t="s">
        <v>707</v>
      </c>
      <c r="B44" s="21"/>
      <c r="C44" s="21"/>
      <c r="D44" s="21"/>
      <c r="E44" s="21"/>
      <c r="F44" s="21"/>
      <c r="G44" s="21"/>
      <c r="H44" s="21"/>
      <c r="I44" s="21"/>
      <c r="J44" s="21"/>
      <c r="K44" s="21"/>
      <c r="L44" s="21"/>
      <c r="M44" s="21"/>
      <c r="N44" s="21"/>
      <c r="O44" s="21"/>
      <c r="P44" s="21"/>
    </row>
    <row r="45" spans="1:22">
      <c r="A45" s="1542" t="s">
        <v>708</v>
      </c>
      <c r="B45" s="21"/>
      <c r="C45" s="21"/>
      <c r="D45" s="21"/>
      <c r="E45" s="21"/>
      <c r="F45" s="21"/>
      <c r="G45" s="21"/>
      <c r="H45" s="21"/>
      <c r="I45" s="21"/>
      <c r="J45" s="21"/>
      <c r="K45" s="21"/>
      <c r="L45" s="21"/>
      <c r="M45" s="21"/>
      <c r="N45" s="21"/>
      <c r="O45" s="21"/>
      <c r="P45" s="21"/>
    </row>
    <row r="46" spans="1:22">
      <c r="A46" s="1542" t="s">
        <v>709</v>
      </c>
      <c r="B46" s="21"/>
      <c r="C46" s="21"/>
      <c r="D46" s="21"/>
      <c r="E46" s="21"/>
      <c r="F46" s="21"/>
      <c r="G46" s="21"/>
      <c r="H46" s="21"/>
      <c r="I46" s="21"/>
      <c r="J46" s="21"/>
      <c r="K46" s="21"/>
      <c r="L46" s="21"/>
      <c r="M46" s="21"/>
      <c r="N46" s="21"/>
      <c r="O46" s="21"/>
      <c r="P46" s="21"/>
    </row>
    <row r="47" spans="1:22">
      <c r="A47" s="21"/>
      <c r="B47" s="21"/>
      <c r="C47" s="21"/>
      <c r="D47" s="21"/>
      <c r="E47" s="21"/>
      <c r="F47" s="21"/>
      <c r="G47" s="21"/>
      <c r="H47" s="21"/>
      <c r="I47" s="21"/>
      <c r="J47" s="21"/>
      <c r="K47" s="21"/>
      <c r="L47" s="21"/>
      <c r="M47" s="21"/>
      <c r="N47" s="21"/>
      <c r="O47" s="21"/>
      <c r="P47" s="21"/>
    </row>
  </sheetData>
  <mergeCells count="9">
    <mergeCell ref="A36:B36"/>
    <mergeCell ref="A1:V1"/>
    <mergeCell ref="A5:B5"/>
    <mergeCell ref="C5:G5"/>
    <mergeCell ref="H5:L5"/>
    <mergeCell ref="M5:Q5"/>
    <mergeCell ref="R5:V5"/>
    <mergeCell ref="C3:V3"/>
    <mergeCell ref="A6:B6"/>
  </mergeCells>
  <printOptions horizontalCentered="1"/>
  <pageMargins left="0.31496062992125984" right="0.31496062992125984" top="0.39370078740157483" bottom="0.39370078740157483" header="0.19685039370078741" footer="0.19685039370078741"/>
  <pageSetup scale="58" orientation="landscape" r:id="rId1"/>
  <headerFooter alignWithMargins="0">
    <oddFooter>&amp;L&amp;"Tahoma,Italique"National Bank of Canada - Supplementary Financial Information&amp;R&amp;"Tahoma,Italique"&amp;14page 41</oddFooter>
  </headerFooter>
  <drawing r:id="rId2"/>
  <legacyDrawing r:id="rId3"/>
  <oleObjects>
    <mc:AlternateContent xmlns:mc="http://schemas.openxmlformats.org/markup-compatibility/2006">
      <mc:Choice Requires="x14">
        <oleObject progId="Word.Document.8" shapeId="135169" r:id="rId4">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13516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9">
    <tabColor rgb="FFCCFFCC"/>
    <pageSetUpPr fitToPage="1"/>
  </sheetPr>
  <dimension ref="A1:S38"/>
  <sheetViews>
    <sheetView showGridLines="0" showZeros="0" view="pageBreakPreview" topLeftCell="A11" zoomScale="85" zoomScaleNormal="75" zoomScaleSheetLayoutView="85" workbookViewId="0">
      <selection activeCell="B4" sqref="B4"/>
    </sheetView>
  </sheetViews>
  <sheetFormatPr defaultColWidth="8.88671875" defaultRowHeight="15"/>
  <cols>
    <col min="1" max="1" width="5.109375" style="1577" customWidth="1"/>
    <col min="2" max="2" width="8.33203125" style="1577" customWidth="1"/>
    <col min="3" max="3" width="16.33203125" style="1577" customWidth="1"/>
    <col min="4" max="4" width="22.88671875" style="1577" customWidth="1"/>
    <col min="5" max="5" width="8.77734375" style="1577" hidden="1" customWidth="1"/>
    <col min="6" max="16" width="8.77734375" style="1577" customWidth="1"/>
    <col min="17" max="17" width="1.77734375" style="1577" customWidth="1"/>
    <col min="18" max="256" width="8.88671875" style="1577"/>
    <col min="257" max="257" width="8.88671875" style="1577" customWidth="1"/>
    <col min="258" max="258" width="8.33203125" style="1577" customWidth="1"/>
    <col min="259" max="259" width="8.88671875" style="1577" customWidth="1"/>
    <col min="260" max="260" width="21" style="1577" customWidth="1"/>
    <col min="261" max="262" width="12.33203125" style="1577" customWidth="1"/>
    <col min="263" max="268" width="11.88671875" style="1577" customWidth="1"/>
    <col min="269" max="272" width="11.77734375" style="1577" customWidth="1"/>
    <col min="273" max="273" width="9.6640625" style="1577" customWidth="1"/>
    <col min="274" max="512" width="8.88671875" style="1577"/>
    <col min="513" max="513" width="8.88671875" style="1577" customWidth="1"/>
    <col min="514" max="514" width="8.33203125" style="1577" customWidth="1"/>
    <col min="515" max="515" width="8.88671875" style="1577" customWidth="1"/>
    <col min="516" max="516" width="21" style="1577" customWidth="1"/>
    <col min="517" max="518" width="12.33203125" style="1577" customWidth="1"/>
    <col min="519" max="524" width="11.88671875" style="1577" customWidth="1"/>
    <col min="525" max="528" width="11.77734375" style="1577" customWidth="1"/>
    <col min="529" max="529" width="9.6640625" style="1577" customWidth="1"/>
    <col min="530" max="768" width="8.88671875" style="1577"/>
    <col min="769" max="769" width="8.88671875" style="1577" customWidth="1"/>
    <col min="770" max="770" width="8.33203125" style="1577" customWidth="1"/>
    <col min="771" max="771" width="8.88671875" style="1577" customWidth="1"/>
    <col min="772" max="772" width="21" style="1577" customWidth="1"/>
    <col min="773" max="774" width="12.33203125" style="1577" customWidth="1"/>
    <col min="775" max="780" width="11.88671875" style="1577" customWidth="1"/>
    <col min="781" max="784" width="11.77734375" style="1577" customWidth="1"/>
    <col min="785" max="785" width="9.6640625" style="1577" customWidth="1"/>
    <col min="786" max="1024" width="8.88671875" style="1577"/>
    <col min="1025" max="1025" width="8.88671875" style="1577" customWidth="1"/>
    <col min="1026" max="1026" width="8.33203125" style="1577" customWidth="1"/>
    <col min="1027" max="1027" width="8.88671875" style="1577" customWidth="1"/>
    <col min="1028" max="1028" width="21" style="1577" customWidth="1"/>
    <col min="1029" max="1030" width="12.33203125" style="1577" customWidth="1"/>
    <col min="1031" max="1036" width="11.88671875" style="1577" customWidth="1"/>
    <col min="1037" max="1040" width="11.77734375" style="1577" customWidth="1"/>
    <col min="1041" max="1041" width="9.6640625" style="1577" customWidth="1"/>
    <col min="1042" max="1280" width="8.88671875" style="1577"/>
    <col min="1281" max="1281" width="8.88671875" style="1577" customWidth="1"/>
    <col min="1282" max="1282" width="8.33203125" style="1577" customWidth="1"/>
    <col min="1283" max="1283" width="8.88671875" style="1577" customWidth="1"/>
    <col min="1284" max="1284" width="21" style="1577" customWidth="1"/>
    <col min="1285" max="1286" width="12.33203125" style="1577" customWidth="1"/>
    <col min="1287" max="1292" width="11.88671875" style="1577" customWidth="1"/>
    <col min="1293" max="1296" width="11.77734375" style="1577" customWidth="1"/>
    <col min="1297" max="1297" width="9.6640625" style="1577" customWidth="1"/>
    <col min="1298" max="1536" width="8.88671875" style="1577"/>
    <col min="1537" max="1537" width="8.88671875" style="1577" customWidth="1"/>
    <col min="1538" max="1538" width="8.33203125" style="1577" customWidth="1"/>
    <col min="1539" max="1539" width="8.88671875" style="1577" customWidth="1"/>
    <col min="1540" max="1540" width="21" style="1577" customWidth="1"/>
    <col min="1541" max="1542" width="12.33203125" style="1577" customWidth="1"/>
    <col min="1543" max="1548" width="11.88671875" style="1577" customWidth="1"/>
    <col min="1549" max="1552" width="11.77734375" style="1577" customWidth="1"/>
    <col min="1553" max="1553" width="9.6640625" style="1577" customWidth="1"/>
    <col min="1554" max="1792" width="8.88671875" style="1577"/>
    <col min="1793" max="1793" width="8.88671875" style="1577" customWidth="1"/>
    <col min="1794" max="1794" width="8.33203125" style="1577" customWidth="1"/>
    <col min="1795" max="1795" width="8.88671875" style="1577" customWidth="1"/>
    <col min="1796" max="1796" width="21" style="1577" customWidth="1"/>
    <col min="1797" max="1798" width="12.33203125" style="1577" customWidth="1"/>
    <col min="1799" max="1804" width="11.88671875" style="1577" customWidth="1"/>
    <col min="1805" max="1808" width="11.77734375" style="1577" customWidth="1"/>
    <col min="1809" max="1809" width="9.6640625" style="1577" customWidth="1"/>
    <col min="1810" max="2048" width="8.88671875" style="1577"/>
    <col min="2049" max="2049" width="8.88671875" style="1577" customWidth="1"/>
    <col min="2050" max="2050" width="8.33203125" style="1577" customWidth="1"/>
    <col min="2051" max="2051" width="8.88671875" style="1577" customWidth="1"/>
    <col min="2052" max="2052" width="21" style="1577" customWidth="1"/>
    <col min="2053" max="2054" width="12.33203125" style="1577" customWidth="1"/>
    <col min="2055" max="2060" width="11.88671875" style="1577" customWidth="1"/>
    <col min="2061" max="2064" width="11.77734375" style="1577" customWidth="1"/>
    <col min="2065" max="2065" width="9.6640625" style="1577" customWidth="1"/>
    <col min="2066" max="2304" width="8.88671875" style="1577"/>
    <col min="2305" max="2305" width="8.88671875" style="1577" customWidth="1"/>
    <col min="2306" max="2306" width="8.33203125" style="1577" customWidth="1"/>
    <col min="2307" max="2307" width="8.88671875" style="1577" customWidth="1"/>
    <col min="2308" max="2308" width="21" style="1577" customWidth="1"/>
    <col min="2309" max="2310" width="12.33203125" style="1577" customWidth="1"/>
    <col min="2311" max="2316" width="11.88671875" style="1577" customWidth="1"/>
    <col min="2317" max="2320" width="11.77734375" style="1577" customWidth="1"/>
    <col min="2321" max="2321" width="9.6640625" style="1577" customWidth="1"/>
    <col min="2322" max="2560" width="8.88671875" style="1577"/>
    <col min="2561" max="2561" width="8.88671875" style="1577" customWidth="1"/>
    <col min="2562" max="2562" width="8.33203125" style="1577" customWidth="1"/>
    <col min="2563" max="2563" width="8.88671875" style="1577" customWidth="1"/>
    <col min="2564" max="2564" width="21" style="1577" customWidth="1"/>
    <col min="2565" max="2566" width="12.33203125" style="1577" customWidth="1"/>
    <col min="2567" max="2572" width="11.88671875" style="1577" customWidth="1"/>
    <col min="2573" max="2576" width="11.77734375" style="1577" customWidth="1"/>
    <col min="2577" max="2577" width="9.6640625" style="1577" customWidth="1"/>
    <col min="2578" max="2816" width="8.88671875" style="1577"/>
    <col min="2817" max="2817" width="8.88671875" style="1577" customWidth="1"/>
    <col min="2818" max="2818" width="8.33203125" style="1577" customWidth="1"/>
    <col min="2819" max="2819" width="8.88671875" style="1577" customWidth="1"/>
    <col min="2820" max="2820" width="21" style="1577" customWidth="1"/>
    <col min="2821" max="2822" width="12.33203125" style="1577" customWidth="1"/>
    <col min="2823" max="2828" width="11.88671875" style="1577" customWidth="1"/>
    <col min="2829" max="2832" width="11.77734375" style="1577" customWidth="1"/>
    <col min="2833" max="2833" width="9.6640625" style="1577" customWidth="1"/>
    <col min="2834" max="3072" width="8.88671875" style="1577"/>
    <col min="3073" max="3073" width="8.88671875" style="1577" customWidth="1"/>
    <col min="3074" max="3074" width="8.33203125" style="1577" customWidth="1"/>
    <col min="3075" max="3075" width="8.88671875" style="1577" customWidth="1"/>
    <col min="3076" max="3076" width="21" style="1577" customWidth="1"/>
    <col min="3077" max="3078" width="12.33203125" style="1577" customWidth="1"/>
    <col min="3079" max="3084" width="11.88671875" style="1577" customWidth="1"/>
    <col min="3085" max="3088" width="11.77734375" style="1577" customWidth="1"/>
    <col min="3089" max="3089" width="9.6640625" style="1577" customWidth="1"/>
    <col min="3090" max="3328" width="8.88671875" style="1577"/>
    <col min="3329" max="3329" width="8.88671875" style="1577" customWidth="1"/>
    <col min="3330" max="3330" width="8.33203125" style="1577" customWidth="1"/>
    <col min="3331" max="3331" width="8.88671875" style="1577" customWidth="1"/>
    <col min="3332" max="3332" width="21" style="1577" customWidth="1"/>
    <col min="3333" max="3334" width="12.33203125" style="1577" customWidth="1"/>
    <col min="3335" max="3340" width="11.88671875" style="1577" customWidth="1"/>
    <col min="3341" max="3344" width="11.77734375" style="1577" customWidth="1"/>
    <col min="3345" max="3345" width="9.6640625" style="1577" customWidth="1"/>
    <col min="3346" max="3584" width="8.88671875" style="1577"/>
    <col min="3585" max="3585" width="8.88671875" style="1577" customWidth="1"/>
    <col min="3586" max="3586" width="8.33203125" style="1577" customWidth="1"/>
    <col min="3587" max="3587" width="8.88671875" style="1577" customWidth="1"/>
    <col min="3588" max="3588" width="21" style="1577" customWidth="1"/>
    <col min="3589" max="3590" width="12.33203125" style="1577" customWidth="1"/>
    <col min="3591" max="3596" width="11.88671875" style="1577" customWidth="1"/>
    <col min="3597" max="3600" width="11.77734375" style="1577" customWidth="1"/>
    <col min="3601" max="3601" width="9.6640625" style="1577" customWidth="1"/>
    <col min="3602" max="3840" width="8.88671875" style="1577"/>
    <col min="3841" max="3841" width="8.88671875" style="1577" customWidth="1"/>
    <col min="3842" max="3842" width="8.33203125" style="1577" customWidth="1"/>
    <col min="3843" max="3843" width="8.88671875" style="1577" customWidth="1"/>
    <col min="3844" max="3844" width="21" style="1577" customWidth="1"/>
    <col min="3845" max="3846" width="12.33203125" style="1577" customWidth="1"/>
    <col min="3847" max="3852" width="11.88671875" style="1577" customWidth="1"/>
    <col min="3853" max="3856" width="11.77734375" style="1577" customWidth="1"/>
    <col min="3857" max="3857" width="9.6640625" style="1577" customWidth="1"/>
    <col min="3858" max="4096" width="8.88671875" style="1577"/>
    <col min="4097" max="4097" width="8.88671875" style="1577" customWidth="1"/>
    <col min="4098" max="4098" width="8.33203125" style="1577" customWidth="1"/>
    <col min="4099" max="4099" width="8.88671875" style="1577" customWidth="1"/>
    <col min="4100" max="4100" width="21" style="1577" customWidth="1"/>
    <col min="4101" max="4102" width="12.33203125" style="1577" customWidth="1"/>
    <col min="4103" max="4108" width="11.88671875" style="1577" customWidth="1"/>
    <col min="4109" max="4112" width="11.77734375" style="1577" customWidth="1"/>
    <col min="4113" max="4113" width="9.6640625" style="1577" customWidth="1"/>
    <col min="4114" max="4352" width="8.88671875" style="1577"/>
    <col min="4353" max="4353" width="8.88671875" style="1577" customWidth="1"/>
    <col min="4354" max="4354" width="8.33203125" style="1577" customWidth="1"/>
    <col min="4355" max="4355" width="8.88671875" style="1577" customWidth="1"/>
    <col min="4356" max="4356" width="21" style="1577" customWidth="1"/>
    <col min="4357" max="4358" width="12.33203125" style="1577" customWidth="1"/>
    <col min="4359" max="4364" width="11.88671875" style="1577" customWidth="1"/>
    <col min="4365" max="4368" width="11.77734375" style="1577" customWidth="1"/>
    <col min="4369" max="4369" width="9.6640625" style="1577" customWidth="1"/>
    <col min="4370" max="4608" width="8.88671875" style="1577"/>
    <col min="4609" max="4609" width="8.88671875" style="1577" customWidth="1"/>
    <col min="4610" max="4610" width="8.33203125" style="1577" customWidth="1"/>
    <col min="4611" max="4611" width="8.88671875" style="1577" customWidth="1"/>
    <col min="4612" max="4612" width="21" style="1577" customWidth="1"/>
    <col min="4613" max="4614" width="12.33203125" style="1577" customWidth="1"/>
    <col min="4615" max="4620" width="11.88671875" style="1577" customWidth="1"/>
    <col min="4621" max="4624" width="11.77734375" style="1577" customWidth="1"/>
    <col min="4625" max="4625" width="9.6640625" style="1577" customWidth="1"/>
    <col min="4626" max="4864" width="8.88671875" style="1577"/>
    <col min="4865" max="4865" width="8.88671875" style="1577" customWidth="1"/>
    <col min="4866" max="4866" width="8.33203125" style="1577" customWidth="1"/>
    <col min="4867" max="4867" width="8.88671875" style="1577" customWidth="1"/>
    <col min="4868" max="4868" width="21" style="1577" customWidth="1"/>
    <col min="4869" max="4870" width="12.33203125" style="1577" customWidth="1"/>
    <col min="4871" max="4876" width="11.88671875" style="1577" customWidth="1"/>
    <col min="4877" max="4880" width="11.77734375" style="1577" customWidth="1"/>
    <col min="4881" max="4881" width="9.6640625" style="1577" customWidth="1"/>
    <col min="4882" max="5120" width="8.88671875" style="1577"/>
    <col min="5121" max="5121" width="8.88671875" style="1577" customWidth="1"/>
    <col min="5122" max="5122" width="8.33203125" style="1577" customWidth="1"/>
    <col min="5123" max="5123" width="8.88671875" style="1577" customWidth="1"/>
    <col min="5124" max="5124" width="21" style="1577" customWidth="1"/>
    <col min="5125" max="5126" width="12.33203125" style="1577" customWidth="1"/>
    <col min="5127" max="5132" width="11.88671875" style="1577" customWidth="1"/>
    <col min="5133" max="5136" width="11.77734375" style="1577" customWidth="1"/>
    <col min="5137" max="5137" width="9.6640625" style="1577" customWidth="1"/>
    <col min="5138" max="5376" width="8.88671875" style="1577"/>
    <col min="5377" max="5377" width="8.88671875" style="1577" customWidth="1"/>
    <col min="5378" max="5378" width="8.33203125" style="1577" customWidth="1"/>
    <col min="5379" max="5379" width="8.88671875" style="1577" customWidth="1"/>
    <col min="5380" max="5380" width="21" style="1577" customWidth="1"/>
    <col min="5381" max="5382" width="12.33203125" style="1577" customWidth="1"/>
    <col min="5383" max="5388" width="11.88671875" style="1577" customWidth="1"/>
    <col min="5389" max="5392" width="11.77734375" style="1577" customWidth="1"/>
    <col min="5393" max="5393" width="9.6640625" style="1577" customWidth="1"/>
    <col min="5394" max="5632" width="8.88671875" style="1577"/>
    <col min="5633" max="5633" width="8.88671875" style="1577" customWidth="1"/>
    <col min="5634" max="5634" width="8.33203125" style="1577" customWidth="1"/>
    <col min="5635" max="5635" width="8.88671875" style="1577" customWidth="1"/>
    <col min="5636" max="5636" width="21" style="1577" customWidth="1"/>
    <col min="5637" max="5638" width="12.33203125" style="1577" customWidth="1"/>
    <col min="5639" max="5644" width="11.88671875" style="1577" customWidth="1"/>
    <col min="5645" max="5648" width="11.77734375" style="1577" customWidth="1"/>
    <col min="5649" max="5649" width="9.6640625" style="1577" customWidth="1"/>
    <col min="5650" max="5888" width="8.88671875" style="1577"/>
    <col min="5889" max="5889" width="8.88671875" style="1577" customWidth="1"/>
    <col min="5890" max="5890" width="8.33203125" style="1577" customWidth="1"/>
    <col min="5891" max="5891" width="8.88671875" style="1577" customWidth="1"/>
    <col min="5892" max="5892" width="21" style="1577" customWidth="1"/>
    <col min="5893" max="5894" width="12.33203125" style="1577" customWidth="1"/>
    <col min="5895" max="5900" width="11.88671875" style="1577" customWidth="1"/>
    <col min="5901" max="5904" width="11.77734375" style="1577" customWidth="1"/>
    <col min="5905" max="5905" width="9.6640625" style="1577" customWidth="1"/>
    <col min="5906" max="6144" width="8.88671875" style="1577"/>
    <col min="6145" max="6145" width="8.88671875" style="1577" customWidth="1"/>
    <col min="6146" max="6146" width="8.33203125" style="1577" customWidth="1"/>
    <col min="6147" max="6147" width="8.88671875" style="1577" customWidth="1"/>
    <col min="6148" max="6148" width="21" style="1577" customWidth="1"/>
    <col min="6149" max="6150" width="12.33203125" style="1577" customWidth="1"/>
    <col min="6151" max="6156" width="11.88671875" style="1577" customWidth="1"/>
    <col min="6157" max="6160" width="11.77734375" style="1577" customWidth="1"/>
    <col min="6161" max="6161" width="9.6640625" style="1577" customWidth="1"/>
    <col min="6162" max="6400" width="8.88671875" style="1577"/>
    <col min="6401" max="6401" width="8.88671875" style="1577" customWidth="1"/>
    <col min="6402" max="6402" width="8.33203125" style="1577" customWidth="1"/>
    <col min="6403" max="6403" width="8.88671875" style="1577" customWidth="1"/>
    <col min="6404" max="6404" width="21" style="1577" customWidth="1"/>
    <col min="6405" max="6406" width="12.33203125" style="1577" customWidth="1"/>
    <col min="6407" max="6412" width="11.88671875" style="1577" customWidth="1"/>
    <col min="6413" max="6416" width="11.77734375" style="1577" customWidth="1"/>
    <col min="6417" max="6417" width="9.6640625" style="1577" customWidth="1"/>
    <col min="6418" max="6656" width="8.88671875" style="1577"/>
    <col min="6657" max="6657" width="8.88671875" style="1577" customWidth="1"/>
    <col min="6658" max="6658" width="8.33203125" style="1577" customWidth="1"/>
    <col min="6659" max="6659" width="8.88671875" style="1577" customWidth="1"/>
    <col min="6660" max="6660" width="21" style="1577" customWidth="1"/>
    <col min="6661" max="6662" width="12.33203125" style="1577" customWidth="1"/>
    <col min="6663" max="6668" width="11.88671875" style="1577" customWidth="1"/>
    <col min="6669" max="6672" width="11.77734375" style="1577" customWidth="1"/>
    <col min="6673" max="6673" width="9.6640625" style="1577" customWidth="1"/>
    <col min="6674" max="6912" width="8.88671875" style="1577"/>
    <col min="6913" max="6913" width="8.88671875" style="1577" customWidth="1"/>
    <col min="6914" max="6914" width="8.33203125" style="1577" customWidth="1"/>
    <col min="6915" max="6915" width="8.88671875" style="1577" customWidth="1"/>
    <col min="6916" max="6916" width="21" style="1577" customWidth="1"/>
    <col min="6917" max="6918" width="12.33203125" style="1577" customWidth="1"/>
    <col min="6919" max="6924" width="11.88671875" style="1577" customWidth="1"/>
    <col min="6925" max="6928" width="11.77734375" style="1577" customWidth="1"/>
    <col min="6929" max="6929" width="9.6640625" style="1577" customWidth="1"/>
    <col min="6930" max="7168" width="8.88671875" style="1577"/>
    <col min="7169" max="7169" width="8.88671875" style="1577" customWidth="1"/>
    <col min="7170" max="7170" width="8.33203125" style="1577" customWidth="1"/>
    <col min="7171" max="7171" width="8.88671875" style="1577" customWidth="1"/>
    <col min="7172" max="7172" width="21" style="1577" customWidth="1"/>
    <col min="7173" max="7174" width="12.33203125" style="1577" customWidth="1"/>
    <col min="7175" max="7180" width="11.88671875" style="1577" customWidth="1"/>
    <col min="7181" max="7184" width="11.77734375" style="1577" customWidth="1"/>
    <col min="7185" max="7185" width="9.6640625" style="1577" customWidth="1"/>
    <col min="7186" max="7424" width="8.88671875" style="1577"/>
    <col min="7425" max="7425" width="8.88671875" style="1577" customWidth="1"/>
    <col min="7426" max="7426" width="8.33203125" style="1577" customWidth="1"/>
    <col min="7427" max="7427" width="8.88671875" style="1577" customWidth="1"/>
    <col min="7428" max="7428" width="21" style="1577" customWidth="1"/>
    <col min="7429" max="7430" width="12.33203125" style="1577" customWidth="1"/>
    <col min="7431" max="7436" width="11.88671875" style="1577" customWidth="1"/>
    <col min="7437" max="7440" width="11.77734375" style="1577" customWidth="1"/>
    <col min="7441" max="7441" width="9.6640625" style="1577" customWidth="1"/>
    <col min="7442" max="7680" width="8.88671875" style="1577"/>
    <col min="7681" max="7681" width="8.88671875" style="1577" customWidth="1"/>
    <col min="7682" max="7682" width="8.33203125" style="1577" customWidth="1"/>
    <col min="7683" max="7683" width="8.88671875" style="1577" customWidth="1"/>
    <col min="7684" max="7684" width="21" style="1577" customWidth="1"/>
    <col min="7685" max="7686" width="12.33203125" style="1577" customWidth="1"/>
    <col min="7687" max="7692" width="11.88671875" style="1577" customWidth="1"/>
    <col min="7693" max="7696" width="11.77734375" style="1577" customWidth="1"/>
    <col min="7697" max="7697" width="9.6640625" style="1577" customWidth="1"/>
    <col min="7698" max="7936" width="8.88671875" style="1577"/>
    <col min="7937" max="7937" width="8.88671875" style="1577" customWidth="1"/>
    <col min="7938" max="7938" width="8.33203125" style="1577" customWidth="1"/>
    <col min="7939" max="7939" width="8.88671875" style="1577" customWidth="1"/>
    <col min="7940" max="7940" width="21" style="1577" customWidth="1"/>
    <col min="7941" max="7942" width="12.33203125" style="1577" customWidth="1"/>
    <col min="7943" max="7948" width="11.88671875" style="1577" customWidth="1"/>
    <col min="7949" max="7952" width="11.77734375" style="1577" customWidth="1"/>
    <col min="7953" max="7953" width="9.6640625" style="1577" customWidth="1"/>
    <col min="7954" max="8192" width="8.88671875" style="1577"/>
    <col min="8193" max="8193" width="8.88671875" style="1577" customWidth="1"/>
    <col min="8194" max="8194" width="8.33203125" style="1577" customWidth="1"/>
    <col min="8195" max="8195" width="8.88671875" style="1577" customWidth="1"/>
    <col min="8196" max="8196" width="21" style="1577" customWidth="1"/>
    <col min="8197" max="8198" width="12.33203125" style="1577" customWidth="1"/>
    <col min="8199" max="8204" width="11.88671875" style="1577" customWidth="1"/>
    <col min="8205" max="8208" width="11.77734375" style="1577" customWidth="1"/>
    <col min="8209" max="8209" width="9.6640625" style="1577" customWidth="1"/>
    <col min="8210" max="8448" width="8.88671875" style="1577"/>
    <col min="8449" max="8449" width="8.88671875" style="1577" customWidth="1"/>
    <col min="8450" max="8450" width="8.33203125" style="1577" customWidth="1"/>
    <col min="8451" max="8451" width="8.88671875" style="1577" customWidth="1"/>
    <col min="8452" max="8452" width="21" style="1577" customWidth="1"/>
    <col min="8453" max="8454" width="12.33203125" style="1577" customWidth="1"/>
    <col min="8455" max="8460" width="11.88671875" style="1577" customWidth="1"/>
    <col min="8461" max="8464" width="11.77734375" style="1577" customWidth="1"/>
    <col min="8465" max="8465" width="9.6640625" style="1577" customWidth="1"/>
    <col min="8466" max="8704" width="8.88671875" style="1577"/>
    <col min="8705" max="8705" width="8.88671875" style="1577" customWidth="1"/>
    <col min="8706" max="8706" width="8.33203125" style="1577" customWidth="1"/>
    <col min="8707" max="8707" width="8.88671875" style="1577" customWidth="1"/>
    <col min="8708" max="8708" width="21" style="1577" customWidth="1"/>
    <col min="8709" max="8710" width="12.33203125" style="1577" customWidth="1"/>
    <col min="8711" max="8716" width="11.88671875" style="1577" customWidth="1"/>
    <col min="8717" max="8720" width="11.77734375" style="1577" customWidth="1"/>
    <col min="8721" max="8721" width="9.6640625" style="1577" customWidth="1"/>
    <col min="8722" max="8960" width="8.88671875" style="1577"/>
    <col min="8961" max="8961" width="8.88671875" style="1577" customWidth="1"/>
    <col min="8962" max="8962" width="8.33203125" style="1577" customWidth="1"/>
    <col min="8963" max="8963" width="8.88671875" style="1577" customWidth="1"/>
    <col min="8964" max="8964" width="21" style="1577" customWidth="1"/>
    <col min="8965" max="8966" width="12.33203125" style="1577" customWidth="1"/>
    <col min="8967" max="8972" width="11.88671875" style="1577" customWidth="1"/>
    <col min="8973" max="8976" width="11.77734375" style="1577" customWidth="1"/>
    <col min="8977" max="8977" width="9.6640625" style="1577" customWidth="1"/>
    <col min="8978" max="9216" width="8.88671875" style="1577"/>
    <col min="9217" max="9217" width="8.88671875" style="1577" customWidth="1"/>
    <col min="9218" max="9218" width="8.33203125" style="1577" customWidth="1"/>
    <col min="9219" max="9219" width="8.88671875" style="1577" customWidth="1"/>
    <col min="9220" max="9220" width="21" style="1577" customWidth="1"/>
    <col min="9221" max="9222" width="12.33203125" style="1577" customWidth="1"/>
    <col min="9223" max="9228" width="11.88671875" style="1577" customWidth="1"/>
    <col min="9229" max="9232" width="11.77734375" style="1577" customWidth="1"/>
    <col min="9233" max="9233" width="9.6640625" style="1577" customWidth="1"/>
    <col min="9234" max="9472" width="8.88671875" style="1577"/>
    <col min="9473" max="9473" width="8.88671875" style="1577" customWidth="1"/>
    <col min="9474" max="9474" width="8.33203125" style="1577" customWidth="1"/>
    <col min="9475" max="9475" width="8.88671875" style="1577" customWidth="1"/>
    <col min="9476" max="9476" width="21" style="1577" customWidth="1"/>
    <col min="9477" max="9478" width="12.33203125" style="1577" customWidth="1"/>
    <col min="9479" max="9484" width="11.88671875" style="1577" customWidth="1"/>
    <col min="9485" max="9488" width="11.77734375" style="1577" customWidth="1"/>
    <col min="9489" max="9489" width="9.6640625" style="1577" customWidth="1"/>
    <col min="9490" max="9728" width="8.88671875" style="1577"/>
    <col min="9729" max="9729" width="8.88671875" style="1577" customWidth="1"/>
    <col min="9730" max="9730" width="8.33203125" style="1577" customWidth="1"/>
    <col min="9731" max="9731" width="8.88671875" style="1577" customWidth="1"/>
    <col min="9732" max="9732" width="21" style="1577" customWidth="1"/>
    <col min="9733" max="9734" width="12.33203125" style="1577" customWidth="1"/>
    <col min="9735" max="9740" width="11.88671875" style="1577" customWidth="1"/>
    <col min="9741" max="9744" width="11.77734375" style="1577" customWidth="1"/>
    <col min="9745" max="9745" width="9.6640625" style="1577" customWidth="1"/>
    <col min="9746" max="9984" width="8.88671875" style="1577"/>
    <col min="9985" max="9985" width="8.88671875" style="1577" customWidth="1"/>
    <col min="9986" max="9986" width="8.33203125" style="1577" customWidth="1"/>
    <col min="9987" max="9987" width="8.88671875" style="1577" customWidth="1"/>
    <col min="9988" max="9988" width="21" style="1577" customWidth="1"/>
    <col min="9989" max="9990" width="12.33203125" style="1577" customWidth="1"/>
    <col min="9991" max="9996" width="11.88671875" style="1577" customWidth="1"/>
    <col min="9997" max="10000" width="11.77734375" style="1577" customWidth="1"/>
    <col min="10001" max="10001" width="9.6640625" style="1577" customWidth="1"/>
    <col min="10002" max="10240" width="8.88671875" style="1577"/>
    <col min="10241" max="10241" width="8.88671875" style="1577" customWidth="1"/>
    <col min="10242" max="10242" width="8.33203125" style="1577" customWidth="1"/>
    <col min="10243" max="10243" width="8.88671875" style="1577" customWidth="1"/>
    <col min="10244" max="10244" width="21" style="1577" customWidth="1"/>
    <col min="10245" max="10246" width="12.33203125" style="1577" customWidth="1"/>
    <col min="10247" max="10252" width="11.88671875" style="1577" customWidth="1"/>
    <col min="10253" max="10256" width="11.77734375" style="1577" customWidth="1"/>
    <col min="10257" max="10257" width="9.6640625" style="1577" customWidth="1"/>
    <col min="10258" max="10496" width="8.88671875" style="1577"/>
    <col min="10497" max="10497" width="8.88671875" style="1577" customWidth="1"/>
    <col min="10498" max="10498" width="8.33203125" style="1577" customWidth="1"/>
    <col min="10499" max="10499" width="8.88671875" style="1577" customWidth="1"/>
    <col min="10500" max="10500" width="21" style="1577" customWidth="1"/>
    <col min="10501" max="10502" width="12.33203125" style="1577" customWidth="1"/>
    <col min="10503" max="10508" width="11.88671875" style="1577" customWidth="1"/>
    <col min="10509" max="10512" width="11.77734375" style="1577" customWidth="1"/>
    <col min="10513" max="10513" width="9.6640625" style="1577" customWidth="1"/>
    <col min="10514" max="10752" width="8.88671875" style="1577"/>
    <col min="10753" max="10753" width="8.88671875" style="1577" customWidth="1"/>
    <col min="10754" max="10754" width="8.33203125" style="1577" customWidth="1"/>
    <col min="10755" max="10755" width="8.88671875" style="1577" customWidth="1"/>
    <col min="10756" max="10756" width="21" style="1577" customWidth="1"/>
    <col min="10757" max="10758" width="12.33203125" style="1577" customWidth="1"/>
    <col min="10759" max="10764" width="11.88671875" style="1577" customWidth="1"/>
    <col min="10765" max="10768" width="11.77734375" style="1577" customWidth="1"/>
    <col min="10769" max="10769" width="9.6640625" style="1577" customWidth="1"/>
    <col min="10770" max="11008" width="8.88671875" style="1577"/>
    <col min="11009" max="11009" width="8.88671875" style="1577" customWidth="1"/>
    <col min="11010" max="11010" width="8.33203125" style="1577" customWidth="1"/>
    <col min="11011" max="11011" width="8.88671875" style="1577" customWidth="1"/>
    <col min="11012" max="11012" width="21" style="1577" customWidth="1"/>
    <col min="11013" max="11014" width="12.33203125" style="1577" customWidth="1"/>
    <col min="11015" max="11020" width="11.88671875" style="1577" customWidth="1"/>
    <col min="11021" max="11024" width="11.77734375" style="1577" customWidth="1"/>
    <col min="11025" max="11025" width="9.6640625" style="1577" customWidth="1"/>
    <col min="11026" max="11264" width="8.88671875" style="1577"/>
    <col min="11265" max="11265" width="8.88671875" style="1577" customWidth="1"/>
    <col min="11266" max="11266" width="8.33203125" style="1577" customWidth="1"/>
    <col min="11267" max="11267" width="8.88671875" style="1577" customWidth="1"/>
    <col min="11268" max="11268" width="21" style="1577" customWidth="1"/>
    <col min="11269" max="11270" width="12.33203125" style="1577" customWidth="1"/>
    <col min="11271" max="11276" width="11.88671875" style="1577" customWidth="1"/>
    <col min="11277" max="11280" width="11.77734375" style="1577" customWidth="1"/>
    <col min="11281" max="11281" width="9.6640625" style="1577" customWidth="1"/>
    <col min="11282" max="11520" width="8.88671875" style="1577"/>
    <col min="11521" max="11521" width="8.88671875" style="1577" customWidth="1"/>
    <col min="11522" max="11522" width="8.33203125" style="1577" customWidth="1"/>
    <col min="11523" max="11523" width="8.88671875" style="1577" customWidth="1"/>
    <col min="11524" max="11524" width="21" style="1577" customWidth="1"/>
    <col min="11525" max="11526" width="12.33203125" style="1577" customWidth="1"/>
    <col min="11527" max="11532" width="11.88671875" style="1577" customWidth="1"/>
    <col min="11533" max="11536" width="11.77734375" style="1577" customWidth="1"/>
    <col min="11537" max="11537" width="9.6640625" style="1577" customWidth="1"/>
    <col min="11538" max="11776" width="8.88671875" style="1577"/>
    <col min="11777" max="11777" width="8.88671875" style="1577" customWidth="1"/>
    <col min="11778" max="11778" width="8.33203125" style="1577" customWidth="1"/>
    <col min="11779" max="11779" width="8.88671875" style="1577" customWidth="1"/>
    <col min="11780" max="11780" width="21" style="1577" customWidth="1"/>
    <col min="11781" max="11782" width="12.33203125" style="1577" customWidth="1"/>
    <col min="11783" max="11788" width="11.88671875" style="1577" customWidth="1"/>
    <col min="11789" max="11792" width="11.77734375" style="1577" customWidth="1"/>
    <col min="11793" max="11793" width="9.6640625" style="1577" customWidth="1"/>
    <col min="11794" max="12032" width="8.88671875" style="1577"/>
    <col min="12033" max="12033" width="8.88671875" style="1577" customWidth="1"/>
    <col min="12034" max="12034" width="8.33203125" style="1577" customWidth="1"/>
    <col min="12035" max="12035" width="8.88671875" style="1577" customWidth="1"/>
    <col min="12036" max="12036" width="21" style="1577" customWidth="1"/>
    <col min="12037" max="12038" width="12.33203125" style="1577" customWidth="1"/>
    <col min="12039" max="12044" width="11.88671875" style="1577" customWidth="1"/>
    <col min="12045" max="12048" width="11.77734375" style="1577" customWidth="1"/>
    <col min="12049" max="12049" width="9.6640625" style="1577" customWidth="1"/>
    <col min="12050" max="12288" width="8.88671875" style="1577"/>
    <col min="12289" max="12289" width="8.88671875" style="1577" customWidth="1"/>
    <col min="12290" max="12290" width="8.33203125" style="1577" customWidth="1"/>
    <col min="12291" max="12291" width="8.88671875" style="1577" customWidth="1"/>
    <col min="12292" max="12292" width="21" style="1577" customWidth="1"/>
    <col min="12293" max="12294" width="12.33203125" style="1577" customWidth="1"/>
    <col min="12295" max="12300" width="11.88671875" style="1577" customWidth="1"/>
    <col min="12301" max="12304" width="11.77734375" style="1577" customWidth="1"/>
    <col min="12305" max="12305" width="9.6640625" style="1577" customWidth="1"/>
    <col min="12306" max="12544" width="8.88671875" style="1577"/>
    <col min="12545" max="12545" width="8.88671875" style="1577" customWidth="1"/>
    <col min="12546" max="12546" width="8.33203125" style="1577" customWidth="1"/>
    <col min="12547" max="12547" width="8.88671875" style="1577" customWidth="1"/>
    <col min="12548" max="12548" width="21" style="1577" customWidth="1"/>
    <col min="12549" max="12550" width="12.33203125" style="1577" customWidth="1"/>
    <col min="12551" max="12556" width="11.88671875" style="1577" customWidth="1"/>
    <col min="12557" max="12560" width="11.77734375" style="1577" customWidth="1"/>
    <col min="12561" max="12561" width="9.6640625" style="1577" customWidth="1"/>
    <col min="12562" max="12800" width="8.88671875" style="1577"/>
    <col min="12801" max="12801" width="8.88671875" style="1577" customWidth="1"/>
    <col min="12802" max="12802" width="8.33203125" style="1577" customWidth="1"/>
    <col min="12803" max="12803" width="8.88671875" style="1577" customWidth="1"/>
    <col min="12804" max="12804" width="21" style="1577" customWidth="1"/>
    <col min="12805" max="12806" width="12.33203125" style="1577" customWidth="1"/>
    <col min="12807" max="12812" width="11.88671875" style="1577" customWidth="1"/>
    <col min="12813" max="12816" width="11.77734375" style="1577" customWidth="1"/>
    <col min="12817" max="12817" width="9.6640625" style="1577" customWidth="1"/>
    <col min="12818" max="13056" width="8.88671875" style="1577"/>
    <col min="13057" max="13057" width="8.88671875" style="1577" customWidth="1"/>
    <col min="13058" max="13058" width="8.33203125" style="1577" customWidth="1"/>
    <col min="13059" max="13059" width="8.88671875" style="1577" customWidth="1"/>
    <col min="13060" max="13060" width="21" style="1577" customWidth="1"/>
    <col min="13061" max="13062" width="12.33203125" style="1577" customWidth="1"/>
    <col min="13063" max="13068" width="11.88671875" style="1577" customWidth="1"/>
    <col min="13069" max="13072" width="11.77734375" style="1577" customWidth="1"/>
    <col min="13073" max="13073" width="9.6640625" style="1577" customWidth="1"/>
    <col min="13074" max="13312" width="8.88671875" style="1577"/>
    <col min="13313" max="13313" width="8.88671875" style="1577" customWidth="1"/>
    <col min="13314" max="13314" width="8.33203125" style="1577" customWidth="1"/>
    <col min="13315" max="13315" width="8.88671875" style="1577" customWidth="1"/>
    <col min="13316" max="13316" width="21" style="1577" customWidth="1"/>
    <col min="13317" max="13318" width="12.33203125" style="1577" customWidth="1"/>
    <col min="13319" max="13324" width="11.88671875" style="1577" customWidth="1"/>
    <col min="13325" max="13328" width="11.77734375" style="1577" customWidth="1"/>
    <col min="13329" max="13329" width="9.6640625" style="1577" customWidth="1"/>
    <col min="13330" max="13568" width="8.88671875" style="1577"/>
    <col min="13569" max="13569" width="8.88671875" style="1577" customWidth="1"/>
    <col min="13570" max="13570" width="8.33203125" style="1577" customWidth="1"/>
    <col min="13571" max="13571" width="8.88671875" style="1577" customWidth="1"/>
    <col min="13572" max="13572" width="21" style="1577" customWidth="1"/>
    <col min="13573" max="13574" width="12.33203125" style="1577" customWidth="1"/>
    <col min="13575" max="13580" width="11.88671875" style="1577" customWidth="1"/>
    <col min="13581" max="13584" width="11.77734375" style="1577" customWidth="1"/>
    <col min="13585" max="13585" width="9.6640625" style="1577" customWidth="1"/>
    <col min="13586" max="13824" width="8.88671875" style="1577"/>
    <col min="13825" max="13825" width="8.88671875" style="1577" customWidth="1"/>
    <col min="13826" max="13826" width="8.33203125" style="1577" customWidth="1"/>
    <col min="13827" max="13827" width="8.88671875" style="1577" customWidth="1"/>
    <col min="13828" max="13828" width="21" style="1577" customWidth="1"/>
    <col min="13829" max="13830" width="12.33203125" style="1577" customWidth="1"/>
    <col min="13831" max="13836" width="11.88671875" style="1577" customWidth="1"/>
    <col min="13837" max="13840" width="11.77734375" style="1577" customWidth="1"/>
    <col min="13841" max="13841" width="9.6640625" style="1577" customWidth="1"/>
    <col min="13842" max="14080" width="8.88671875" style="1577"/>
    <col min="14081" max="14081" width="8.88671875" style="1577" customWidth="1"/>
    <col min="14082" max="14082" width="8.33203125" style="1577" customWidth="1"/>
    <col min="14083" max="14083" width="8.88671875" style="1577" customWidth="1"/>
    <col min="14084" max="14084" width="21" style="1577" customWidth="1"/>
    <col min="14085" max="14086" width="12.33203125" style="1577" customWidth="1"/>
    <col min="14087" max="14092" width="11.88671875" style="1577" customWidth="1"/>
    <col min="14093" max="14096" width="11.77734375" style="1577" customWidth="1"/>
    <col min="14097" max="14097" width="9.6640625" style="1577" customWidth="1"/>
    <col min="14098" max="14336" width="8.88671875" style="1577"/>
    <col min="14337" max="14337" width="8.88671875" style="1577" customWidth="1"/>
    <col min="14338" max="14338" width="8.33203125" style="1577" customWidth="1"/>
    <col min="14339" max="14339" width="8.88671875" style="1577" customWidth="1"/>
    <col min="14340" max="14340" width="21" style="1577" customWidth="1"/>
    <col min="14341" max="14342" width="12.33203125" style="1577" customWidth="1"/>
    <col min="14343" max="14348" width="11.88671875" style="1577" customWidth="1"/>
    <col min="14349" max="14352" width="11.77734375" style="1577" customWidth="1"/>
    <col min="14353" max="14353" width="9.6640625" style="1577" customWidth="1"/>
    <col min="14354" max="14592" width="8.88671875" style="1577"/>
    <col min="14593" max="14593" width="8.88671875" style="1577" customWidth="1"/>
    <col min="14594" max="14594" width="8.33203125" style="1577" customWidth="1"/>
    <col min="14595" max="14595" width="8.88671875" style="1577" customWidth="1"/>
    <col min="14596" max="14596" width="21" style="1577" customWidth="1"/>
    <col min="14597" max="14598" width="12.33203125" style="1577" customWidth="1"/>
    <col min="14599" max="14604" width="11.88671875" style="1577" customWidth="1"/>
    <col min="14605" max="14608" width="11.77734375" style="1577" customWidth="1"/>
    <col min="14609" max="14609" width="9.6640625" style="1577" customWidth="1"/>
    <col min="14610" max="14848" width="8.88671875" style="1577"/>
    <col min="14849" max="14849" width="8.88671875" style="1577" customWidth="1"/>
    <col min="14850" max="14850" width="8.33203125" style="1577" customWidth="1"/>
    <col min="14851" max="14851" width="8.88671875" style="1577" customWidth="1"/>
    <col min="14852" max="14852" width="21" style="1577" customWidth="1"/>
    <col min="14853" max="14854" width="12.33203125" style="1577" customWidth="1"/>
    <col min="14855" max="14860" width="11.88671875" style="1577" customWidth="1"/>
    <col min="14861" max="14864" width="11.77734375" style="1577" customWidth="1"/>
    <col min="14865" max="14865" width="9.6640625" style="1577" customWidth="1"/>
    <col min="14866" max="15104" width="8.88671875" style="1577"/>
    <col min="15105" max="15105" width="8.88671875" style="1577" customWidth="1"/>
    <col min="15106" max="15106" width="8.33203125" style="1577" customWidth="1"/>
    <col min="15107" max="15107" width="8.88671875" style="1577" customWidth="1"/>
    <col min="15108" max="15108" width="21" style="1577" customWidth="1"/>
    <col min="15109" max="15110" width="12.33203125" style="1577" customWidth="1"/>
    <col min="15111" max="15116" width="11.88671875" style="1577" customWidth="1"/>
    <col min="15117" max="15120" width="11.77734375" style="1577" customWidth="1"/>
    <col min="15121" max="15121" width="9.6640625" style="1577" customWidth="1"/>
    <col min="15122" max="15360" width="8.88671875" style="1577"/>
    <col min="15361" max="15361" width="8.88671875" style="1577" customWidth="1"/>
    <col min="15362" max="15362" width="8.33203125" style="1577" customWidth="1"/>
    <col min="15363" max="15363" width="8.88671875" style="1577" customWidth="1"/>
    <col min="15364" max="15364" width="21" style="1577" customWidth="1"/>
    <col min="15365" max="15366" width="12.33203125" style="1577" customWidth="1"/>
    <col min="15367" max="15372" width="11.88671875" style="1577" customWidth="1"/>
    <col min="15373" max="15376" width="11.77734375" style="1577" customWidth="1"/>
    <col min="15377" max="15377" width="9.6640625" style="1577" customWidth="1"/>
    <col min="15378" max="15616" width="8.88671875" style="1577"/>
    <col min="15617" max="15617" width="8.88671875" style="1577" customWidth="1"/>
    <col min="15618" max="15618" width="8.33203125" style="1577" customWidth="1"/>
    <col min="15619" max="15619" width="8.88671875" style="1577" customWidth="1"/>
    <col min="15620" max="15620" width="21" style="1577" customWidth="1"/>
    <col min="15621" max="15622" width="12.33203125" style="1577" customWidth="1"/>
    <col min="15623" max="15628" width="11.88671875" style="1577" customWidth="1"/>
    <col min="15629" max="15632" width="11.77734375" style="1577" customWidth="1"/>
    <col min="15633" max="15633" width="9.6640625" style="1577" customWidth="1"/>
    <col min="15634" max="15872" width="8.88671875" style="1577"/>
    <col min="15873" max="15873" width="8.88671875" style="1577" customWidth="1"/>
    <col min="15874" max="15874" width="8.33203125" style="1577" customWidth="1"/>
    <col min="15875" max="15875" width="8.88671875" style="1577" customWidth="1"/>
    <col min="15876" max="15876" width="21" style="1577" customWidth="1"/>
    <col min="15877" max="15878" width="12.33203125" style="1577" customWidth="1"/>
    <col min="15879" max="15884" width="11.88671875" style="1577" customWidth="1"/>
    <col min="15885" max="15888" width="11.77734375" style="1577" customWidth="1"/>
    <col min="15889" max="15889" width="9.6640625" style="1577" customWidth="1"/>
    <col min="15890" max="16128" width="8.88671875" style="1577"/>
    <col min="16129" max="16129" width="8.88671875" style="1577" customWidth="1"/>
    <col min="16130" max="16130" width="8.33203125" style="1577" customWidth="1"/>
    <col min="16131" max="16131" width="8.88671875" style="1577" customWidth="1"/>
    <col min="16132" max="16132" width="21" style="1577" customWidth="1"/>
    <col min="16133" max="16134" width="12.33203125" style="1577" customWidth="1"/>
    <col min="16135" max="16140" width="11.88671875" style="1577" customWidth="1"/>
    <col min="16141" max="16144" width="11.77734375" style="1577" customWidth="1"/>
    <col min="16145" max="16145" width="9.6640625" style="1577" customWidth="1"/>
    <col min="16146" max="16384" width="8.88671875" style="1577"/>
  </cols>
  <sheetData>
    <row r="1" spans="1:19" s="1841" customFormat="1" ht="33" customHeight="1">
      <c r="A1" s="4031" t="s">
        <v>789</v>
      </c>
      <c r="B1" s="4031"/>
      <c r="C1" s="4031"/>
      <c r="D1" s="4031"/>
      <c r="E1" s="4031"/>
      <c r="F1" s="4031"/>
      <c r="G1" s="4031"/>
      <c r="H1" s="4031"/>
      <c r="I1" s="4031"/>
      <c r="J1" s="4031"/>
      <c r="K1" s="4031"/>
      <c r="L1" s="4031"/>
      <c r="M1" s="4031"/>
      <c r="N1" s="4031"/>
      <c r="O1" s="4031"/>
      <c r="P1" s="4031"/>
      <c r="Q1" s="2015"/>
      <c r="R1" s="2015"/>
    </row>
    <row r="2" spans="1:19" ht="12" customHeight="1" thickBot="1">
      <c r="B2" s="1579"/>
      <c r="C2" s="1579"/>
      <c r="D2" s="1579"/>
      <c r="E2" s="1579"/>
      <c r="F2" s="1579"/>
      <c r="G2" s="1579"/>
      <c r="H2" s="1579"/>
      <c r="I2" s="1579"/>
      <c r="J2" s="1579"/>
      <c r="K2" s="1579"/>
      <c r="L2" s="1579"/>
      <c r="M2" s="1579"/>
      <c r="N2" s="1579"/>
      <c r="O2" s="1579"/>
      <c r="P2" s="1579"/>
      <c r="Q2" s="1579"/>
      <c r="R2" s="1579"/>
      <c r="S2" s="1579"/>
    </row>
    <row r="3" spans="1:19" ht="17.25" customHeight="1" thickBot="1">
      <c r="A3" s="1787" t="s">
        <v>787</v>
      </c>
      <c r="B3" s="1787"/>
      <c r="C3" s="1787"/>
      <c r="D3" s="2125"/>
      <c r="E3" s="4032">
        <f>+Highlights!E3</f>
        <v>2017</v>
      </c>
      <c r="F3" s="4033"/>
      <c r="G3" s="4033"/>
      <c r="H3" s="4034"/>
      <c r="I3" s="4032">
        <f>+Highlights!I3</f>
        <v>2016</v>
      </c>
      <c r="J3" s="4033"/>
      <c r="K3" s="4033"/>
      <c r="L3" s="4034"/>
      <c r="M3" s="4032">
        <f>+Highlights!M3</f>
        <v>2015</v>
      </c>
      <c r="N3" s="4033"/>
      <c r="O3" s="4033"/>
      <c r="P3" s="4034"/>
      <c r="Q3" s="1994"/>
    </row>
    <row r="4" spans="1:19" ht="17.25" customHeight="1" thickBot="1">
      <c r="A4" s="2302" t="s">
        <v>1136</v>
      </c>
      <c r="B4" s="2298"/>
      <c r="C4" s="2298"/>
      <c r="D4" s="2300"/>
      <c r="E4" s="2186" t="s">
        <v>785</v>
      </c>
      <c r="F4" s="2187" t="s">
        <v>782</v>
      </c>
      <c r="G4" s="2188" t="s">
        <v>783</v>
      </c>
      <c r="H4" s="2189" t="s">
        <v>784</v>
      </c>
      <c r="I4" s="2186" t="s">
        <v>785</v>
      </c>
      <c r="J4" s="2187" t="s">
        <v>782</v>
      </c>
      <c r="K4" s="2188" t="s">
        <v>783</v>
      </c>
      <c r="L4" s="2189" t="s">
        <v>784</v>
      </c>
      <c r="M4" s="2186" t="s">
        <v>785</v>
      </c>
      <c r="N4" s="2187" t="s">
        <v>782</v>
      </c>
      <c r="O4" s="2188" t="s">
        <v>783</v>
      </c>
      <c r="P4" s="2189" t="s">
        <v>784</v>
      </c>
      <c r="Q4" s="1994"/>
    </row>
    <row r="5" spans="1:19" ht="17.25" customHeight="1">
      <c r="A5" s="2191" t="s">
        <v>1422</v>
      </c>
      <c r="B5" s="2192"/>
      <c r="C5" s="2192"/>
      <c r="D5" s="2193"/>
      <c r="E5" s="2194">
        <v>0</v>
      </c>
      <c r="F5" s="2194" t="s">
        <v>1444</v>
      </c>
      <c r="G5" s="2195" t="s">
        <v>1445</v>
      </c>
      <c r="H5" s="2196" t="s">
        <v>1445</v>
      </c>
      <c r="I5" s="2194" t="s">
        <v>1445</v>
      </c>
      <c r="J5" s="2194" t="s">
        <v>1445</v>
      </c>
      <c r="K5" s="2195" t="s">
        <v>1445</v>
      </c>
      <c r="L5" s="2196" t="s">
        <v>1445</v>
      </c>
      <c r="M5" s="2194" t="s">
        <v>1445</v>
      </c>
      <c r="N5" s="2194" t="s">
        <v>1445</v>
      </c>
      <c r="O5" s="2195" t="s">
        <v>1445</v>
      </c>
      <c r="P5" s="2196" t="s">
        <v>1445</v>
      </c>
    </row>
    <row r="6" spans="1:19" ht="17.25" customHeight="1">
      <c r="A6" s="2197" t="s">
        <v>790</v>
      </c>
      <c r="B6" s="1787"/>
      <c r="C6" s="1580"/>
      <c r="D6" s="1803"/>
      <c r="E6" s="2198">
        <v>0</v>
      </c>
      <c r="F6" s="2198" t="s">
        <v>189</v>
      </c>
      <c r="G6" s="2199" t="s">
        <v>189</v>
      </c>
      <c r="H6" s="2200" t="s">
        <v>189</v>
      </c>
      <c r="I6" s="2198" t="s">
        <v>189</v>
      </c>
      <c r="J6" s="2198" t="s">
        <v>189</v>
      </c>
      <c r="K6" s="2199" t="s">
        <v>189</v>
      </c>
      <c r="L6" s="2200" t="s">
        <v>189</v>
      </c>
      <c r="M6" s="2198" t="s">
        <v>189</v>
      </c>
      <c r="N6" s="2198" t="s">
        <v>189</v>
      </c>
      <c r="O6" s="2199" t="s">
        <v>189</v>
      </c>
      <c r="P6" s="2200" t="s">
        <v>189</v>
      </c>
    </row>
    <row r="7" spans="1:19" s="1583" customFormat="1" ht="17.25" customHeight="1">
      <c r="A7" s="1624" t="s">
        <v>791</v>
      </c>
      <c r="B7" s="1787"/>
      <c r="C7" s="2201"/>
      <c r="D7" s="1788"/>
      <c r="E7" s="2198">
        <v>0</v>
      </c>
      <c r="F7" s="2198" t="s">
        <v>1446</v>
      </c>
      <c r="G7" s="2199" t="s">
        <v>1446</v>
      </c>
      <c r="H7" s="2200" t="s">
        <v>1446</v>
      </c>
      <c r="I7" s="2198" t="s">
        <v>1446</v>
      </c>
      <c r="J7" s="2198" t="s">
        <v>1446</v>
      </c>
      <c r="K7" s="2199" t="s">
        <v>1446</v>
      </c>
      <c r="L7" s="2200" t="s">
        <v>1446</v>
      </c>
      <c r="M7" s="2198" t="s">
        <v>1446</v>
      </c>
      <c r="N7" s="2198" t="s">
        <v>1446</v>
      </c>
      <c r="O7" s="2199" t="s">
        <v>1446</v>
      </c>
      <c r="P7" s="2200" t="s">
        <v>1446</v>
      </c>
    </row>
    <row r="8" spans="1:19" ht="17.25" customHeight="1" thickBot="1">
      <c r="A8" s="2202" t="s">
        <v>792</v>
      </c>
      <c r="B8" s="2203"/>
      <c r="C8" s="2204"/>
      <c r="D8" s="2205"/>
      <c r="E8" s="2206">
        <v>0</v>
      </c>
      <c r="F8" s="2206" t="s">
        <v>190</v>
      </c>
      <c r="G8" s="2207" t="s">
        <v>190</v>
      </c>
      <c r="H8" s="2208" t="s">
        <v>190</v>
      </c>
      <c r="I8" s="2206" t="s">
        <v>190</v>
      </c>
      <c r="J8" s="2206" t="s">
        <v>190</v>
      </c>
      <c r="K8" s="2207" t="s">
        <v>190</v>
      </c>
      <c r="L8" s="2208" t="s">
        <v>190</v>
      </c>
      <c r="M8" s="2206" t="s">
        <v>190</v>
      </c>
      <c r="N8" s="2206" t="s">
        <v>190</v>
      </c>
      <c r="O8" s="2207" t="s">
        <v>190</v>
      </c>
      <c r="P8" s="2208" t="s">
        <v>190</v>
      </c>
    </row>
    <row r="9" spans="1:19" ht="30.75" customHeight="1">
      <c r="A9" s="4035" t="s">
        <v>1433</v>
      </c>
      <c r="B9" s="4035"/>
      <c r="C9" s="4035"/>
      <c r="D9" s="4035"/>
      <c r="E9" s="4035"/>
      <c r="F9" s="4035"/>
      <c r="G9" s="4035"/>
      <c r="H9" s="4035"/>
      <c r="I9" s="4035"/>
      <c r="J9" s="4035"/>
      <c r="K9" s="4035"/>
      <c r="L9" s="4035"/>
      <c r="M9" s="4035"/>
      <c r="N9" s="4035"/>
      <c r="O9" s="4035"/>
      <c r="P9" s="4035"/>
    </row>
    <row r="10" spans="1:19" ht="9.9499999999999993" customHeight="1" thickBot="1">
      <c r="A10" s="1580"/>
      <c r="B10" s="1580"/>
      <c r="C10" s="1580"/>
      <c r="D10" s="1580"/>
      <c r="E10" s="1787"/>
      <c r="F10" s="1787"/>
      <c r="G10" s="1787"/>
      <c r="H10" s="2209"/>
      <c r="I10" s="1787"/>
      <c r="J10" s="1787"/>
      <c r="K10" s="1787"/>
      <c r="L10" s="2209"/>
      <c r="M10" s="1787"/>
      <c r="N10" s="1787"/>
      <c r="O10" s="1787"/>
      <c r="P10" s="2209"/>
    </row>
    <row r="11" spans="1:19" ht="17.25" customHeight="1" thickBot="1">
      <c r="A11" s="2303" t="s">
        <v>794</v>
      </c>
      <c r="B11" s="2304"/>
      <c r="C11" s="2304"/>
      <c r="D11" s="2305"/>
      <c r="E11" s="1787"/>
      <c r="F11" s="1787"/>
      <c r="G11" s="1787"/>
      <c r="H11" s="2209"/>
      <c r="I11" s="1787"/>
      <c r="J11" s="1787"/>
      <c r="K11" s="1787"/>
      <c r="L11" s="2209"/>
      <c r="M11" s="1787"/>
      <c r="N11" s="1787"/>
      <c r="O11" s="1787"/>
      <c r="P11" s="2209"/>
    </row>
    <row r="12" spans="1:19" ht="17.25" customHeight="1">
      <c r="A12" s="2211" t="s">
        <v>795</v>
      </c>
      <c r="B12" s="2192"/>
      <c r="C12" s="2192"/>
      <c r="D12" s="2193"/>
      <c r="E12" s="3152">
        <v>0</v>
      </c>
      <c r="F12" s="3153">
        <v>19179.716999999997</v>
      </c>
      <c r="G12" s="3153">
        <v>18117.8482</v>
      </c>
      <c r="H12" s="3154">
        <v>19143.297699999999</v>
      </c>
      <c r="I12" s="3152">
        <v>16185.977640000001</v>
      </c>
      <c r="J12" s="3153">
        <v>15059.490460000001</v>
      </c>
      <c r="K12" s="3153">
        <v>15129.823120000001</v>
      </c>
      <c r="L12" s="3154">
        <v>13491.273950000001</v>
      </c>
      <c r="M12" s="3155">
        <v>14605.69116</v>
      </c>
      <c r="N12" s="3153">
        <v>15094.24574</v>
      </c>
      <c r="O12" s="3153">
        <v>16094.373750000001</v>
      </c>
      <c r="P12" s="3154">
        <v>14583.12381879</v>
      </c>
      <c r="Q12" s="1579"/>
    </row>
    <row r="13" spans="1:19" ht="17.25" customHeight="1">
      <c r="A13" s="2197" t="s">
        <v>796</v>
      </c>
      <c r="B13" s="1580"/>
      <c r="C13" s="1580"/>
      <c r="D13" s="1803"/>
      <c r="E13" s="2212">
        <v>0</v>
      </c>
      <c r="F13" s="2210">
        <v>11.771488469601676</v>
      </c>
      <c r="G13" s="2210">
        <v>11.263269639065815</v>
      </c>
      <c r="H13" s="2213">
        <v>14.220253164556961</v>
      </c>
      <c r="I13" s="2212">
        <v>14.597560975609758</v>
      </c>
      <c r="J13" s="2210">
        <v>12.959420289855071</v>
      </c>
      <c r="K13" s="2210">
        <v>13.111111111111112</v>
      </c>
      <c r="L13" s="2213">
        <v>9.9181141439205938</v>
      </c>
      <c r="M13" s="2212">
        <v>9.5818584070796469</v>
      </c>
      <c r="N13" s="2210">
        <v>10.232662192393734</v>
      </c>
      <c r="O13" s="2210">
        <v>11.206896551724139</v>
      </c>
      <c r="P13" s="2213">
        <v>10.002262443438914</v>
      </c>
      <c r="Q13" s="1579"/>
    </row>
    <row r="14" spans="1:19" ht="17.25" customHeight="1">
      <c r="A14" s="2197" t="s">
        <v>1138</v>
      </c>
      <c r="B14" s="1580"/>
      <c r="C14" s="1580"/>
      <c r="D14" s="1803"/>
      <c r="E14" s="2212" t="e">
        <v>#DIV/0!</v>
      </c>
      <c r="F14" s="2210">
        <v>1.820398348519362</v>
      </c>
      <c r="G14" s="2210">
        <v>1.7701854616511967</v>
      </c>
      <c r="H14" s="2213">
        <v>1.9032906840326109</v>
      </c>
      <c r="I14" s="2212">
        <v>1.6786950466708153</v>
      </c>
      <c r="J14" s="2210">
        <v>1.5747663348321657</v>
      </c>
      <c r="K14" s="2210">
        <v>1.6157436052968819</v>
      </c>
      <c r="L14" s="2213">
        <v>1.4390692213333334</v>
      </c>
      <c r="M14" s="2212">
        <v>1.5324405791627322</v>
      </c>
      <c r="N14" s="2210">
        <v>1.6570694631682952</v>
      </c>
      <c r="O14" s="2210">
        <v>1.8049090220926323</v>
      </c>
      <c r="P14" s="2213">
        <v>1.6793095139094887</v>
      </c>
      <c r="Q14" s="1579"/>
    </row>
    <row r="15" spans="1:19" ht="17.25" customHeight="1" thickBot="1">
      <c r="A15" s="2217" t="s">
        <v>798</v>
      </c>
      <c r="B15" s="2203"/>
      <c r="C15" s="2203"/>
      <c r="D15" s="2205"/>
      <c r="E15" s="2218" t="e">
        <v>#DIV/0!</v>
      </c>
      <c r="F15" s="3251">
        <v>4.1317898486197685E-2</v>
      </c>
      <c r="G15" s="3251">
        <v>4.2224316682375126E-2</v>
      </c>
      <c r="H15" s="2220">
        <v>3.9878938935374759E-2</v>
      </c>
      <c r="I15" s="2218">
        <v>4.5948203842940689E-2</v>
      </c>
      <c r="J15" s="2219">
        <v>4.9205994184746145E-2</v>
      </c>
      <c r="K15" s="2219">
        <v>4.8171275646743977E-2</v>
      </c>
      <c r="L15" s="2220">
        <v>5.4040530397798353E-2</v>
      </c>
      <c r="M15" s="2218">
        <v>4.8025860078503811E-2</v>
      </c>
      <c r="N15" s="2219">
        <v>4.5474420638390904E-2</v>
      </c>
      <c r="O15" s="2219">
        <v>4.1025641025641026E-2</v>
      </c>
      <c r="P15" s="2220">
        <v>4.5238633793259445E-2</v>
      </c>
      <c r="Q15" s="1579"/>
    </row>
    <row r="16" spans="1:19" ht="9.9499999999999993" customHeight="1" thickBot="1">
      <c r="A16" s="1579"/>
      <c r="B16" s="1580"/>
      <c r="C16" s="2026"/>
      <c r="D16" s="1580"/>
      <c r="E16" s="1787"/>
      <c r="F16" s="1787"/>
      <c r="G16" s="1787"/>
      <c r="H16" s="2221"/>
      <c r="I16" s="1787"/>
      <c r="J16" s="1787"/>
      <c r="K16" s="1787"/>
      <c r="L16" s="2221"/>
      <c r="M16" s="1787"/>
      <c r="N16" s="1787"/>
      <c r="O16" s="1787"/>
      <c r="P16" s="2221"/>
    </row>
    <row r="17" spans="1:17" ht="17.25" customHeight="1" thickBot="1">
      <c r="A17" s="2303" t="s">
        <v>799</v>
      </c>
      <c r="B17" s="2304"/>
      <c r="C17" s="2304"/>
      <c r="D17" s="2305"/>
      <c r="E17" s="1787"/>
      <c r="F17" s="1787"/>
      <c r="G17" s="1787"/>
      <c r="H17" s="2209"/>
      <c r="I17" s="1787"/>
      <c r="J17" s="1787"/>
      <c r="K17" s="1787"/>
      <c r="L17" s="2209"/>
      <c r="M17" s="1787"/>
      <c r="N17" s="1787"/>
      <c r="O17" s="1787"/>
      <c r="P17" s="2209"/>
    </row>
    <row r="18" spans="1:17" ht="17.25" customHeight="1">
      <c r="A18" s="2222" t="s">
        <v>1281</v>
      </c>
      <c r="B18" s="3162"/>
      <c r="C18" s="3162"/>
      <c r="D18" s="3164"/>
      <c r="E18" s="2130"/>
      <c r="F18" s="3165"/>
      <c r="G18" s="3166"/>
      <c r="H18" s="3167"/>
      <c r="I18" s="2130"/>
      <c r="J18" s="3165"/>
      <c r="K18" s="3166"/>
      <c r="L18" s="3167"/>
      <c r="M18" s="2130"/>
      <c r="N18" s="3166"/>
      <c r="O18" s="3166"/>
      <c r="P18" s="2223"/>
      <c r="Q18" s="1579"/>
    </row>
    <row r="19" spans="1:17" ht="17.25" customHeight="1">
      <c r="A19" s="3327"/>
      <c r="B19" s="1580" t="s">
        <v>53</v>
      </c>
      <c r="C19" s="1580"/>
      <c r="D19" s="3009"/>
      <c r="E19" s="3328">
        <v>0</v>
      </c>
      <c r="F19" s="2224">
        <v>19074</v>
      </c>
      <c r="G19" s="2225">
        <v>19023</v>
      </c>
      <c r="H19" s="2126">
        <v>19265</v>
      </c>
      <c r="I19" s="3328">
        <v>19790</v>
      </c>
      <c r="J19" s="2224">
        <v>19860</v>
      </c>
      <c r="K19" s="2225">
        <v>19597</v>
      </c>
      <c r="L19" s="2126">
        <v>19582</v>
      </c>
      <c r="M19" s="3328">
        <v>19651</v>
      </c>
      <c r="N19" s="2225">
        <v>19955</v>
      </c>
      <c r="O19" s="2225">
        <v>20046</v>
      </c>
      <c r="P19" s="2226">
        <v>20031</v>
      </c>
      <c r="Q19" s="1579"/>
    </row>
    <row r="20" spans="1:17" ht="17.25" customHeight="1">
      <c r="A20" s="3342"/>
      <c r="B20" s="3343" t="s">
        <v>1324</v>
      </c>
      <c r="C20" s="3343"/>
      <c r="D20" s="3344"/>
      <c r="E20" s="3329">
        <v>0</v>
      </c>
      <c r="F20" s="3330">
        <v>2452</v>
      </c>
      <c r="G20" s="3331">
        <v>2267</v>
      </c>
      <c r="H20" s="3332">
        <v>2030</v>
      </c>
      <c r="I20" s="3333">
        <v>1980</v>
      </c>
      <c r="J20" s="3330">
        <v>1871</v>
      </c>
      <c r="K20" s="3331">
        <v>508</v>
      </c>
      <c r="L20" s="3332">
        <v>532</v>
      </c>
      <c r="M20" s="3333">
        <v>538</v>
      </c>
      <c r="N20" s="3331">
        <v>547</v>
      </c>
      <c r="O20" s="3331">
        <v>613</v>
      </c>
      <c r="P20" s="3334">
        <v>660</v>
      </c>
      <c r="Q20" s="1579"/>
    </row>
    <row r="21" spans="1:17" ht="17.25" customHeight="1">
      <c r="A21" s="3863"/>
      <c r="B21" s="3864" t="s">
        <v>5</v>
      </c>
      <c r="C21" s="3864"/>
      <c r="D21" s="3865"/>
      <c r="E21" s="3866">
        <v>0</v>
      </c>
      <c r="F21" s="3867">
        <v>21526</v>
      </c>
      <c r="G21" s="3868">
        <v>21290</v>
      </c>
      <c r="H21" s="3869">
        <v>21295</v>
      </c>
      <c r="I21" s="3870">
        <v>21770</v>
      </c>
      <c r="J21" s="3867">
        <v>21731</v>
      </c>
      <c r="K21" s="3868">
        <v>20105</v>
      </c>
      <c r="L21" s="3869">
        <v>20114</v>
      </c>
      <c r="M21" s="3870">
        <v>20189</v>
      </c>
      <c r="N21" s="3868">
        <v>20502</v>
      </c>
      <c r="O21" s="3868">
        <v>20659</v>
      </c>
      <c r="P21" s="3871">
        <v>20691</v>
      </c>
      <c r="Q21" s="1579"/>
    </row>
    <row r="22" spans="1:17" ht="17.25" customHeight="1">
      <c r="A22" s="3163" t="s">
        <v>800</v>
      </c>
      <c r="B22" s="1580"/>
      <c r="C22" s="1580"/>
      <c r="D22" s="3009"/>
      <c r="E22" s="2097"/>
      <c r="F22" s="3780"/>
      <c r="G22" s="2225"/>
      <c r="H22" s="2126"/>
      <c r="I22" s="3328"/>
      <c r="J22" s="3780"/>
      <c r="K22" s="2225"/>
      <c r="L22" s="2126"/>
      <c r="M22" s="3328"/>
      <c r="N22" s="2225"/>
      <c r="O22" s="2225"/>
      <c r="P22" s="2226"/>
      <c r="Q22" s="1579"/>
    </row>
    <row r="23" spans="1:17" ht="17.25" customHeight="1">
      <c r="A23" s="3327"/>
      <c r="B23" s="1580" t="s">
        <v>53</v>
      </c>
      <c r="C23" s="1580"/>
      <c r="D23" s="3009"/>
      <c r="E23" s="3328">
        <v>0</v>
      </c>
      <c r="F23" s="2224">
        <v>18068</v>
      </c>
      <c r="G23" s="2225">
        <v>17979</v>
      </c>
      <c r="H23" s="2126">
        <v>18140</v>
      </c>
      <c r="I23" s="3328">
        <v>18620</v>
      </c>
      <c r="J23" s="2224">
        <v>18731</v>
      </c>
      <c r="K23" s="2225">
        <v>18471</v>
      </c>
      <c r="L23" s="2126">
        <v>18425</v>
      </c>
      <c r="M23" s="3328">
        <v>18488</v>
      </c>
      <c r="N23" s="2225">
        <v>18811</v>
      </c>
      <c r="O23" s="2225">
        <v>18837</v>
      </c>
      <c r="P23" s="2226">
        <v>18948</v>
      </c>
      <c r="Q23" s="1579"/>
    </row>
    <row r="24" spans="1:17" ht="17.25" customHeight="1">
      <c r="A24" s="3342"/>
      <c r="B24" s="3343" t="s">
        <v>1324</v>
      </c>
      <c r="C24" s="3343"/>
      <c r="D24" s="3344"/>
      <c r="E24" s="3329">
        <v>0</v>
      </c>
      <c r="F24" s="3330">
        <v>2452</v>
      </c>
      <c r="G24" s="3331">
        <v>2267</v>
      </c>
      <c r="H24" s="3332">
        <v>2030</v>
      </c>
      <c r="I24" s="3333">
        <v>1980</v>
      </c>
      <c r="J24" s="3330">
        <v>1871</v>
      </c>
      <c r="K24" s="3331">
        <v>508</v>
      </c>
      <c r="L24" s="3332">
        <v>532</v>
      </c>
      <c r="M24" s="3333">
        <v>538</v>
      </c>
      <c r="N24" s="3331">
        <v>547</v>
      </c>
      <c r="O24" s="3331">
        <v>613</v>
      </c>
      <c r="P24" s="3334">
        <v>660</v>
      </c>
      <c r="Q24" s="1579"/>
    </row>
    <row r="25" spans="1:17" ht="17.25" customHeight="1">
      <c r="A25" s="3863"/>
      <c r="B25" s="3864" t="s">
        <v>5</v>
      </c>
      <c r="C25" s="3864"/>
      <c r="D25" s="3865"/>
      <c r="E25" s="3866">
        <v>0</v>
      </c>
      <c r="F25" s="3867">
        <v>20520</v>
      </c>
      <c r="G25" s="3868">
        <v>20246</v>
      </c>
      <c r="H25" s="3869">
        <v>20170</v>
      </c>
      <c r="I25" s="3870">
        <v>20600</v>
      </c>
      <c r="J25" s="3867">
        <v>20602</v>
      </c>
      <c r="K25" s="3868">
        <v>18979</v>
      </c>
      <c r="L25" s="3869">
        <v>18957</v>
      </c>
      <c r="M25" s="3870">
        <v>19026</v>
      </c>
      <c r="N25" s="3868">
        <v>19358</v>
      </c>
      <c r="O25" s="3868">
        <v>19450</v>
      </c>
      <c r="P25" s="3871">
        <v>19608</v>
      </c>
      <c r="Q25" s="1579"/>
    </row>
    <row r="26" spans="1:17" ht="17.25" customHeight="1">
      <c r="A26" s="2197" t="s">
        <v>801</v>
      </c>
      <c r="B26" s="1580"/>
      <c r="C26" s="1580"/>
      <c r="D26" s="1803"/>
      <c r="E26" s="2129">
        <v>0</v>
      </c>
      <c r="F26" s="2224">
        <v>443</v>
      </c>
      <c r="G26" s="2225">
        <v>445</v>
      </c>
      <c r="H26" s="2126">
        <v>448</v>
      </c>
      <c r="I26" s="2129">
        <v>450</v>
      </c>
      <c r="J26" s="2224">
        <v>453</v>
      </c>
      <c r="K26" s="2225">
        <v>453</v>
      </c>
      <c r="L26" s="2126">
        <v>453</v>
      </c>
      <c r="M26" s="2129">
        <v>452</v>
      </c>
      <c r="N26" s="2225">
        <v>452</v>
      </c>
      <c r="O26" s="2225">
        <v>452</v>
      </c>
      <c r="P26" s="2226">
        <v>452</v>
      </c>
      <c r="Q26" s="1579"/>
    </row>
    <row r="27" spans="1:17" ht="17.25" customHeight="1" thickBot="1">
      <c r="A27" s="2217" t="s">
        <v>1412</v>
      </c>
      <c r="B27" s="2203"/>
      <c r="C27" s="2203"/>
      <c r="D27" s="2205"/>
      <c r="E27" s="2131">
        <v>0</v>
      </c>
      <c r="F27" s="2227">
        <v>932</v>
      </c>
      <c r="G27" s="2228">
        <v>944</v>
      </c>
      <c r="H27" s="2132">
        <v>941</v>
      </c>
      <c r="I27" s="2131">
        <v>938</v>
      </c>
      <c r="J27" s="2227">
        <v>937</v>
      </c>
      <c r="K27" s="2228">
        <v>935</v>
      </c>
      <c r="L27" s="2132">
        <v>932</v>
      </c>
      <c r="M27" s="2131">
        <v>930</v>
      </c>
      <c r="N27" s="2228">
        <v>931</v>
      </c>
      <c r="O27" s="2228">
        <v>933</v>
      </c>
      <c r="P27" s="2229">
        <v>931</v>
      </c>
      <c r="Q27" s="1579"/>
    </row>
    <row r="28" spans="1:17" ht="9.9499999999999993" customHeight="1" thickBot="1">
      <c r="A28" s="1787"/>
      <c r="B28" s="1787"/>
      <c r="C28" s="1787"/>
      <c r="D28" s="1787"/>
      <c r="E28" s="1787"/>
      <c r="F28" s="1787"/>
      <c r="G28" s="1787"/>
      <c r="H28" s="1787"/>
      <c r="I28" s="1787"/>
      <c r="J28" s="1787"/>
      <c r="K28" s="1787"/>
      <c r="L28" s="1787"/>
      <c r="M28" s="1787"/>
      <c r="N28" s="1787"/>
      <c r="O28" s="1787"/>
      <c r="P28" s="1787"/>
    </row>
    <row r="29" spans="1:17" ht="17.25" customHeight="1" thickBot="1">
      <c r="A29" s="1584"/>
      <c r="B29" s="1584"/>
      <c r="C29" s="1584"/>
      <c r="D29" s="3151" t="s">
        <v>1308</v>
      </c>
      <c r="F29" s="1579"/>
      <c r="G29" s="2230"/>
      <c r="H29" s="1579"/>
      <c r="J29" s="1579"/>
      <c r="K29" s="2230"/>
      <c r="L29" s="1579"/>
      <c r="N29" s="1579"/>
      <c r="O29" s="2230"/>
      <c r="P29" s="1579"/>
    </row>
    <row r="30" spans="1:17" ht="17.25" customHeight="1">
      <c r="A30" s="3148" t="s">
        <v>802</v>
      </c>
      <c r="B30" s="3147"/>
      <c r="C30" s="3147"/>
      <c r="D30" s="3149" t="s">
        <v>191</v>
      </c>
      <c r="F30" s="1579"/>
      <c r="G30" s="2113"/>
      <c r="H30" s="1579"/>
      <c r="J30" s="1579"/>
      <c r="K30" s="2113"/>
      <c r="L30" s="1579"/>
      <c r="N30" s="1579"/>
      <c r="O30" s="2113"/>
      <c r="P30" s="1579"/>
    </row>
    <row r="31" spans="1:17" ht="17.25" customHeight="1">
      <c r="A31" s="1965" t="s">
        <v>803</v>
      </c>
      <c r="B31" s="1584"/>
      <c r="C31" s="1584"/>
      <c r="D31" s="2301"/>
      <c r="F31" s="1579"/>
      <c r="G31" s="1584"/>
      <c r="H31" s="1579"/>
      <c r="J31" s="1579"/>
      <c r="K31" s="1584"/>
      <c r="L31" s="1579"/>
      <c r="N31" s="1579"/>
      <c r="O31" s="1584"/>
      <c r="P31" s="1579"/>
    </row>
    <row r="32" spans="1:17" ht="17.25" customHeight="1">
      <c r="A32" s="1965"/>
      <c r="B32" s="1584" t="s">
        <v>804</v>
      </c>
      <c r="C32" s="1584"/>
      <c r="D32" s="3150" t="s">
        <v>309</v>
      </c>
      <c r="F32" s="1579"/>
      <c r="G32" s="2230"/>
      <c r="H32" s="1579"/>
      <c r="J32" s="1579"/>
      <c r="K32" s="2230"/>
      <c r="L32" s="1579"/>
      <c r="N32" s="1579"/>
      <c r="O32" s="2230"/>
      <c r="P32" s="1579"/>
    </row>
    <row r="33" spans="1:16" ht="17.25" customHeight="1">
      <c r="A33" s="1965"/>
      <c r="B33" s="1584" t="s">
        <v>805</v>
      </c>
      <c r="C33" s="1584"/>
      <c r="D33" s="3150" t="s">
        <v>715</v>
      </c>
      <c r="F33" s="1579"/>
      <c r="G33" s="2230"/>
      <c r="H33" s="1579"/>
      <c r="J33" s="1579"/>
      <c r="K33" s="2230"/>
      <c r="L33" s="1579"/>
      <c r="N33" s="1579"/>
      <c r="O33" s="2230"/>
      <c r="P33" s="1579"/>
    </row>
    <row r="34" spans="1:16" ht="17.25" customHeight="1">
      <c r="A34" s="1965"/>
      <c r="B34" s="1584" t="s">
        <v>1134</v>
      </c>
      <c r="C34" s="1584"/>
      <c r="D34" s="3150" t="s">
        <v>1135</v>
      </c>
      <c r="F34" s="1579"/>
      <c r="G34" s="2230"/>
      <c r="H34" s="1579"/>
      <c r="J34" s="1579"/>
      <c r="K34" s="2230"/>
      <c r="L34" s="1579"/>
      <c r="N34" s="1579"/>
      <c r="O34" s="2230"/>
      <c r="P34" s="1579"/>
    </row>
    <row r="35" spans="1:16" ht="17.25" customHeight="1">
      <c r="A35" s="3307"/>
      <c r="B35" s="1584" t="s">
        <v>1254</v>
      </c>
      <c r="C35" s="1584"/>
      <c r="D35" s="3150" t="s">
        <v>1253</v>
      </c>
      <c r="F35" s="1579"/>
      <c r="G35" s="3305"/>
      <c r="H35" s="1579"/>
      <c r="J35" s="1579"/>
      <c r="K35" s="3305"/>
      <c r="L35" s="1579"/>
      <c r="N35" s="1579"/>
      <c r="O35" s="3305"/>
      <c r="P35" s="1579"/>
    </row>
    <row r="36" spans="1:16" ht="17.25" customHeight="1">
      <c r="A36" s="3307"/>
      <c r="B36" s="1584" t="s">
        <v>1313</v>
      </c>
      <c r="C36" s="1584"/>
      <c r="D36" s="3150" t="s">
        <v>1314</v>
      </c>
      <c r="F36" s="1579"/>
      <c r="G36" s="4006"/>
      <c r="H36" s="1579"/>
      <c r="J36" s="1579"/>
      <c r="K36" s="4006"/>
      <c r="L36" s="1579"/>
      <c r="N36" s="1579"/>
      <c r="O36" s="4006"/>
      <c r="P36" s="1579"/>
    </row>
    <row r="37" spans="1:16" ht="17.25" customHeight="1" thickBot="1">
      <c r="A37" s="2109"/>
      <c r="B37" s="3339" t="s">
        <v>1436</v>
      </c>
      <c r="C37" s="2093"/>
      <c r="D37" s="3340" t="s">
        <v>1437</v>
      </c>
      <c r="E37" s="1583"/>
      <c r="F37" s="1584"/>
      <c r="G37" s="3326"/>
      <c r="H37" s="1584"/>
      <c r="I37" s="1583"/>
      <c r="J37" s="1584"/>
      <c r="K37" s="3326"/>
      <c r="L37" s="1584"/>
      <c r="M37" s="1583"/>
      <c r="N37" s="1579"/>
      <c r="O37" s="2230"/>
      <c r="P37" s="1579"/>
    </row>
    <row r="38" spans="1:16" ht="17.25" customHeight="1">
      <c r="A38" s="3076" t="s">
        <v>1439</v>
      </c>
      <c r="B38" s="1584"/>
      <c r="C38" s="1584"/>
      <c r="D38" s="3326"/>
      <c r="E38" s="1584"/>
      <c r="F38" s="1584"/>
      <c r="G38" s="1583"/>
      <c r="H38" s="3326"/>
      <c r="I38" s="1584"/>
      <c r="J38" s="1584"/>
      <c r="K38" s="1583"/>
      <c r="L38" s="3326"/>
      <c r="M38" s="1584"/>
      <c r="N38" s="1579"/>
      <c r="O38" s="1583"/>
      <c r="P38" s="2230"/>
    </row>
  </sheetData>
  <mergeCells count="5">
    <mergeCell ref="A1:P1"/>
    <mergeCell ref="M3:P3"/>
    <mergeCell ref="I3:L3"/>
    <mergeCell ref="E3:H3"/>
    <mergeCell ref="A9:P9"/>
  </mergeCells>
  <printOptions horizontalCentered="1"/>
  <pageMargins left="0.31496062992125984" right="0.31496062992125984" top="0.39370078740157483" bottom="0.39370078740157483" header="0.19685039370078741" footer="0.19685039370078741"/>
  <pageSetup scale="73"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144397" r:id="rId4">
          <objectPr defaultSize="0" autoPict="0" r:id="rId5">
            <anchor moveWithCells="1">
              <from>
                <xdr:col>0</xdr:col>
                <xdr:colOff>47625</xdr:colOff>
                <xdr:row>0</xdr:row>
                <xdr:rowOff>76200</xdr:rowOff>
              </from>
              <to>
                <xdr:col>0</xdr:col>
                <xdr:colOff>342900</xdr:colOff>
                <xdr:row>2</xdr:row>
                <xdr:rowOff>114300</xdr:rowOff>
              </to>
            </anchor>
          </objectPr>
        </oleObject>
      </mc:Choice>
      <mc:Fallback>
        <oleObject progId="Word.Document.8" shapeId="144397"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6">
    <tabColor rgb="FFFFFF00"/>
  </sheetPr>
  <dimension ref="A1:U44"/>
  <sheetViews>
    <sheetView showZeros="0" view="pageBreakPreview" zoomScale="75" zoomScaleSheetLayoutView="75" workbookViewId="0">
      <selection activeCell="C14" sqref="C14"/>
    </sheetView>
  </sheetViews>
  <sheetFormatPr defaultColWidth="8.88671875" defaultRowHeight="15"/>
  <cols>
    <col min="1" max="1" width="5.33203125" customWidth="1"/>
    <col min="2" max="2" width="27.88671875" customWidth="1"/>
    <col min="3" max="7" width="13.77734375" customWidth="1"/>
    <col min="8" max="8" width="5.6640625" customWidth="1"/>
    <col min="9" max="9" width="24.88671875" customWidth="1"/>
    <col min="10" max="20" width="12.77734375" customWidth="1"/>
    <col min="21" max="21" width="16" bestFit="1" customWidth="1"/>
    <col min="260" max="260" width="5.33203125" customWidth="1"/>
    <col min="261" max="261" width="37.109375" customWidth="1"/>
    <col min="262" max="263" width="12.6640625" customWidth="1"/>
    <col min="264" max="265" width="12.109375" customWidth="1"/>
    <col min="266" max="277" width="13" customWidth="1"/>
    <col min="516" max="516" width="5.33203125" customWidth="1"/>
    <col min="517" max="517" width="37.109375" customWidth="1"/>
    <col min="518" max="519" width="12.6640625" customWidth="1"/>
    <col min="520" max="521" width="12.109375" customWidth="1"/>
    <col min="522" max="533" width="13" customWidth="1"/>
    <col min="772" max="772" width="5.33203125" customWidth="1"/>
    <col min="773" max="773" width="37.109375" customWidth="1"/>
    <col min="774" max="775" width="12.6640625" customWidth="1"/>
    <col min="776" max="777" width="12.109375" customWidth="1"/>
    <col min="778" max="789" width="13" customWidth="1"/>
    <col min="1028" max="1028" width="5.33203125" customWidth="1"/>
    <col min="1029" max="1029" width="37.109375" customWidth="1"/>
    <col min="1030" max="1031" width="12.6640625" customWidth="1"/>
    <col min="1032" max="1033" width="12.109375" customWidth="1"/>
    <col min="1034" max="1045" width="13" customWidth="1"/>
    <col min="1284" max="1284" width="5.33203125" customWidth="1"/>
    <col min="1285" max="1285" width="37.109375" customWidth="1"/>
    <col min="1286" max="1287" width="12.6640625" customWidth="1"/>
    <col min="1288" max="1289" width="12.109375" customWidth="1"/>
    <col min="1290" max="1301" width="13" customWidth="1"/>
    <col min="1540" max="1540" width="5.33203125" customWidth="1"/>
    <col min="1541" max="1541" width="37.109375" customWidth="1"/>
    <col min="1542" max="1543" width="12.6640625" customWidth="1"/>
    <col min="1544" max="1545" width="12.109375" customWidth="1"/>
    <col min="1546" max="1557" width="13" customWidth="1"/>
    <col min="1796" max="1796" width="5.33203125" customWidth="1"/>
    <col min="1797" max="1797" width="37.109375" customWidth="1"/>
    <col min="1798" max="1799" width="12.6640625" customWidth="1"/>
    <col min="1800" max="1801" width="12.109375" customWidth="1"/>
    <col min="1802" max="1813" width="13" customWidth="1"/>
    <col min="2052" max="2052" width="5.33203125" customWidth="1"/>
    <col min="2053" max="2053" width="37.109375" customWidth="1"/>
    <col min="2054" max="2055" width="12.6640625" customWidth="1"/>
    <col min="2056" max="2057" width="12.109375" customWidth="1"/>
    <col min="2058" max="2069" width="13" customWidth="1"/>
    <col min="2308" max="2308" width="5.33203125" customWidth="1"/>
    <col min="2309" max="2309" width="37.109375" customWidth="1"/>
    <col min="2310" max="2311" width="12.6640625" customWidth="1"/>
    <col min="2312" max="2313" width="12.109375" customWidth="1"/>
    <col min="2314" max="2325" width="13" customWidth="1"/>
    <col min="2564" max="2564" width="5.33203125" customWidth="1"/>
    <col min="2565" max="2565" width="37.109375" customWidth="1"/>
    <col min="2566" max="2567" width="12.6640625" customWidth="1"/>
    <col min="2568" max="2569" width="12.109375" customWidth="1"/>
    <col min="2570" max="2581" width="13" customWidth="1"/>
    <col min="2820" max="2820" width="5.33203125" customWidth="1"/>
    <col min="2821" max="2821" width="37.109375" customWidth="1"/>
    <col min="2822" max="2823" width="12.6640625" customWidth="1"/>
    <col min="2824" max="2825" width="12.109375" customWidth="1"/>
    <col min="2826" max="2837" width="13" customWidth="1"/>
    <col min="3076" max="3076" width="5.33203125" customWidth="1"/>
    <col min="3077" max="3077" width="37.109375" customWidth="1"/>
    <col min="3078" max="3079" width="12.6640625" customWidth="1"/>
    <col min="3080" max="3081" width="12.109375" customWidth="1"/>
    <col min="3082" max="3093" width="13" customWidth="1"/>
    <col min="3332" max="3332" width="5.33203125" customWidth="1"/>
    <col min="3333" max="3333" width="37.109375" customWidth="1"/>
    <col min="3334" max="3335" width="12.6640625" customWidth="1"/>
    <col min="3336" max="3337" width="12.109375" customWidth="1"/>
    <col min="3338" max="3349" width="13" customWidth="1"/>
    <col min="3588" max="3588" width="5.33203125" customWidth="1"/>
    <col min="3589" max="3589" width="37.109375" customWidth="1"/>
    <col min="3590" max="3591" width="12.6640625" customWidth="1"/>
    <col min="3592" max="3593" width="12.109375" customWidth="1"/>
    <col min="3594" max="3605" width="13" customWidth="1"/>
    <col min="3844" max="3844" width="5.33203125" customWidth="1"/>
    <col min="3845" max="3845" width="37.109375" customWidth="1"/>
    <col min="3846" max="3847" width="12.6640625" customWidth="1"/>
    <col min="3848" max="3849" width="12.109375" customWidth="1"/>
    <col min="3850" max="3861" width="13" customWidth="1"/>
    <col min="4100" max="4100" width="5.33203125" customWidth="1"/>
    <col min="4101" max="4101" width="37.109375" customWidth="1"/>
    <col min="4102" max="4103" width="12.6640625" customWidth="1"/>
    <col min="4104" max="4105" width="12.109375" customWidth="1"/>
    <col min="4106" max="4117" width="13" customWidth="1"/>
    <col min="4356" max="4356" width="5.33203125" customWidth="1"/>
    <col min="4357" max="4357" width="37.109375" customWidth="1"/>
    <col min="4358" max="4359" width="12.6640625" customWidth="1"/>
    <col min="4360" max="4361" width="12.109375" customWidth="1"/>
    <col min="4362" max="4373" width="13" customWidth="1"/>
    <col min="4612" max="4612" width="5.33203125" customWidth="1"/>
    <col min="4613" max="4613" width="37.109375" customWidth="1"/>
    <col min="4614" max="4615" width="12.6640625" customWidth="1"/>
    <col min="4616" max="4617" width="12.109375" customWidth="1"/>
    <col min="4618" max="4629" width="13" customWidth="1"/>
    <col min="4868" max="4868" width="5.33203125" customWidth="1"/>
    <col min="4869" max="4869" width="37.109375" customWidth="1"/>
    <col min="4870" max="4871" width="12.6640625" customWidth="1"/>
    <col min="4872" max="4873" width="12.109375" customWidth="1"/>
    <col min="4874" max="4885" width="13" customWidth="1"/>
    <col min="5124" max="5124" width="5.33203125" customWidth="1"/>
    <col min="5125" max="5125" width="37.109375" customWidth="1"/>
    <col min="5126" max="5127" width="12.6640625" customWidth="1"/>
    <col min="5128" max="5129" width="12.109375" customWidth="1"/>
    <col min="5130" max="5141" width="13" customWidth="1"/>
    <col min="5380" max="5380" width="5.33203125" customWidth="1"/>
    <col min="5381" max="5381" width="37.109375" customWidth="1"/>
    <col min="5382" max="5383" width="12.6640625" customWidth="1"/>
    <col min="5384" max="5385" width="12.109375" customWidth="1"/>
    <col min="5386" max="5397" width="13" customWidth="1"/>
    <col min="5636" max="5636" width="5.33203125" customWidth="1"/>
    <col min="5637" max="5637" width="37.109375" customWidth="1"/>
    <col min="5638" max="5639" width="12.6640625" customWidth="1"/>
    <col min="5640" max="5641" width="12.109375" customWidth="1"/>
    <col min="5642" max="5653" width="13" customWidth="1"/>
    <col min="5892" max="5892" width="5.33203125" customWidth="1"/>
    <col min="5893" max="5893" width="37.109375" customWidth="1"/>
    <col min="5894" max="5895" width="12.6640625" customWidth="1"/>
    <col min="5896" max="5897" width="12.109375" customWidth="1"/>
    <col min="5898" max="5909" width="13" customWidth="1"/>
    <col min="6148" max="6148" width="5.33203125" customWidth="1"/>
    <col min="6149" max="6149" width="37.109375" customWidth="1"/>
    <col min="6150" max="6151" width="12.6640625" customWidth="1"/>
    <col min="6152" max="6153" width="12.109375" customWidth="1"/>
    <col min="6154" max="6165" width="13" customWidth="1"/>
    <col min="6404" max="6404" width="5.33203125" customWidth="1"/>
    <col min="6405" max="6405" width="37.109375" customWidth="1"/>
    <col min="6406" max="6407" width="12.6640625" customWidth="1"/>
    <col min="6408" max="6409" width="12.109375" customWidth="1"/>
    <col min="6410" max="6421" width="13" customWidth="1"/>
    <col min="6660" max="6660" width="5.33203125" customWidth="1"/>
    <col min="6661" max="6661" width="37.109375" customWidth="1"/>
    <col min="6662" max="6663" width="12.6640625" customWidth="1"/>
    <col min="6664" max="6665" width="12.109375" customWidth="1"/>
    <col min="6666" max="6677" width="13" customWidth="1"/>
    <col min="6916" max="6916" width="5.33203125" customWidth="1"/>
    <col min="6917" max="6917" width="37.109375" customWidth="1"/>
    <col min="6918" max="6919" width="12.6640625" customWidth="1"/>
    <col min="6920" max="6921" width="12.109375" customWidth="1"/>
    <col min="6922" max="6933" width="13" customWidth="1"/>
    <col min="7172" max="7172" width="5.33203125" customWidth="1"/>
    <col min="7173" max="7173" width="37.109375" customWidth="1"/>
    <col min="7174" max="7175" width="12.6640625" customWidth="1"/>
    <col min="7176" max="7177" width="12.109375" customWidth="1"/>
    <col min="7178" max="7189" width="13" customWidth="1"/>
    <col min="7428" max="7428" width="5.33203125" customWidth="1"/>
    <col min="7429" max="7429" width="37.109375" customWidth="1"/>
    <col min="7430" max="7431" width="12.6640625" customWidth="1"/>
    <col min="7432" max="7433" width="12.109375" customWidth="1"/>
    <col min="7434" max="7445" width="13" customWidth="1"/>
    <col min="7684" max="7684" width="5.33203125" customWidth="1"/>
    <col min="7685" max="7685" width="37.109375" customWidth="1"/>
    <col min="7686" max="7687" width="12.6640625" customWidth="1"/>
    <col min="7688" max="7689" width="12.109375" customWidth="1"/>
    <col min="7690" max="7701" width="13" customWidth="1"/>
    <col min="7940" max="7940" width="5.33203125" customWidth="1"/>
    <col min="7941" max="7941" width="37.109375" customWidth="1"/>
    <col min="7942" max="7943" width="12.6640625" customWidth="1"/>
    <col min="7944" max="7945" width="12.109375" customWidth="1"/>
    <col min="7946" max="7957" width="13" customWidth="1"/>
    <col min="8196" max="8196" width="5.33203125" customWidth="1"/>
    <col min="8197" max="8197" width="37.109375" customWidth="1"/>
    <col min="8198" max="8199" width="12.6640625" customWidth="1"/>
    <col min="8200" max="8201" width="12.109375" customWidth="1"/>
    <col min="8202" max="8213" width="13" customWidth="1"/>
    <col min="8452" max="8452" width="5.33203125" customWidth="1"/>
    <col min="8453" max="8453" width="37.109375" customWidth="1"/>
    <col min="8454" max="8455" width="12.6640625" customWidth="1"/>
    <col min="8456" max="8457" width="12.109375" customWidth="1"/>
    <col min="8458" max="8469" width="13" customWidth="1"/>
    <col min="8708" max="8708" width="5.33203125" customWidth="1"/>
    <col min="8709" max="8709" width="37.109375" customWidth="1"/>
    <col min="8710" max="8711" width="12.6640625" customWidth="1"/>
    <col min="8712" max="8713" width="12.109375" customWidth="1"/>
    <col min="8714" max="8725" width="13" customWidth="1"/>
    <col min="8964" max="8964" width="5.33203125" customWidth="1"/>
    <col min="8965" max="8965" width="37.109375" customWidth="1"/>
    <col min="8966" max="8967" width="12.6640625" customWidth="1"/>
    <col min="8968" max="8969" width="12.109375" customWidth="1"/>
    <col min="8970" max="8981" width="13" customWidth="1"/>
    <col min="9220" max="9220" width="5.33203125" customWidth="1"/>
    <col min="9221" max="9221" width="37.109375" customWidth="1"/>
    <col min="9222" max="9223" width="12.6640625" customWidth="1"/>
    <col min="9224" max="9225" width="12.109375" customWidth="1"/>
    <col min="9226" max="9237" width="13" customWidth="1"/>
    <col min="9476" max="9476" width="5.33203125" customWidth="1"/>
    <col min="9477" max="9477" width="37.109375" customWidth="1"/>
    <col min="9478" max="9479" width="12.6640625" customWidth="1"/>
    <col min="9480" max="9481" width="12.109375" customWidth="1"/>
    <col min="9482" max="9493" width="13" customWidth="1"/>
    <col min="9732" max="9732" width="5.33203125" customWidth="1"/>
    <col min="9733" max="9733" width="37.109375" customWidth="1"/>
    <col min="9734" max="9735" width="12.6640625" customWidth="1"/>
    <col min="9736" max="9737" width="12.109375" customWidth="1"/>
    <col min="9738" max="9749" width="13" customWidth="1"/>
    <col min="9988" max="9988" width="5.33203125" customWidth="1"/>
    <col min="9989" max="9989" width="37.109375" customWidth="1"/>
    <col min="9990" max="9991" width="12.6640625" customWidth="1"/>
    <col min="9992" max="9993" width="12.109375" customWidth="1"/>
    <col min="9994" max="10005" width="13" customWidth="1"/>
    <col min="10244" max="10244" width="5.33203125" customWidth="1"/>
    <col min="10245" max="10245" width="37.109375" customWidth="1"/>
    <col min="10246" max="10247" width="12.6640625" customWidth="1"/>
    <col min="10248" max="10249" width="12.109375" customWidth="1"/>
    <col min="10250" max="10261" width="13" customWidth="1"/>
    <col min="10500" max="10500" width="5.33203125" customWidth="1"/>
    <col min="10501" max="10501" width="37.109375" customWidth="1"/>
    <col min="10502" max="10503" width="12.6640625" customWidth="1"/>
    <col min="10504" max="10505" width="12.109375" customWidth="1"/>
    <col min="10506" max="10517" width="13" customWidth="1"/>
    <col min="10756" max="10756" width="5.33203125" customWidth="1"/>
    <col min="10757" max="10757" width="37.109375" customWidth="1"/>
    <col min="10758" max="10759" width="12.6640625" customWidth="1"/>
    <col min="10760" max="10761" width="12.109375" customWidth="1"/>
    <col min="10762" max="10773" width="13" customWidth="1"/>
    <col min="11012" max="11012" width="5.33203125" customWidth="1"/>
    <col min="11013" max="11013" width="37.109375" customWidth="1"/>
    <col min="11014" max="11015" width="12.6640625" customWidth="1"/>
    <col min="11016" max="11017" width="12.109375" customWidth="1"/>
    <col min="11018" max="11029" width="13" customWidth="1"/>
    <col min="11268" max="11268" width="5.33203125" customWidth="1"/>
    <col min="11269" max="11269" width="37.109375" customWidth="1"/>
    <col min="11270" max="11271" width="12.6640625" customWidth="1"/>
    <col min="11272" max="11273" width="12.109375" customWidth="1"/>
    <col min="11274" max="11285" width="13" customWidth="1"/>
    <col min="11524" max="11524" width="5.33203125" customWidth="1"/>
    <col min="11525" max="11525" width="37.109375" customWidth="1"/>
    <col min="11526" max="11527" width="12.6640625" customWidth="1"/>
    <col min="11528" max="11529" width="12.109375" customWidth="1"/>
    <col min="11530" max="11541" width="13" customWidth="1"/>
    <col min="11780" max="11780" width="5.33203125" customWidth="1"/>
    <col min="11781" max="11781" width="37.109375" customWidth="1"/>
    <col min="11782" max="11783" width="12.6640625" customWidth="1"/>
    <col min="11784" max="11785" width="12.109375" customWidth="1"/>
    <col min="11786" max="11797" width="13" customWidth="1"/>
    <col min="12036" max="12036" width="5.33203125" customWidth="1"/>
    <col min="12037" max="12037" width="37.109375" customWidth="1"/>
    <col min="12038" max="12039" width="12.6640625" customWidth="1"/>
    <col min="12040" max="12041" width="12.109375" customWidth="1"/>
    <col min="12042" max="12053" width="13" customWidth="1"/>
    <col min="12292" max="12292" width="5.33203125" customWidth="1"/>
    <col min="12293" max="12293" width="37.109375" customWidth="1"/>
    <col min="12294" max="12295" width="12.6640625" customWidth="1"/>
    <col min="12296" max="12297" width="12.109375" customWidth="1"/>
    <col min="12298" max="12309" width="13" customWidth="1"/>
    <col min="12548" max="12548" width="5.33203125" customWidth="1"/>
    <col min="12549" max="12549" width="37.109375" customWidth="1"/>
    <col min="12550" max="12551" width="12.6640625" customWidth="1"/>
    <col min="12552" max="12553" width="12.109375" customWidth="1"/>
    <col min="12554" max="12565" width="13" customWidth="1"/>
    <col min="12804" max="12804" width="5.33203125" customWidth="1"/>
    <col min="12805" max="12805" width="37.109375" customWidth="1"/>
    <col min="12806" max="12807" width="12.6640625" customWidth="1"/>
    <col min="12808" max="12809" width="12.109375" customWidth="1"/>
    <col min="12810" max="12821" width="13" customWidth="1"/>
    <col min="13060" max="13060" width="5.33203125" customWidth="1"/>
    <col min="13061" max="13061" width="37.109375" customWidth="1"/>
    <col min="13062" max="13063" width="12.6640625" customWidth="1"/>
    <col min="13064" max="13065" width="12.109375" customWidth="1"/>
    <col min="13066" max="13077" width="13" customWidth="1"/>
    <col min="13316" max="13316" width="5.33203125" customWidth="1"/>
    <col min="13317" max="13317" width="37.109375" customWidth="1"/>
    <col min="13318" max="13319" width="12.6640625" customWidth="1"/>
    <col min="13320" max="13321" width="12.109375" customWidth="1"/>
    <col min="13322" max="13333" width="13" customWidth="1"/>
    <col min="13572" max="13572" width="5.33203125" customWidth="1"/>
    <col min="13573" max="13573" width="37.109375" customWidth="1"/>
    <col min="13574" max="13575" width="12.6640625" customWidth="1"/>
    <col min="13576" max="13577" width="12.109375" customWidth="1"/>
    <col min="13578" max="13589" width="13" customWidth="1"/>
    <col min="13828" max="13828" width="5.33203125" customWidth="1"/>
    <col min="13829" max="13829" width="37.109375" customWidth="1"/>
    <col min="13830" max="13831" width="12.6640625" customWidth="1"/>
    <col min="13832" max="13833" width="12.109375" customWidth="1"/>
    <col min="13834" max="13845" width="13" customWidth="1"/>
    <col min="14084" max="14084" width="5.33203125" customWidth="1"/>
    <col min="14085" max="14085" width="37.109375" customWidth="1"/>
    <col min="14086" max="14087" width="12.6640625" customWidth="1"/>
    <col min="14088" max="14089" width="12.109375" customWidth="1"/>
    <col min="14090" max="14101" width="13" customWidth="1"/>
    <col min="14340" max="14340" width="5.33203125" customWidth="1"/>
    <col min="14341" max="14341" width="37.109375" customWidth="1"/>
    <col min="14342" max="14343" width="12.6640625" customWidth="1"/>
    <col min="14344" max="14345" width="12.109375" customWidth="1"/>
    <col min="14346" max="14357" width="13" customWidth="1"/>
    <col min="14596" max="14596" width="5.33203125" customWidth="1"/>
    <col min="14597" max="14597" width="37.109375" customWidth="1"/>
    <col min="14598" max="14599" width="12.6640625" customWidth="1"/>
    <col min="14600" max="14601" width="12.109375" customWidth="1"/>
    <col min="14602" max="14613" width="13" customWidth="1"/>
    <col min="14852" max="14852" width="5.33203125" customWidth="1"/>
    <col min="14853" max="14853" width="37.109375" customWidth="1"/>
    <col min="14854" max="14855" width="12.6640625" customWidth="1"/>
    <col min="14856" max="14857" width="12.109375" customWidth="1"/>
    <col min="14858" max="14869" width="13" customWidth="1"/>
    <col min="15108" max="15108" width="5.33203125" customWidth="1"/>
    <col min="15109" max="15109" width="37.109375" customWidth="1"/>
    <col min="15110" max="15111" width="12.6640625" customWidth="1"/>
    <col min="15112" max="15113" width="12.109375" customWidth="1"/>
    <col min="15114" max="15125" width="13" customWidth="1"/>
    <col min="15364" max="15364" width="5.33203125" customWidth="1"/>
    <col min="15365" max="15365" width="37.109375" customWidth="1"/>
    <col min="15366" max="15367" width="12.6640625" customWidth="1"/>
    <col min="15368" max="15369" width="12.109375" customWidth="1"/>
    <col min="15370" max="15381" width="13" customWidth="1"/>
    <col min="15620" max="15620" width="5.33203125" customWidth="1"/>
    <col min="15621" max="15621" width="37.109375" customWidth="1"/>
    <col min="15622" max="15623" width="12.6640625" customWidth="1"/>
    <col min="15624" max="15625" width="12.109375" customWidth="1"/>
    <col min="15626" max="15637" width="13" customWidth="1"/>
    <col min="15876" max="15876" width="5.33203125" customWidth="1"/>
    <col min="15877" max="15877" width="37.109375" customWidth="1"/>
    <col min="15878" max="15879" width="12.6640625" customWidth="1"/>
    <col min="15880" max="15881" width="12.109375" customWidth="1"/>
    <col min="15882" max="15893" width="13" customWidth="1"/>
    <col min="16132" max="16132" width="5.33203125" customWidth="1"/>
    <col min="16133" max="16133" width="37.109375" customWidth="1"/>
    <col min="16134" max="16135" width="12.6640625" customWidth="1"/>
    <col min="16136" max="16137" width="12.109375" customWidth="1"/>
    <col min="16138" max="16149" width="13" customWidth="1"/>
  </cols>
  <sheetData>
    <row r="1" spans="1:21" ht="23.1" customHeight="1">
      <c r="A1" s="4312" t="s">
        <v>699</v>
      </c>
      <c r="B1" s="4312"/>
      <c r="C1" s="4312"/>
      <c r="D1" s="4312"/>
      <c r="E1" s="4312"/>
      <c r="F1" s="4312"/>
      <c r="G1" s="4312"/>
      <c r="H1" s="4312"/>
      <c r="I1" s="4312"/>
      <c r="J1" s="4312"/>
      <c r="K1" s="4312"/>
      <c r="L1" s="4312"/>
      <c r="M1" s="4312"/>
      <c r="N1" s="4312"/>
      <c r="O1" s="4312"/>
      <c r="P1" s="4312"/>
      <c r="Q1" s="4312"/>
      <c r="R1" s="4312"/>
      <c r="S1" s="4312"/>
      <c r="T1" s="4312"/>
      <c r="U1" s="4312"/>
    </row>
    <row r="2" spans="1:21" s="50" customFormat="1" ht="16.5" customHeight="1" thickBot="1"/>
    <row r="3" spans="1:21" s="42" customFormat="1" ht="20.25" customHeight="1" thickBot="1">
      <c r="B3" s="45"/>
      <c r="C3" s="4453">
        <v>2013</v>
      </c>
      <c r="D3" s="4454"/>
      <c r="E3" s="4454"/>
      <c r="F3" s="4454"/>
      <c r="G3" s="4454"/>
      <c r="H3" s="4454"/>
      <c r="I3" s="4454"/>
      <c r="J3" s="4454"/>
      <c r="K3" s="4454"/>
      <c r="L3" s="4454"/>
      <c r="M3" s="4454"/>
      <c r="N3" s="4454"/>
      <c r="O3" s="4454"/>
      <c r="P3" s="4454"/>
      <c r="Q3" s="4454"/>
      <c r="R3" s="4454"/>
      <c r="S3" s="4454"/>
      <c r="T3" s="4454"/>
      <c r="U3" s="4455"/>
    </row>
    <row r="4" spans="1:21" ht="16.5" thickBot="1">
      <c r="B4" s="14"/>
      <c r="C4" s="1246"/>
      <c r="D4" s="1246"/>
      <c r="E4" s="1246"/>
      <c r="F4" s="1246"/>
      <c r="G4" s="1246"/>
      <c r="H4" s="1246"/>
      <c r="I4" s="1246"/>
      <c r="J4" s="1246"/>
      <c r="K4" s="1246"/>
      <c r="L4" s="1246"/>
      <c r="M4" s="1246"/>
      <c r="N4" s="1246"/>
      <c r="O4" s="1246"/>
      <c r="P4" s="1246"/>
      <c r="Q4" s="1246"/>
      <c r="R4" s="1246"/>
      <c r="S4" s="1246"/>
      <c r="T4" s="1246"/>
      <c r="U4" s="1246"/>
    </row>
    <row r="5" spans="1:21" ht="33" customHeight="1" thickBot="1">
      <c r="A5" s="4447" t="s">
        <v>250</v>
      </c>
      <c r="B5" s="4448"/>
      <c r="C5" s="4449" t="s">
        <v>1</v>
      </c>
      <c r="D5" s="4450"/>
      <c r="E5" s="4450"/>
      <c r="F5" s="4450"/>
      <c r="G5" s="4451"/>
      <c r="H5" s="1247"/>
      <c r="I5" s="1247"/>
      <c r="J5" s="4452" t="s">
        <v>2</v>
      </c>
      <c r="K5" s="4450"/>
      <c r="L5" s="4450"/>
      <c r="M5" s="4451"/>
      <c r="N5" s="4452" t="s">
        <v>3</v>
      </c>
      <c r="O5" s="4450"/>
      <c r="P5" s="4450"/>
      <c r="Q5" s="4451"/>
      <c r="R5" s="4452" t="s">
        <v>4</v>
      </c>
      <c r="S5" s="4450"/>
      <c r="T5" s="4450"/>
      <c r="U5" s="4451"/>
    </row>
    <row r="6" spans="1:21" ht="86.25" customHeight="1" thickBot="1">
      <c r="A6" s="4458" t="s">
        <v>119</v>
      </c>
      <c r="B6" s="4459"/>
      <c r="C6" s="206" t="s">
        <v>36</v>
      </c>
      <c r="D6" s="207" t="s">
        <v>120</v>
      </c>
      <c r="E6" s="207" t="s">
        <v>121</v>
      </c>
      <c r="F6" s="1073" t="s">
        <v>642</v>
      </c>
      <c r="G6" s="208" t="s">
        <v>566</v>
      </c>
      <c r="H6" s="4458" t="s">
        <v>119</v>
      </c>
      <c r="I6" s="4459"/>
      <c r="J6" s="206" t="s">
        <v>36</v>
      </c>
      <c r="K6" s="207" t="s">
        <v>120</v>
      </c>
      <c r="L6" s="207" t="s">
        <v>121</v>
      </c>
      <c r="M6" s="208" t="s">
        <v>566</v>
      </c>
      <c r="N6" s="206" t="s">
        <v>36</v>
      </c>
      <c r="O6" s="207" t="s">
        <v>120</v>
      </c>
      <c r="P6" s="207" t="s">
        <v>121</v>
      </c>
      <c r="Q6" s="208" t="s">
        <v>566</v>
      </c>
      <c r="R6" s="206" t="s">
        <v>36</v>
      </c>
      <c r="S6" s="207" t="s">
        <v>120</v>
      </c>
      <c r="T6" s="207" t="s">
        <v>121</v>
      </c>
      <c r="U6" s="208" t="s">
        <v>566</v>
      </c>
    </row>
    <row r="7" spans="1:21" ht="15.75" customHeight="1">
      <c r="A7" s="187" t="s">
        <v>137</v>
      </c>
      <c r="B7" s="164"/>
      <c r="C7" s="188"/>
      <c r="D7" s="189"/>
      <c r="E7" s="189"/>
      <c r="F7" s="1074"/>
      <c r="G7" s="1084"/>
      <c r="H7" s="1229" t="s">
        <v>137</v>
      </c>
      <c r="I7" s="318"/>
      <c r="J7" s="188"/>
      <c r="K7" s="189"/>
      <c r="L7" s="189"/>
      <c r="M7" s="209"/>
      <c r="N7" s="188"/>
      <c r="O7" s="189"/>
      <c r="P7" s="189"/>
      <c r="Q7" s="209"/>
      <c r="R7" s="188"/>
      <c r="S7" s="189"/>
      <c r="T7" s="189"/>
      <c r="U7" s="209"/>
    </row>
    <row r="8" spans="1:21" ht="15.75" customHeight="1">
      <c r="A8" s="191"/>
      <c r="B8" s="171" t="s">
        <v>558</v>
      </c>
      <c r="C8" s="210">
        <v>18044</v>
      </c>
      <c r="D8" s="1128">
        <v>6.6301836452762914E-4</v>
      </c>
      <c r="E8" s="1128">
        <v>0.2319117873133732</v>
      </c>
      <c r="F8" s="1129">
        <v>705</v>
      </c>
      <c r="G8" s="1130">
        <v>3.9087998439321515E-2</v>
      </c>
      <c r="H8" s="1075" t="s">
        <v>107</v>
      </c>
      <c r="I8" s="1075"/>
      <c r="J8" s="210"/>
      <c r="K8" s="211"/>
      <c r="L8" s="211"/>
      <c r="M8" s="212"/>
      <c r="N8" s="210"/>
      <c r="O8" s="211"/>
      <c r="P8" s="211"/>
      <c r="Q8" s="212"/>
      <c r="R8" s="210"/>
      <c r="S8" s="211"/>
      <c r="T8" s="211"/>
      <c r="U8" s="212"/>
    </row>
    <row r="9" spans="1:21" ht="15.75" customHeight="1">
      <c r="A9" s="191"/>
      <c r="B9" s="171" t="s">
        <v>559</v>
      </c>
      <c r="C9" s="210">
        <v>14141</v>
      </c>
      <c r="D9" s="1128">
        <v>2.8188817790251374E-3</v>
      </c>
      <c r="E9" s="1131">
        <v>0.2183419295195419</v>
      </c>
      <c r="F9" s="1132">
        <v>1561</v>
      </c>
      <c r="G9" s="1133">
        <v>0.11039974378859645</v>
      </c>
      <c r="H9" s="1076"/>
      <c r="I9" s="1076" t="s">
        <v>124</v>
      </c>
      <c r="J9" s="210">
        <v>17827</v>
      </c>
      <c r="K9" s="211">
        <v>6.6074651012282E-4</v>
      </c>
      <c r="L9" s="213">
        <v>0.23091507933344299</v>
      </c>
      <c r="M9" s="214">
        <v>3.8734809440288002E-2</v>
      </c>
      <c r="N9" s="210">
        <v>17144</v>
      </c>
      <c r="O9" s="211">
        <v>6.5958519460176902E-4</v>
      </c>
      <c r="P9" s="213">
        <v>0.23009939932378101</v>
      </c>
      <c r="Q9" s="214">
        <v>3.85195348021544E-2</v>
      </c>
      <c r="R9" s="210">
        <v>16338</v>
      </c>
      <c r="S9" s="211">
        <v>6.6453427865514295E-4</v>
      </c>
      <c r="T9" s="213">
        <v>0.228677448983482</v>
      </c>
      <c r="U9" s="214">
        <v>3.8479629869908299E-2</v>
      </c>
    </row>
    <row r="10" spans="1:21" ht="15.75" customHeight="1">
      <c r="A10" s="191"/>
      <c r="B10" s="171" t="s">
        <v>560</v>
      </c>
      <c r="C10" s="210">
        <v>3298</v>
      </c>
      <c r="D10" s="1128">
        <v>7.4205704853172209E-3</v>
      </c>
      <c r="E10" s="1128">
        <v>0.19642989472019556</v>
      </c>
      <c r="F10" s="1129">
        <v>657</v>
      </c>
      <c r="G10" s="1130">
        <v>0.19917134840202741</v>
      </c>
      <c r="H10" s="1075"/>
      <c r="I10" s="1075" t="s">
        <v>125</v>
      </c>
      <c r="J10" s="210">
        <v>9718</v>
      </c>
      <c r="K10" s="211">
        <v>2.2783683472327701E-3</v>
      </c>
      <c r="L10" s="211">
        <v>0.22255723376313799</v>
      </c>
      <c r="M10" s="212">
        <v>9.78437012303634E-2</v>
      </c>
      <c r="N10" s="210">
        <v>9565</v>
      </c>
      <c r="O10" s="211">
        <v>2.2799516834311399E-3</v>
      </c>
      <c r="P10" s="211">
        <v>0.22181893124641899</v>
      </c>
      <c r="Q10" s="212">
        <v>9.7595589222676096E-2</v>
      </c>
      <c r="R10" s="210">
        <v>9448</v>
      </c>
      <c r="S10" s="211">
        <v>2.2862993504892898E-3</v>
      </c>
      <c r="T10" s="211">
        <v>0.218607652476595</v>
      </c>
      <c r="U10" s="212">
        <v>9.6377823090234294E-2</v>
      </c>
    </row>
    <row r="11" spans="1:21" ht="15.75" customHeight="1">
      <c r="A11" s="191"/>
      <c r="B11" s="171" t="s">
        <v>561</v>
      </c>
      <c r="C11" s="210">
        <v>1282</v>
      </c>
      <c r="D11" s="1128">
        <v>1.7564073274998156E-2</v>
      </c>
      <c r="E11" s="1128">
        <v>0.15801255855181154</v>
      </c>
      <c r="F11" s="1129">
        <v>355</v>
      </c>
      <c r="G11" s="1130">
        <v>0.27705201447749694</v>
      </c>
      <c r="H11" s="1075"/>
      <c r="I11" s="1075" t="s">
        <v>126</v>
      </c>
      <c r="J11" s="210">
        <v>8281</v>
      </c>
      <c r="K11" s="211">
        <v>6.1742597785861301E-3</v>
      </c>
      <c r="L11" s="211">
        <v>0.19832235263333001</v>
      </c>
      <c r="M11" s="212">
        <v>0.17136565751820201</v>
      </c>
      <c r="N11" s="210">
        <v>7822</v>
      </c>
      <c r="O11" s="211">
        <v>6.3501001924081901E-3</v>
      </c>
      <c r="P11" s="211">
        <v>0.193436206514117</v>
      </c>
      <c r="Q11" s="212">
        <v>0.17040288196397499</v>
      </c>
      <c r="R11" s="210">
        <v>8189</v>
      </c>
      <c r="S11" s="211">
        <v>6.35597708924993E-3</v>
      </c>
      <c r="T11" s="211">
        <v>0.187581522038334</v>
      </c>
      <c r="U11" s="212">
        <v>0.16527176215662701</v>
      </c>
    </row>
    <row r="12" spans="1:21" ht="15.75" customHeight="1">
      <c r="A12" s="191"/>
      <c r="B12" s="171" t="s">
        <v>562</v>
      </c>
      <c r="C12" s="210">
        <v>600</v>
      </c>
      <c r="D12" s="1128">
        <v>4.8163425545164583E-2</v>
      </c>
      <c r="E12" s="1128">
        <v>0.15568843695183168</v>
      </c>
      <c r="F12" s="1129">
        <v>295</v>
      </c>
      <c r="G12" s="1130">
        <v>0.4905409582066515</v>
      </c>
      <c r="H12" s="1075"/>
      <c r="I12" s="1075" t="s">
        <v>127</v>
      </c>
      <c r="J12" s="210">
        <v>626</v>
      </c>
      <c r="K12" s="211">
        <v>2.60263974304238E-2</v>
      </c>
      <c r="L12" s="211">
        <v>0.15601145563008301</v>
      </c>
      <c r="M12" s="212">
        <v>0.35409879546120299</v>
      </c>
      <c r="N12" s="210">
        <v>645</v>
      </c>
      <c r="O12" s="211">
        <v>2.6135686815565402E-2</v>
      </c>
      <c r="P12" s="211">
        <v>0.15740146259312501</v>
      </c>
      <c r="Q12" s="212">
        <v>0.356888845010151</v>
      </c>
      <c r="R12" s="210">
        <v>689</v>
      </c>
      <c r="S12" s="211">
        <v>2.6011007581038401E-2</v>
      </c>
      <c r="T12" s="211">
        <v>0.154337891421922</v>
      </c>
      <c r="U12" s="212">
        <v>0.34845723052118299</v>
      </c>
    </row>
    <row r="13" spans="1:21" ht="15.75" customHeight="1">
      <c r="A13" s="191"/>
      <c r="B13" s="171" t="s">
        <v>563</v>
      </c>
      <c r="C13" s="210">
        <v>498</v>
      </c>
      <c r="D13" s="1128">
        <v>0.29767439818335861</v>
      </c>
      <c r="E13" s="1128">
        <v>0.27275083133419453</v>
      </c>
      <c r="F13" s="1129">
        <v>738</v>
      </c>
      <c r="G13" s="1130">
        <v>1.4820876235956066</v>
      </c>
      <c r="H13" s="1075"/>
      <c r="I13" s="1075" t="s">
        <v>128</v>
      </c>
      <c r="J13" s="210">
        <v>513</v>
      </c>
      <c r="K13" s="211">
        <v>0.14529648657732699</v>
      </c>
      <c r="L13" s="211">
        <v>0.119916371685757</v>
      </c>
      <c r="M13" s="212">
        <v>0.51030408914030401</v>
      </c>
      <c r="N13" s="210">
        <v>525</v>
      </c>
      <c r="O13" s="211">
        <v>0.14785814066824399</v>
      </c>
      <c r="P13" s="211">
        <v>0.115879291307244</v>
      </c>
      <c r="Q13" s="212">
        <v>0.497931751457522</v>
      </c>
      <c r="R13" s="210">
        <v>547</v>
      </c>
      <c r="S13" s="211">
        <v>0.153933350265547</v>
      </c>
      <c r="T13" s="211">
        <v>0.11925667609422801</v>
      </c>
      <c r="U13" s="212">
        <v>0.50645729516109705</v>
      </c>
    </row>
    <row r="14" spans="1:21" ht="15.75" customHeight="1">
      <c r="A14" s="191"/>
      <c r="B14" s="1083">
        <v>100</v>
      </c>
      <c r="C14" s="210">
        <v>125</v>
      </c>
      <c r="D14" s="1128">
        <v>1</v>
      </c>
      <c r="E14" s="1128">
        <v>0.14945046112512578</v>
      </c>
      <c r="F14" s="1129">
        <v>183</v>
      </c>
      <c r="G14" s="1130">
        <v>1.4658793923051709</v>
      </c>
      <c r="H14" s="1075"/>
      <c r="I14" s="1075" t="s">
        <v>46</v>
      </c>
      <c r="J14" s="210">
        <v>107</v>
      </c>
      <c r="K14" s="211">
        <v>1</v>
      </c>
      <c r="L14" s="211">
        <v>0.119002057807004</v>
      </c>
      <c r="M14" s="212">
        <v>1.08505438896605</v>
      </c>
      <c r="N14" s="210">
        <v>100</v>
      </c>
      <c r="O14" s="211">
        <v>1</v>
      </c>
      <c r="P14" s="211">
        <v>0.114111413274264</v>
      </c>
      <c r="Q14" s="212">
        <v>1.05677914207159</v>
      </c>
      <c r="R14" s="210">
        <v>105</v>
      </c>
      <c r="S14" s="211">
        <v>1</v>
      </c>
      <c r="T14" s="211">
        <v>0.106985428062539</v>
      </c>
      <c r="U14" s="212">
        <v>1.0818140028424399</v>
      </c>
    </row>
    <row r="15" spans="1:21" ht="15.75" customHeight="1">
      <c r="A15" s="215" t="s">
        <v>719</v>
      </c>
      <c r="B15" s="216"/>
      <c r="C15" s="1135">
        <f>SUM(C8:C14)</f>
        <v>37988</v>
      </c>
      <c r="D15" s="1136">
        <v>1.0551071744696359E-2</v>
      </c>
      <c r="E15" s="1136">
        <v>0.22034558784452185</v>
      </c>
      <c r="F15" s="1137">
        <f>SUM(F8:F14)</f>
        <v>4494</v>
      </c>
      <c r="G15" s="1134">
        <v>0.11829593488108238</v>
      </c>
      <c r="H15" s="1077" t="s">
        <v>719</v>
      </c>
      <c r="I15" s="1077"/>
      <c r="J15" s="217">
        <f>SUM(J8:J14)</f>
        <v>37072</v>
      </c>
      <c r="K15" s="218">
        <v>7.6558400527452697E-3</v>
      </c>
      <c r="L15" s="218">
        <v>0.21831803454484899</v>
      </c>
      <c r="M15" s="219">
        <v>9.8749403880177195E-2</v>
      </c>
      <c r="N15" s="217">
        <f>SUM(N8:N14)</f>
        <v>35801</v>
      </c>
      <c r="O15" s="218">
        <v>7.7504721751372602E-3</v>
      </c>
      <c r="P15" s="218">
        <v>0.21656577191853299</v>
      </c>
      <c r="Q15" s="219">
        <v>9.8445681880427099E-2</v>
      </c>
      <c r="R15" s="217">
        <f>SUM(R8:R14)</f>
        <v>35316</v>
      </c>
      <c r="S15" s="218">
        <v>8.2531247593868508E-3</v>
      </c>
      <c r="T15" s="218">
        <v>0.21294822208345901</v>
      </c>
      <c r="U15" s="219">
        <v>9.9762013374058503E-2</v>
      </c>
    </row>
    <row r="16" spans="1:21" ht="15.75" customHeight="1">
      <c r="A16" s="191" t="s">
        <v>54</v>
      </c>
      <c r="B16" s="171"/>
      <c r="C16" s="180"/>
      <c r="D16" s="181"/>
      <c r="E16" s="181"/>
      <c r="F16" s="1078"/>
      <c r="G16" s="1086"/>
      <c r="H16" s="381"/>
      <c r="I16" s="381"/>
      <c r="J16" s="180"/>
      <c r="K16" s="181"/>
      <c r="L16" s="181"/>
      <c r="M16" s="221"/>
      <c r="N16" s="180"/>
      <c r="O16" s="181"/>
      <c r="P16" s="181"/>
      <c r="Q16" s="221"/>
      <c r="R16" s="180"/>
      <c r="S16" s="181"/>
      <c r="T16" s="181"/>
      <c r="U16" s="221"/>
    </row>
    <row r="17" spans="1:21" ht="15.75" customHeight="1">
      <c r="A17" s="191"/>
      <c r="B17" s="171" t="s">
        <v>558</v>
      </c>
      <c r="C17" s="1138">
        <v>2074</v>
      </c>
      <c r="D17" s="1155">
        <v>5.2014490206830704E-4</v>
      </c>
      <c r="E17" s="1155">
        <v>0.89536274410619054</v>
      </c>
      <c r="F17" s="1156">
        <v>63</v>
      </c>
      <c r="G17" s="1157">
        <v>3.0460464433060337E-2</v>
      </c>
      <c r="H17" s="1082" t="s">
        <v>130</v>
      </c>
      <c r="I17" s="381"/>
      <c r="J17" s="180"/>
      <c r="K17" s="181"/>
      <c r="L17" s="181"/>
      <c r="M17" s="221"/>
      <c r="N17" s="180"/>
      <c r="O17" s="181"/>
      <c r="P17" s="181"/>
      <c r="Q17" s="221"/>
      <c r="R17" s="180"/>
      <c r="S17" s="181"/>
      <c r="T17" s="181"/>
      <c r="U17" s="221"/>
    </row>
    <row r="18" spans="1:21" ht="15.75" customHeight="1">
      <c r="A18" s="191"/>
      <c r="B18" s="171" t="s">
        <v>559</v>
      </c>
      <c r="C18" s="1138">
        <v>907</v>
      </c>
      <c r="D18" s="1158">
        <v>2.903815462303855E-3</v>
      </c>
      <c r="E18" s="1158">
        <v>0.88907306819408105</v>
      </c>
      <c r="F18" s="1159">
        <v>115</v>
      </c>
      <c r="G18" s="1160">
        <v>0.12726762193983671</v>
      </c>
      <c r="H18" s="1075"/>
      <c r="I18" s="1075" t="s">
        <v>124</v>
      </c>
      <c r="J18" s="180">
        <v>2088</v>
      </c>
      <c r="K18" s="211">
        <v>5.19253878188102E-4</v>
      </c>
      <c r="L18" s="211">
        <v>0.89453002504463996</v>
      </c>
      <c r="M18" s="212">
        <v>3.0372413241485499E-2</v>
      </c>
      <c r="N18" s="180">
        <v>2015</v>
      </c>
      <c r="O18" s="211">
        <v>5.3168590508503497E-4</v>
      </c>
      <c r="P18" s="211">
        <v>0.88952274813886301</v>
      </c>
      <c r="Q18" s="212">
        <v>3.08499264283006E-2</v>
      </c>
      <c r="R18" s="180">
        <v>1992</v>
      </c>
      <c r="S18" s="211">
        <v>5.3464091697364997E-4</v>
      </c>
      <c r="T18" s="211">
        <v>0.89014461140197398</v>
      </c>
      <c r="U18" s="212">
        <v>3.10211032298792E-2</v>
      </c>
    </row>
    <row r="19" spans="1:21" ht="15.75" customHeight="1">
      <c r="A19" s="191"/>
      <c r="B19" s="171" t="s">
        <v>560</v>
      </c>
      <c r="C19" s="1138">
        <v>513</v>
      </c>
      <c r="D19" s="1158">
        <v>7.7742185383471137E-3</v>
      </c>
      <c r="E19" s="1158">
        <v>0.88329872336137771</v>
      </c>
      <c r="F19" s="1159">
        <v>142</v>
      </c>
      <c r="G19" s="1160">
        <v>0.27714796330840041</v>
      </c>
      <c r="H19" s="1075"/>
      <c r="I19" s="1075" t="s">
        <v>125</v>
      </c>
      <c r="J19" s="180">
        <v>608</v>
      </c>
      <c r="K19" s="211">
        <v>2.3056708045219002E-3</v>
      </c>
      <c r="L19" s="211">
        <v>0.88771206584750095</v>
      </c>
      <c r="M19" s="212">
        <v>0.106017097097026</v>
      </c>
      <c r="N19" s="180">
        <v>670</v>
      </c>
      <c r="O19" s="211">
        <v>2.3044492198745301E-3</v>
      </c>
      <c r="P19" s="211">
        <v>0.89092494489649199</v>
      </c>
      <c r="Q19" s="212">
        <v>0.106387805098206</v>
      </c>
      <c r="R19" s="180">
        <v>661</v>
      </c>
      <c r="S19" s="211">
        <v>2.3010519757518098E-3</v>
      </c>
      <c r="T19" s="211">
        <v>0.88816157537833196</v>
      </c>
      <c r="U19" s="212">
        <v>0.105921225650993</v>
      </c>
    </row>
    <row r="20" spans="1:21" ht="15.75" customHeight="1">
      <c r="A20" s="191"/>
      <c r="B20" s="171" t="s">
        <v>561</v>
      </c>
      <c r="C20" s="1138">
        <v>509</v>
      </c>
      <c r="D20" s="1158">
        <v>1.8098123770536153E-2</v>
      </c>
      <c r="E20" s="1158">
        <v>0.89132885243614135</v>
      </c>
      <c r="F20" s="1159">
        <v>270</v>
      </c>
      <c r="G20" s="1160">
        <v>0.53020652689159942</v>
      </c>
      <c r="H20" s="1075"/>
      <c r="I20" s="1075" t="s">
        <v>126</v>
      </c>
      <c r="J20" s="180">
        <v>1063</v>
      </c>
      <c r="K20" s="211">
        <v>8.3501657933865107E-3</v>
      </c>
      <c r="L20" s="211">
        <v>0.88644608005953196</v>
      </c>
      <c r="M20" s="212">
        <v>0.288508229801414</v>
      </c>
      <c r="N20" s="180">
        <v>1087</v>
      </c>
      <c r="O20" s="211">
        <v>8.3206460388969301E-3</v>
      </c>
      <c r="P20" s="211">
        <v>0.89011461437440498</v>
      </c>
      <c r="Q20" s="212">
        <v>0.28923535109724202</v>
      </c>
      <c r="R20" s="180">
        <v>1085</v>
      </c>
      <c r="S20" s="211">
        <v>8.3035419366253096E-3</v>
      </c>
      <c r="T20" s="211">
        <v>0.88866544219602595</v>
      </c>
      <c r="U20" s="212">
        <v>0.28829870301256699</v>
      </c>
    </row>
    <row r="21" spans="1:21" ht="15.75" customHeight="1">
      <c r="A21" s="191"/>
      <c r="B21" s="171" t="s">
        <v>562</v>
      </c>
      <c r="C21" s="1138">
        <v>443</v>
      </c>
      <c r="D21" s="1158">
        <v>4.5648565743894171E-2</v>
      </c>
      <c r="E21" s="1158">
        <v>0.89481249362622972</v>
      </c>
      <c r="F21" s="1159">
        <v>446</v>
      </c>
      <c r="G21" s="1160">
        <v>1.0075063007989011</v>
      </c>
      <c r="H21" s="1075"/>
      <c r="I21" s="1075" t="s">
        <v>127</v>
      </c>
      <c r="J21" s="180">
        <v>445</v>
      </c>
      <c r="K21" s="211">
        <v>2.6835017570657999E-2</v>
      </c>
      <c r="L21" s="211">
        <v>0.89564520723823504</v>
      </c>
      <c r="M21" s="212">
        <v>0.70723245898431197</v>
      </c>
      <c r="N21" s="180">
        <v>372</v>
      </c>
      <c r="O21" s="211">
        <v>2.6807615977383601E-2</v>
      </c>
      <c r="P21" s="211">
        <v>0.89137846464771198</v>
      </c>
      <c r="Q21" s="212">
        <v>0.70342818406743302</v>
      </c>
      <c r="R21" s="180">
        <v>370</v>
      </c>
      <c r="S21" s="211">
        <v>2.6811454091249701E-2</v>
      </c>
      <c r="T21" s="211">
        <v>0.89652360174259405</v>
      </c>
      <c r="U21" s="212">
        <v>0.70772004430916902</v>
      </c>
    </row>
    <row r="22" spans="1:21" ht="15.75" customHeight="1">
      <c r="A22" s="191"/>
      <c r="B22" s="171" t="s">
        <v>563</v>
      </c>
      <c r="C22" s="1138">
        <v>101</v>
      </c>
      <c r="D22" s="1158">
        <v>0.20762624981681968</v>
      </c>
      <c r="E22" s="1158">
        <v>0.88891402866333868</v>
      </c>
      <c r="F22" s="1159">
        <v>226</v>
      </c>
      <c r="G22" s="1160">
        <v>2.2353307692759925</v>
      </c>
      <c r="H22" s="1075"/>
      <c r="I22" s="1075" t="s">
        <v>128</v>
      </c>
      <c r="J22" s="180">
        <v>301</v>
      </c>
      <c r="K22" s="211">
        <v>0.10216332501828899</v>
      </c>
      <c r="L22" s="211">
        <v>0.89210032019821695</v>
      </c>
      <c r="M22" s="212">
        <v>1.5038086206940899</v>
      </c>
      <c r="N22" s="180">
        <v>250</v>
      </c>
      <c r="O22" s="211">
        <v>0.105691212335561</v>
      </c>
      <c r="P22" s="211">
        <v>0.88380072833686896</v>
      </c>
      <c r="Q22" s="212">
        <v>1.5116787936196701</v>
      </c>
      <c r="R22" s="180">
        <v>262</v>
      </c>
      <c r="S22" s="211">
        <v>0.106616883870746</v>
      </c>
      <c r="T22" s="211">
        <v>0.88553393418738602</v>
      </c>
      <c r="U22" s="212">
        <v>1.5168030158454</v>
      </c>
    </row>
    <row r="23" spans="1:21" ht="15.75" customHeight="1">
      <c r="A23" s="191"/>
      <c r="B23" s="1083">
        <v>100</v>
      </c>
      <c r="C23" s="1138">
        <v>27</v>
      </c>
      <c r="D23" s="1158">
        <v>1</v>
      </c>
      <c r="E23" s="1158">
        <v>0.85586867180640791</v>
      </c>
      <c r="F23" s="1159">
        <v>178</v>
      </c>
      <c r="G23" s="1160">
        <v>6.6982665195772801</v>
      </c>
      <c r="H23" s="1075"/>
      <c r="I23" s="1075" t="s">
        <v>46</v>
      </c>
      <c r="J23" s="180">
        <v>26</v>
      </c>
      <c r="K23" s="211">
        <v>1</v>
      </c>
      <c r="L23" s="211">
        <v>0.86007924578226003</v>
      </c>
      <c r="M23" s="212">
        <v>6.8262640992038</v>
      </c>
      <c r="N23" s="180">
        <v>27</v>
      </c>
      <c r="O23" s="211">
        <v>1</v>
      </c>
      <c r="P23" s="211">
        <v>0.84979334034825005</v>
      </c>
      <c r="Q23" s="212">
        <v>6.9083701947629601</v>
      </c>
      <c r="R23" s="180">
        <v>25</v>
      </c>
      <c r="S23" s="211">
        <v>1</v>
      </c>
      <c r="T23" s="211">
        <v>0.85879030976273196</v>
      </c>
      <c r="U23" s="212">
        <v>6.9735482095052497</v>
      </c>
    </row>
    <row r="24" spans="1:21" ht="15.75" customHeight="1">
      <c r="A24" s="215" t="s">
        <v>131</v>
      </c>
      <c r="B24" s="216"/>
      <c r="C24" s="1135">
        <f>SUM(C17:C23)</f>
        <v>4574</v>
      </c>
      <c r="D24" s="1161">
        <v>1.8508103778262099E-2</v>
      </c>
      <c r="E24" s="1161">
        <v>0.89188968382555633</v>
      </c>
      <c r="F24" s="1162">
        <f>SUM(F17:F23)</f>
        <v>1440</v>
      </c>
      <c r="G24" s="1163">
        <v>0.31489603119280385</v>
      </c>
      <c r="H24" s="1077" t="s">
        <v>131</v>
      </c>
      <c r="I24" s="1077"/>
      <c r="J24" s="217">
        <f>SUM(J17:J23)</f>
        <v>4531</v>
      </c>
      <c r="K24" s="218">
        <v>1.7619047232630001E-2</v>
      </c>
      <c r="L24" s="218">
        <v>0.89146976511148901</v>
      </c>
      <c r="M24" s="219">
        <v>0.30413112629496702</v>
      </c>
      <c r="N24" s="217">
        <f>SUM(N17:N23)</f>
        <v>4421</v>
      </c>
      <c r="O24" s="218">
        <v>1.6888368796752699E-2</v>
      </c>
      <c r="P24" s="218">
        <v>0.88947431963882095</v>
      </c>
      <c r="Q24" s="219">
        <v>0.28763213742899302</v>
      </c>
      <c r="R24" s="217">
        <f>SUM(R17:R23)</f>
        <v>4395</v>
      </c>
      <c r="S24" s="218">
        <v>1.6858012852318999E-2</v>
      </c>
      <c r="T24" s="218">
        <v>0.88956880133338501</v>
      </c>
      <c r="U24" s="219">
        <v>0.29026750317286798</v>
      </c>
    </row>
    <row r="25" spans="1:21" ht="15.75" customHeight="1">
      <c r="A25" s="191" t="s">
        <v>564</v>
      </c>
      <c r="B25" s="171"/>
      <c r="C25" s="180"/>
      <c r="D25" s="1164"/>
      <c r="E25" s="1164"/>
      <c r="F25" s="1165"/>
      <c r="G25" s="1166"/>
      <c r="H25" s="381"/>
      <c r="I25" s="381"/>
      <c r="J25" s="180"/>
      <c r="K25" s="181"/>
      <c r="L25" s="181"/>
      <c r="M25" s="221"/>
      <c r="N25" s="180"/>
      <c r="O25" s="181"/>
      <c r="P25" s="181"/>
      <c r="Q25" s="221"/>
      <c r="R25" s="180"/>
      <c r="S25" s="181"/>
      <c r="T25" s="181"/>
      <c r="U25" s="221"/>
    </row>
    <row r="26" spans="1:21" ht="15.75" customHeight="1">
      <c r="A26" s="191"/>
      <c r="B26" s="171" t="s">
        <v>558</v>
      </c>
      <c r="C26" s="180">
        <v>2423</v>
      </c>
      <c r="D26" s="1155">
        <v>6.7366168075220795E-4</v>
      </c>
      <c r="E26" s="1155">
        <v>0.45762069530639354</v>
      </c>
      <c r="F26" s="1156">
        <v>195</v>
      </c>
      <c r="G26" s="1157">
        <v>8.0591432779139466E-2</v>
      </c>
      <c r="H26" s="1082" t="s">
        <v>132</v>
      </c>
      <c r="I26" s="381"/>
      <c r="J26" s="180"/>
      <c r="K26" s="181"/>
      <c r="L26" s="181"/>
      <c r="M26" s="221"/>
      <c r="N26" s="180"/>
      <c r="O26" s="181"/>
      <c r="P26" s="181"/>
      <c r="Q26" s="221"/>
      <c r="R26" s="180"/>
      <c r="S26" s="181"/>
      <c r="T26" s="181"/>
      <c r="U26" s="221"/>
    </row>
    <row r="27" spans="1:21" ht="15.75" customHeight="1">
      <c r="A27" s="191"/>
      <c r="B27" s="171" t="s">
        <v>559</v>
      </c>
      <c r="C27" s="180">
        <v>2867</v>
      </c>
      <c r="D27" s="1167">
        <v>2.9401839516708366E-3</v>
      </c>
      <c r="E27" s="1167">
        <v>0.51359212800323328</v>
      </c>
      <c r="F27" s="1159">
        <v>772</v>
      </c>
      <c r="G27" s="1168">
        <v>0.26932357754285363</v>
      </c>
      <c r="H27" s="1075"/>
      <c r="I27" s="1075" t="s">
        <v>124</v>
      </c>
      <c r="J27" s="180">
        <v>2416</v>
      </c>
      <c r="K27" s="211">
        <v>6.7572571435513295E-4</v>
      </c>
      <c r="L27" s="211">
        <v>0.448452553870407</v>
      </c>
      <c r="M27" s="212">
        <v>7.8844437711105497E-2</v>
      </c>
      <c r="N27" s="180">
        <v>2477</v>
      </c>
      <c r="O27" s="211">
        <v>6.7061919517305004E-4</v>
      </c>
      <c r="P27" s="211">
        <v>0.44278416120589997</v>
      </c>
      <c r="Q27" s="212">
        <v>7.7318061609254904E-2</v>
      </c>
      <c r="R27" s="180">
        <v>2465</v>
      </c>
      <c r="S27" s="211">
        <v>6.8024658336051996E-4</v>
      </c>
      <c r="T27" s="211">
        <v>0.43741673838109202</v>
      </c>
      <c r="U27" s="212">
        <v>7.6730899416161805E-2</v>
      </c>
    </row>
    <row r="28" spans="1:21" ht="15.75" customHeight="1">
      <c r="A28" s="191"/>
      <c r="B28" s="171" t="s">
        <v>560</v>
      </c>
      <c r="C28" s="180">
        <v>2001</v>
      </c>
      <c r="D28" s="211">
        <v>7.9946359111915197E-3</v>
      </c>
      <c r="E28" s="211">
        <v>0.6479562944322943</v>
      </c>
      <c r="F28" s="1129">
        <v>1180</v>
      </c>
      <c r="G28" s="1085">
        <v>0.58942638901555178</v>
      </c>
      <c r="H28" s="1075"/>
      <c r="I28" s="1075" t="s">
        <v>125</v>
      </c>
      <c r="J28" s="180">
        <v>1846</v>
      </c>
      <c r="K28" s="211">
        <v>2.26912232516075E-3</v>
      </c>
      <c r="L28" s="211">
        <v>0.46211830948476301</v>
      </c>
      <c r="M28" s="212">
        <v>0.20459576743302699</v>
      </c>
      <c r="N28" s="180">
        <v>1836</v>
      </c>
      <c r="O28" s="211">
        <v>2.2731284732406699E-3</v>
      </c>
      <c r="P28" s="211">
        <v>0.45282433258261801</v>
      </c>
      <c r="Q28" s="212">
        <v>0.20053496325193901</v>
      </c>
      <c r="R28" s="180">
        <v>1899</v>
      </c>
      <c r="S28" s="211">
        <v>2.25943439073012E-3</v>
      </c>
      <c r="T28" s="211">
        <v>0.43983333840998701</v>
      </c>
      <c r="U28" s="212">
        <v>0.19354684010179099</v>
      </c>
    </row>
    <row r="29" spans="1:21" ht="15.75" customHeight="1">
      <c r="A29" s="191"/>
      <c r="B29" s="171" t="s">
        <v>561</v>
      </c>
      <c r="C29" s="180">
        <v>1425</v>
      </c>
      <c r="D29" s="211">
        <v>1.7479679914234048E-2</v>
      </c>
      <c r="E29" s="211">
        <v>0.72016377159433109</v>
      </c>
      <c r="F29" s="1129">
        <v>1259</v>
      </c>
      <c r="G29" s="1085">
        <v>0.88366330635145851</v>
      </c>
      <c r="H29" s="1075"/>
      <c r="I29" s="1075" t="s">
        <v>126</v>
      </c>
      <c r="J29" s="180">
        <v>3831</v>
      </c>
      <c r="K29" s="211">
        <v>8.2515374878779999E-3</v>
      </c>
      <c r="L29" s="211">
        <v>0.64088087325934395</v>
      </c>
      <c r="M29" s="212">
        <v>0.58202762985051903</v>
      </c>
      <c r="N29" s="180">
        <v>3768</v>
      </c>
      <c r="O29" s="211">
        <v>8.2628428843283495E-3</v>
      </c>
      <c r="P29" s="211">
        <v>0.63389506155757702</v>
      </c>
      <c r="Q29" s="212">
        <v>0.57681027990209</v>
      </c>
      <c r="R29" s="180">
        <v>3801</v>
      </c>
      <c r="S29" s="211">
        <v>8.36757987852642E-3</v>
      </c>
      <c r="T29" s="211">
        <v>0.62431660394738497</v>
      </c>
      <c r="U29" s="212">
        <v>0.57266771803267302</v>
      </c>
    </row>
    <row r="30" spans="1:21" ht="15.75" customHeight="1">
      <c r="A30" s="191"/>
      <c r="B30" s="171" t="s">
        <v>562</v>
      </c>
      <c r="C30" s="180">
        <v>588</v>
      </c>
      <c r="D30" s="211">
        <v>4.4352853520599346E-2</v>
      </c>
      <c r="E30" s="211">
        <v>0.6829055245338812</v>
      </c>
      <c r="F30" s="1129">
        <v>583</v>
      </c>
      <c r="G30" s="1085">
        <v>0.99192303635733892</v>
      </c>
      <c r="H30" s="1075"/>
      <c r="I30" s="1075" t="s">
        <v>127</v>
      </c>
      <c r="J30" s="180">
        <v>937</v>
      </c>
      <c r="K30" s="211">
        <v>2.5044657919411101E-2</v>
      </c>
      <c r="L30" s="211">
        <v>0.69033155271362601</v>
      </c>
      <c r="M30" s="212">
        <v>0.92804654761905203</v>
      </c>
      <c r="N30" s="180">
        <v>940</v>
      </c>
      <c r="O30" s="211">
        <v>2.50653365263135E-2</v>
      </c>
      <c r="P30" s="211">
        <v>0.68847736052393804</v>
      </c>
      <c r="Q30" s="212">
        <v>0.92571956368502994</v>
      </c>
      <c r="R30" s="180">
        <v>949</v>
      </c>
      <c r="S30" s="211">
        <v>2.50634695392031E-2</v>
      </c>
      <c r="T30" s="211">
        <v>0.69111334067711006</v>
      </c>
      <c r="U30" s="212">
        <v>0.92911936979604304</v>
      </c>
    </row>
    <row r="31" spans="1:21" ht="15.75" customHeight="1">
      <c r="A31" s="191"/>
      <c r="B31" s="171" t="s">
        <v>563</v>
      </c>
      <c r="C31" s="180">
        <v>132</v>
      </c>
      <c r="D31" s="211">
        <v>0.21396529902097589</v>
      </c>
      <c r="E31" s="211">
        <v>0.65888209227496053</v>
      </c>
      <c r="F31" s="1129">
        <v>188</v>
      </c>
      <c r="G31" s="1085">
        <v>1.4226099265840078</v>
      </c>
      <c r="H31" s="1075"/>
      <c r="I31" s="1075" t="s">
        <v>128</v>
      </c>
      <c r="J31" s="180">
        <v>385</v>
      </c>
      <c r="K31" s="211">
        <v>0.104700474258601</v>
      </c>
      <c r="L31" s="211">
        <v>0.66538363216739405</v>
      </c>
      <c r="M31" s="212">
        <v>1.13151052597919</v>
      </c>
      <c r="N31" s="180">
        <v>387</v>
      </c>
      <c r="O31" s="211">
        <v>0.10468117943468599</v>
      </c>
      <c r="P31" s="211">
        <v>0.66608707193000904</v>
      </c>
      <c r="Q31" s="212">
        <v>1.1282113893600401</v>
      </c>
      <c r="R31" s="180">
        <v>401</v>
      </c>
      <c r="S31" s="211">
        <v>0.10476310087976699</v>
      </c>
      <c r="T31" s="211">
        <v>0.65662421281955896</v>
      </c>
      <c r="U31" s="212">
        <v>1.1158062060776901</v>
      </c>
    </row>
    <row r="32" spans="1:21" ht="15.75" customHeight="1">
      <c r="A32" s="191"/>
      <c r="B32" s="1083">
        <v>100</v>
      </c>
      <c r="C32" s="180">
        <v>111</v>
      </c>
      <c r="D32" s="211">
        <v>1</v>
      </c>
      <c r="E32" s="211">
        <v>0.6346454565032793</v>
      </c>
      <c r="F32" s="1129">
        <v>527</v>
      </c>
      <c r="G32" s="1085">
        <v>4.7266921917185867</v>
      </c>
      <c r="H32" s="1075"/>
      <c r="I32" s="1075" t="s">
        <v>46</v>
      </c>
      <c r="J32" s="180">
        <v>109</v>
      </c>
      <c r="K32" s="211">
        <v>1</v>
      </c>
      <c r="L32" s="211">
        <v>0.61720716405435705</v>
      </c>
      <c r="M32" s="212">
        <v>4.5689671111888499</v>
      </c>
      <c r="N32" s="180">
        <v>102</v>
      </c>
      <c r="O32" s="211">
        <v>1</v>
      </c>
      <c r="P32" s="211">
        <v>0.61891291621996902</v>
      </c>
      <c r="Q32" s="212">
        <v>4.6212989493340997</v>
      </c>
      <c r="R32" s="180">
        <v>107</v>
      </c>
      <c r="S32" s="211">
        <v>1</v>
      </c>
      <c r="T32" s="211">
        <v>0.58896544271391904</v>
      </c>
      <c r="U32" s="212">
        <v>4.5791828826463696</v>
      </c>
    </row>
    <row r="33" spans="1:21" ht="15.75" customHeight="1">
      <c r="A33" s="192" t="s">
        <v>133</v>
      </c>
      <c r="B33" s="171"/>
      <c r="C33" s="222">
        <f>SUM(C26:C32)</f>
        <v>9547</v>
      </c>
      <c r="D33" s="1140">
        <v>2.2704374981830189E-2</v>
      </c>
      <c r="E33" s="1140">
        <v>0.57224650226748497</v>
      </c>
      <c r="F33" s="1139">
        <f>SUM(F26:F32)</f>
        <v>4704</v>
      </c>
      <c r="G33" s="1141">
        <v>0.49274086466586381</v>
      </c>
      <c r="H33" s="1079" t="s">
        <v>133</v>
      </c>
      <c r="I33" s="1079"/>
      <c r="J33" s="222">
        <f>SUM(J26:J32)</f>
        <v>9524</v>
      </c>
      <c r="K33" s="223">
        <v>2.1961632539004801E-2</v>
      </c>
      <c r="L33" s="223">
        <v>0.56298909094648797</v>
      </c>
      <c r="M33" s="224">
        <v>0.482631297117745</v>
      </c>
      <c r="N33" s="222">
        <f>SUM(N26:N32)</f>
        <v>9510</v>
      </c>
      <c r="O33" s="223">
        <v>2.1374219682864602E-2</v>
      </c>
      <c r="P33" s="223">
        <v>0.55569732822823303</v>
      </c>
      <c r="Q33" s="224">
        <v>0.47445030550941403</v>
      </c>
      <c r="R33" s="222">
        <f>SUM(R26:R32)</f>
        <v>9622</v>
      </c>
      <c r="S33" s="223">
        <v>2.1889676071948701E-2</v>
      </c>
      <c r="T33" s="223">
        <v>0.54758514115750601</v>
      </c>
      <c r="U33" s="224">
        <v>0.47320096687857999</v>
      </c>
    </row>
    <row r="34" spans="1:21" ht="15.75" customHeight="1" thickBot="1">
      <c r="A34" s="225"/>
      <c r="B34" s="226"/>
      <c r="C34" s="227"/>
      <c r="D34" s="228"/>
      <c r="E34" s="228"/>
      <c r="F34" s="1080"/>
      <c r="G34" s="229"/>
      <c r="H34" s="1081"/>
      <c r="I34" s="1081"/>
      <c r="J34" s="227"/>
      <c r="K34" s="228"/>
      <c r="L34" s="228"/>
      <c r="M34" s="229"/>
      <c r="N34" s="227"/>
      <c r="O34" s="228"/>
      <c r="P34" s="228"/>
      <c r="Q34" s="229"/>
      <c r="R34" s="227"/>
      <c r="S34" s="228"/>
      <c r="T34" s="228"/>
      <c r="U34" s="229"/>
    </row>
    <row r="35" spans="1:21" ht="15.75" customHeight="1">
      <c r="A35" s="230"/>
      <c r="B35" s="5"/>
      <c r="C35" s="14"/>
      <c r="D35" s="14"/>
      <c r="E35" s="14"/>
      <c r="F35" s="14"/>
      <c r="G35" s="14"/>
      <c r="H35" s="14"/>
      <c r="I35" s="14"/>
      <c r="J35" s="14"/>
      <c r="K35" s="14"/>
      <c r="L35" s="14"/>
      <c r="M35" s="14"/>
      <c r="N35" s="14"/>
      <c r="O35" s="14"/>
      <c r="P35" s="14"/>
      <c r="Q35" s="14"/>
      <c r="R35" s="14"/>
      <c r="S35" s="14"/>
      <c r="T35" s="14"/>
      <c r="U35" s="14"/>
    </row>
    <row r="36" spans="1:21" ht="9" customHeight="1" thickBot="1">
      <c r="A36" s="231"/>
      <c r="B36" s="5"/>
      <c r="C36" s="14"/>
      <c r="D36" s="14"/>
      <c r="E36" s="14"/>
      <c r="F36" s="14"/>
      <c r="G36" s="14"/>
      <c r="H36" s="14"/>
      <c r="I36" s="14"/>
      <c r="J36" s="14"/>
      <c r="K36" s="14"/>
      <c r="L36" s="14"/>
      <c r="M36" s="14"/>
      <c r="N36" s="14"/>
      <c r="O36" s="14"/>
      <c r="P36" s="14"/>
      <c r="Q36" s="14"/>
      <c r="R36" s="14"/>
      <c r="S36" s="14"/>
      <c r="T36" s="14"/>
      <c r="U36" s="14"/>
    </row>
    <row r="37" spans="1:21" ht="83.25" customHeight="1" thickBot="1">
      <c r="A37" s="4445" t="s">
        <v>134</v>
      </c>
      <c r="B37" s="4446"/>
      <c r="C37" s="232" t="s">
        <v>135</v>
      </c>
      <c r="D37" s="72" t="s">
        <v>136</v>
      </c>
      <c r="E37" s="14"/>
      <c r="F37" s="14"/>
      <c r="G37" s="14"/>
      <c r="H37" s="14"/>
      <c r="I37" s="14"/>
      <c r="J37" s="232" t="s">
        <v>135</v>
      </c>
      <c r="K37" s="72" t="s">
        <v>136</v>
      </c>
      <c r="L37" s="14"/>
      <c r="M37" s="14"/>
      <c r="N37" s="232" t="s">
        <v>135</v>
      </c>
      <c r="O37" s="72" t="s">
        <v>136</v>
      </c>
      <c r="P37" s="14"/>
      <c r="Q37" s="14"/>
      <c r="R37" s="232" t="s">
        <v>135</v>
      </c>
      <c r="S37" s="72" t="s">
        <v>136</v>
      </c>
      <c r="T37" s="14"/>
      <c r="U37" s="14"/>
    </row>
    <row r="38" spans="1:21" ht="19.5" customHeight="1">
      <c r="A38" s="233"/>
      <c r="B38" s="234" t="s">
        <v>137</v>
      </c>
      <c r="C38" s="235">
        <v>11155</v>
      </c>
      <c r="D38" s="236">
        <v>4881</v>
      </c>
      <c r="E38" s="14"/>
      <c r="F38" s="14"/>
      <c r="G38" s="14"/>
      <c r="H38" s="14"/>
      <c r="I38" s="14"/>
      <c r="J38" s="235">
        <v>10932</v>
      </c>
      <c r="K38" s="236">
        <v>4866</v>
      </c>
      <c r="L38" s="14"/>
      <c r="M38" s="14"/>
      <c r="N38" s="235">
        <v>10560</v>
      </c>
      <c r="O38" s="236">
        <v>4713</v>
      </c>
      <c r="P38" s="14"/>
      <c r="Q38" s="14"/>
      <c r="R38" s="235">
        <v>10231</v>
      </c>
      <c r="S38" s="236">
        <v>4583</v>
      </c>
      <c r="T38" s="14"/>
      <c r="U38" s="5"/>
    </row>
    <row r="39" spans="1:21" ht="19.5" customHeight="1">
      <c r="A39" s="237"/>
      <c r="B39" s="171" t="s">
        <v>54</v>
      </c>
      <c r="C39" s="235">
        <v>5196</v>
      </c>
      <c r="D39" s="236">
        <v>1974</v>
      </c>
      <c r="E39" s="14"/>
      <c r="F39" s="14"/>
      <c r="G39" s="14"/>
      <c r="H39" s="14"/>
      <c r="I39" s="14"/>
      <c r="J39" s="235">
        <v>5135</v>
      </c>
      <c r="K39" s="236">
        <v>1961</v>
      </c>
      <c r="L39" s="14"/>
      <c r="M39" s="14"/>
      <c r="N39" s="235">
        <v>4982</v>
      </c>
      <c r="O39" s="236">
        <v>1876</v>
      </c>
      <c r="P39" s="14"/>
      <c r="Q39" s="14"/>
      <c r="R39" s="235">
        <v>4938</v>
      </c>
      <c r="S39" s="236">
        <v>1878</v>
      </c>
      <c r="T39" s="14"/>
      <c r="U39" s="5"/>
    </row>
    <row r="40" spans="1:21" ht="19.5" customHeight="1">
      <c r="A40" s="1470"/>
      <c r="B40" s="1471" t="s">
        <v>55</v>
      </c>
      <c r="C40" s="235">
        <v>1983</v>
      </c>
      <c r="D40" s="236">
        <v>1170</v>
      </c>
      <c r="E40" s="14"/>
      <c r="F40" s="14"/>
      <c r="G40" s="14"/>
      <c r="H40" s="14"/>
      <c r="I40" s="14"/>
      <c r="J40" s="235">
        <v>1961</v>
      </c>
      <c r="K40" s="236">
        <v>1161</v>
      </c>
      <c r="L40" s="14"/>
      <c r="M40" s="14"/>
      <c r="N40" s="235">
        <v>1908</v>
      </c>
      <c r="O40" s="236">
        <v>1129</v>
      </c>
      <c r="P40" s="14"/>
      <c r="Q40" s="14"/>
      <c r="R40" s="235">
        <v>1978</v>
      </c>
      <c r="S40" s="236">
        <v>1170</v>
      </c>
      <c r="T40" s="14"/>
      <c r="U40" s="5"/>
    </row>
    <row r="41" spans="1:21" ht="19.5" customHeight="1" thickBot="1">
      <c r="A41" s="239"/>
      <c r="B41" s="240" t="s">
        <v>5</v>
      </c>
      <c r="C41" s="241">
        <f>SUM(C38:C40)</f>
        <v>18334</v>
      </c>
      <c r="D41" s="242">
        <f>SUM(D38:D40)</f>
        <v>8025</v>
      </c>
      <c r="E41" s="14"/>
      <c r="F41" s="14"/>
      <c r="G41" s="14"/>
      <c r="H41" s="14"/>
      <c r="I41" s="14"/>
      <c r="J41" s="241">
        <f>SUM(J38:J40)</f>
        <v>18028</v>
      </c>
      <c r="K41" s="242">
        <f>SUM(K38:K40)</f>
        <v>7988</v>
      </c>
      <c r="L41" s="14"/>
      <c r="M41" s="14"/>
      <c r="N41" s="241">
        <f>SUM(N38:N40)</f>
        <v>17450</v>
      </c>
      <c r="O41" s="242">
        <f>SUM(O38:O40)</f>
        <v>7718</v>
      </c>
      <c r="P41" s="14"/>
      <c r="Q41" s="14"/>
      <c r="R41" s="241">
        <f>SUM(R38:R40)</f>
        <v>17147</v>
      </c>
      <c r="S41" s="242">
        <f>SUM(S38:S40)</f>
        <v>7631</v>
      </c>
      <c r="T41" s="14"/>
      <c r="U41" s="5"/>
    </row>
    <row r="42" spans="1:21">
      <c r="C42" s="21"/>
      <c r="D42" s="21"/>
      <c r="E42" s="21"/>
      <c r="F42" s="21"/>
      <c r="G42" s="21"/>
      <c r="H42" s="21"/>
      <c r="I42" s="21"/>
      <c r="J42" s="21"/>
      <c r="K42" s="21"/>
      <c r="L42" s="21"/>
      <c r="M42" s="21"/>
      <c r="N42" s="21"/>
      <c r="O42" s="21"/>
      <c r="P42" s="21"/>
      <c r="Q42" s="21"/>
      <c r="R42" s="21"/>
      <c r="S42" s="21"/>
      <c r="T42" s="21"/>
    </row>
    <row r="43" spans="1:21">
      <c r="A43" s="1235" t="s">
        <v>245</v>
      </c>
    </row>
    <row r="44" spans="1:21">
      <c r="A44" s="198"/>
    </row>
  </sheetData>
  <mergeCells count="10">
    <mergeCell ref="A6:B6"/>
    <mergeCell ref="H6:I6"/>
    <mergeCell ref="A37:B37"/>
    <mergeCell ref="A1:U1"/>
    <mergeCell ref="C3:U3"/>
    <mergeCell ref="A5:B5"/>
    <mergeCell ref="C5:G5"/>
    <mergeCell ref="J5:M5"/>
    <mergeCell ref="N5:Q5"/>
    <mergeCell ref="R5:U5"/>
  </mergeCells>
  <printOptions horizontalCentered="1"/>
  <pageMargins left="0.31496062992125984" right="0.31496062992125984" top="0.39370078740157483" bottom="0.39370078740157483" header="0.19685039370078741" footer="0.19685039370078741"/>
  <pageSetup scale="38" orientation="landscape" r:id="rId1"/>
  <headerFooter alignWithMargins="0">
    <oddFooter>&amp;L&amp;"Tahoma,Italique"&amp;16National Bank of Canada - Supplementary Financial Information&amp;R&amp;"Tahoma,Italique"&amp;16page 42</oddFooter>
  </headerFooter>
  <drawing r:id="rId2"/>
  <legacyDrawing r:id="rId3"/>
  <oleObjects>
    <mc:AlternateContent xmlns:mc="http://schemas.openxmlformats.org/markup-compatibility/2006">
      <mc:Choice Requires="x14">
        <oleObject progId="Word.Document.8" shapeId="416769" r:id="rId4">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416769" r:id="rId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5">
    <tabColor rgb="FFFFFF00"/>
    <pageSetUpPr fitToPage="1"/>
  </sheetPr>
  <dimension ref="A1:R44"/>
  <sheetViews>
    <sheetView view="pageBreakPreview" zoomScale="75" zoomScaleNormal="75" zoomScaleSheetLayoutView="75" workbookViewId="0">
      <selection activeCell="H28" sqref="H28"/>
    </sheetView>
  </sheetViews>
  <sheetFormatPr defaultColWidth="8.88671875" defaultRowHeight="15"/>
  <cols>
    <col min="1" max="1" width="5.33203125" customWidth="1"/>
    <col min="2" max="2" width="30.109375" customWidth="1"/>
    <col min="3" max="18" width="12.77734375" customWidth="1"/>
    <col min="257" max="257" width="5.33203125" customWidth="1"/>
    <col min="258" max="258" width="37.109375" customWidth="1"/>
    <col min="259" max="260" width="12.6640625" customWidth="1"/>
    <col min="261" max="262" width="12.109375" customWidth="1"/>
    <col min="263" max="274" width="13" customWidth="1"/>
    <col min="513" max="513" width="5.33203125" customWidth="1"/>
    <col min="514" max="514" width="37.109375" customWidth="1"/>
    <col min="515" max="516" width="12.6640625" customWidth="1"/>
    <col min="517" max="518" width="12.109375" customWidth="1"/>
    <col min="519" max="530" width="13" customWidth="1"/>
    <col min="769" max="769" width="5.33203125" customWidth="1"/>
    <col min="770" max="770" width="37.109375" customWidth="1"/>
    <col min="771" max="772" width="12.6640625" customWidth="1"/>
    <col min="773" max="774" width="12.109375" customWidth="1"/>
    <col min="775" max="786" width="13" customWidth="1"/>
    <col min="1025" max="1025" width="5.33203125" customWidth="1"/>
    <col min="1026" max="1026" width="37.109375" customWidth="1"/>
    <col min="1027" max="1028" width="12.6640625" customWidth="1"/>
    <col min="1029" max="1030" width="12.109375" customWidth="1"/>
    <col min="1031" max="1042" width="13" customWidth="1"/>
    <col min="1281" max="1281" width="5.33203125" customWidth="1"/>
    <col min="1282" max="1282" width="37.109375" customWidth="1"/>
    <col min="1283" max="1284" width="12.6640625" customWidth="1"/>
    <col min="1285" max="1286" width="12.109375" customWidth="1"/>
    <col min="1287" max="1298" width="13" customWidth="1"/>
    <col min="1537" max="1537" width="5.33203125" customWidth="1"/>
    <col min="1538" max="1538" width="37.109375" customWidth="1"/>
    <col min="1539" max="1540" width="12.6640625" customWidth="1"/>
    <col min="1541" max="1542" width="12.109375" customWidth="1"/>
    <col min="1543" max="1554" width="13" customWidth="1"/>
    <col min="1793" max="1793" width="5.33203125" customWidth="1"/>
    <col min="1794" max="1794" width="37.109375" customWidth="1"/>
    <col min="1795" max="1796" width="12.6640625" customWidth="1"/>
    <col min="1797" max="1798" width="12.109375" customWidth="1"/>
    <col min="1799" max="1810" width="13" customWidth="1"/>
    <col min="2049" max="2049" width="5.33203125" customWidth="1"/>
    <col min="2050" max="2050" width="37.109375" customWidth="1"/>
    <col min="2051" max="2052" width="12.6640625" customWidth="1"/>
    <col min="2053" max="2054" width="12.109375" customWidth="1"/>
    <col min="2055" max="2066" width="13" customWidth="1"/>
    <col min="2305" max="2305" width="5.33203125" customWidth="1"/>
    <col min="2306" max="2306" width="37.109375" customWidth="1"/>
    <col min="2307" max="2308" width="12.6640625" customWidth="1"/>
    <col min="2309" max="2310" width="12.109375" customWidth="1"/>
    <col min="2311" max="2322" width="13" customWidth="1"/>
    <col min="2561" max="2561" width="5.33203125" customWidth="1"/>
    <col min="2562" max="2562" width="37.109375" customWidth="1"/>
    <col min="2563" max="2564" width="12.6640625" customWidth="1"/>
    <col min="2565" max="2566" width="12.109375" customWidth="1"/>
    <col min="2567" max="2578" width="13" customWidth="1"/>
    <col min="2817" max="2817" width="5.33203125" customWidth="1"/>
    <col min="2818" max="2818" width="37.109375" customWidth="1"/>
    <col min="2819" max="2820" width="12.6640625" customWidth="1"/>
    <col min="2821" max="2822" width="12.109375" customWidth="1"/>
    <col min="2823" max="2834" width="13" customWidth="1"/>
    <col min="3073" max="3073" width="5.33203125" customWidth="1"/>
    <col min="3074" max="3074" width="37.109375" customWidth="1"/>
    <col min="3075" max="3076" width="12.6640625" customWidth="1"/>
    <col min="3077" max="3078" width="12.109375" customWidth="1"/>
    <col min="3079" max="3090" width="13" customWidth="1"/>
    <col min="3329" max="3329" width="5.33203125" customWidth="1"/>
    <col min="3330" max="3330" width="37.109375" customWidth="1"/>
    <col min="3331" max="3332" width="12.6640625" customWidth="1"/>
    <col min="3333" max="3334" width="12.109375" customWidth="1"/>
    <col min="3335" max="3346" width="13" customWidth="1"/>
    <col min="3585" max="3585" width="5.33203125" customWidth="1"/>
    <col min="3586" max="3586" width="37.109375" customWidth="1"/>
    <col min="3587" max="3588" width="12.6640625" customWidth="1"/>
    <col min="3589" max="3590" width="12.109375" customWidth="1"/>
    <col min="3591" max="3602" width="13" customWidth="1"/>
    <col min="3841" max="3841" width="5.33203125" customWidth="1"/>
    <col min="3842" max="3842" width="37.109375" customWidth="1"/>
    <col min="3843" max="3844" width="12.6640625" customWidth="1"/>
    <col min="3845" max="3846" width="12.109375" customWidth="1"/>
    <col min="3847" max="3858" width="13" customWidth="1"/>
    <col min="4097" max="4097" width="5.33203125" customWidth="1"/>
    <col min="4098" max="4098" width="37.109375" customWidth="1"/>
    <col min="4099" max="4100" width="12.6640625" customWidth="1"/>
    <col min="4101" max="4102" width="12.109375" customWidth="1"/>
    <col min="4103" max="4114" width="13" customWidth="1"/>
    <col min="4353" max="4353" width="5.33203125" customWidth="1"/>
    <col min="4354" max="4354" width="37.109375" customWidth="1"/>
    <col min="4355" max="4356" width="12.6640625" customWidth="1"/>
    <col min="4357" max="4358" width="12.109375" customWidth="1"/>
    <col min="4359" max="4370" width="13" customWidth="1"/>
    <col min="4609" max="4609" width="5.33203125" customWidth="1"/>
    <col min="4610" max="4610" width="37.109375" customWidth="1"/>
    <col min="4611" max="4612" width="12.6640625" customWidth="1"/>
    <col min="4613" max="4614" width="12.109375" customWidth="1"/>
    <col min="4615" max="4626" width="13" customWidth="1"/>
    <col min="4865" max="4865" width="5.33203125" customWidth="1"/>
    <col min="4866" max="4866" width="37.109375" customWidth="1"/>
    <col min="4867" max="4868" width="12.6640625" customWidth="1"/>
    <col min="4869" max="4870" width="12.109375" customWidth="1"/>
    <col min="4871" max="4882" width="13" customWidth="1"/>
    <col min="5121" max="5121" width="5.33203125" customWidth="1"/>
    <col min="5122" max="5122" width="37.109375" customWidth="1"/>
    <col min="5123" max="5124" width="12.6640625" customWidth="1"/>
    <col min="5125" max="5126" width="12.109375" customWidth="1"/>
    <col min="5127" max="5138" width="13" customWidth="1"/>
    <col min="5377" max="5377" width="5.33203125" customWidth="1"/>
    <col min="5378" max="5378" width="37.109375" customWidth="1"/>
    <col min="5379" max="5380" width="12.6640625" customWidth="1"/>
    <col min="5381" max="5382" width="12.109375" customWidth="1"/>
    <col min="5383" max="5394" width="13" customWidth="1"/>
    <col min="5633" max="5633" width="5.33203125" customWidth="1"/>
    <col min="5634" max="5634" width="37.109375" customWidth="1"/>
    <col min="5635" max="5636" width="12.6640625" customWidth="1"/>
    <col min="5637" max="5638" width="12.109375" customWidth="1"/>
    <col min="5639" max="5650" width="13" customWidth="1"/>
    <col min="5889" max="5889" width="5.33203125" customWidth="1"/>
    <col min="5890" max="5890" width="37.109375" customWidth="1"/>
    <col min="5891" max="5892" width="12.6640625" customWidth="1"/>
    <col min="5893" max="5894" width="12.109375" customWidth="1"/>
    <col min="5895" max="5906" width="13" customWidth="1"/>
    <col min="6145" max="6145" width="5.33203125" customWidth="1"/>
    <col min="6146" max="6146" width="37.109375" customWidth="1"/>
    <col min="6147" max="6148" width="12.6640625" customWidth="1"/>
    <col min="6149" max="6150" width="12.109375" customWidth="1"/>
    <col min="6151" max="6162" width="13" customWidth="1"/>
    <col min="6401" max="6401" width="5.33203125" customWidth="1"/>
    <col min="6402" max="6402" width="37.109375" customWidth="1"/>
    <col min="6403" max="6404" width="12.6640625" customWidth="1"/>
    <col min="6405" max="6406" width="12.109375" customWidth="1"/>
    <col min="6407" max="6418" width="13" customWidth="1"/>
    <col min="6657" max="6657" width="5.33203125" customWidth="1"/>
    <col min="6658" max="6658" width="37.109375" customWidth="1"/>
    <col min="6659" max="6660" width="12.6640625" customWidth="1"/>
    <col min="6661" max="6662" width="12.109375" customWidth="1"/>
    <col min="6663" max="6674" width="13" customWidth="1"/>
    <col min="6913" max="6913" width="5.33203125" customWidth="1"/>
    <col min="6914" max="6914" width="37.109375" customWidth="1"/>
    <col min="6915" max="6916" width="12.6640625" customWidth="1"/>
    <col min="6917" max="6918" width="12.109375" customWidth="1"/>
    <col min="6919" max="6930" width="13" customWidth="1"/>
    <col min="7169" max="7169" width="5.33203125" customWidth="1"/>
    <col min="7170" max="7170" width="37.109375" customWidth="1"/>
    <col min="7171" max="7172" width="12.6640625" customWidth="1"/>
    <col min="7173" max="7174" width="12.109375" customWidth="1"/>
    <col min="7175" max="7186" width="13" customWidth="1"/>
    <col min="7425" max="7425" width="5.33203125" customWidth="1"/>
    <col min="7426" max="7426" width="37.109375" customWidth="1"/>
    <col min="7427" max="7428" width="12.6640625" customWidth="1"/>
    <col min="7429" max="7430" width="12.109375" customWidth="1"/>
    <col min="7431" max="7442" width="13" customWidth="1"/>
    <col min="7681" max="7681" width="5.33203125" customWidth="1"/>
    <col min="7682" max="7682" width="37.109375" customWidth="1"/>
    <col min="7683" max="7684" width="12.6640625" customWidth="1"/>
    <col min="7685" max="7686" width="12.109375" customWidth="1"/>
    <col min="7687" max="7698" width="13" customWidth="1"/>
    <col min="7937" max="7937" width="5.33203125" customWidth="1"/>
    <col min="7938" max="7938" width="37.109375" customWidth="1"/>
    <col min="7939" max="7940" width="12.6640625" customWidth="1"/>
    <col min="7941" max="7942" width="12.109375" customWidth="1"/>
    <col min="7943" max="7954" width="13" customWidth="1"/>
    <col min="8193" max="8193" width="5.33203125" customWidth="1"/>
    <col min="8194" max="8194" width="37.109375" customWidth="1"/>
    <col min="8195" max="8196" width="12.6640625" customWidth="1"/>
    <col min="8197" max="8198" width="12.109375" customWidth="1"/>
    <col min="8199" max="8210" width="13" customWidth="1"/>
    <col min="8449" max="8449" width="5.33203125" customWidth="1"/>
    <col min="8450" max="8450" width="37.109375" customWidth="1"/>
    <col min="8451" max="8452" width="12.6640625" customWidth="1"/>
    <col min="8453" max="8454" width="12.109375" customWidth="1"/>
    <col min="8455" max="8466" width="13" customWidth="1"/>
    <col min="8705" max="8705" width="5.33203125" customWidth="1"/>
    <col min="8706" max="8706" width="37.109375" customWidth="1"/>
    <col min="8707" max="8708" width="12.6640625" customWidth="1"/>
    <col min="8709" max="8710" width="12.109375" customWidth="1"/>
    <col min="8711" max="8722" width="13" customWidth="1"/>
    <col min="8961" max="8961" width="5.33203125" customWidth="1"/>
    <col min="8962" max="8962" width="37.109375" customWidth="1"/>
    <col min="8963" max="8964" width="12.6640625" customWidth="1"/>
    <col min="8965" max="8966" width="12.109375" customWidth="1"/>
    <col min="8967" max="8978" width="13" customWidth="1"/>
    <col min="9217" max="9217" width="5.33203125" customWidth="1"/>
    <col min="9218" max="9218" width="37.109375" customWidth="1"/>
    <col min="9219" max="9220" width="12.6640625" customWidth="1"/>
    <col min="9221" max="9222" width="12.109375" customWidth="1"/>
    <col min="9223" max="9234" width="13" customWidth="1"/>
    <col min="9473" max="9473" width="5.33203125" customWidth="1"/>
    <col min="9474" max="9474" width="37.109375" customWidth="1"/>
    <col min="9475" max="9476" width="12.6640625" customWidth="1"/>
    <col min="9477" max="9478" width="12.109375" customWidth="1"/>
    <col min="9479" max="9490" width="13" customWidth="1"/>
    <col min="9729" max="9729" width="5.33203125" customWidth="1"/>
    <col min="9730" max="9730" width="37.109375" customWidth="1"/>
    <col min="9731" max="9732" width="12.6640625" customWidth="1"/>
    <col min="9733" max="9734" width="12.109375" customWidth="1"/>
    <col min="9735" max="9746" width="13" customWidth="1"/>
    <col min="9985" max="9985" width="5.33203125" customWidth="1"/>
    <col min="9986" max="9986" width="37.109375" customWidth="1"/>
    <col min="9987" max="9988" width="12.6640625" customWidth="1"/>
    <col min="9989" max="9990" width="12.109375" customWidth="1"/>
    <col min="9991" max="10002" width="13" customWidth="1"/>
    <col min="10241" max="10241" width="5.33203125" customWidth="1"/>
    <col min="10242" max="10242" width="37.109375" customWidth="1"/>
    <col min="10243" max="10244" width="12.6640625" customWidth="1"/>
    <col min="10245" max="10246" width="12.109375" customWidth="1"/>
    <col min="10247" max="10258" width="13" customWidth="1"/>
    <col min="10497" max="10497" width="5.33203125" customWidth="1"/>
    <col min="10498" max="10498" width="37.109375" customWidth="1"/>
    <col min="10499" max="10500" width="12.6640625" customWidth="1"/>
    <col min="10501" max="10502" width="12.109375" customWidth="1"/>
    <col min="10503" max="10514" width="13" customWidth="1"/>
    <col min="10753" max="10753" width="5.33203125" customWidth="1"/>
    <col min="10754" max="10754" width="37.109375" customWidth="1"/>
    <col min="10755" max="10756" width="12.6640625" customWidth="1"/>
    <col min="10757" max="10758" width="12.109375" customWidth="1"/>
    <col min="10759" max="10770" width="13" customWidth="1"/>
    <col min="11009" max="11009" width="5.33203125" customWidth="1"/>
    <col min="11010" max="11010" width="37.109375" customWidth="1"/>
    <col min="11011" max="11012" width="12.6640625" customWidth="1"/>
    <col min="11013" max="11014" width="12.109375" customWidth="1"/>
    <col min="11015" max="11026" width="13" customWidth="1"/>
    <col min="11265" max="11265" width="5.33203125" customWidth="1"/>
    <col min="11266" max="11266" width="37.109375" customWidth="1"/>
    <col min="11267" max="11268" width="12.6640625" customWidth="1"/>
    <col min="11269" max="11270" width="12.109375" customWidth="1"/>
    <col min="11271" max="11282" width="13" customWidth="1"/>
    <col min="11521" max="11521" width="5.33203125" customWidth="1"/>
    <col min="11522" max="11522" width="37.109375" customWidth="1"/>
    <col min="11523" max="11524" width="12.6640625" customWidth="1"/>
    <col min="11525" max="11526" width="12.109375" customWidth="1"/>
    <col min="11527" max="11538" width="13" customWidth="1"/>
    <col min="11777" max="11777" width="5.33203125" customWidth="1"/>
    <col min="11778" max="11778" width="37.109375" customWidth="1"/>
    <col min="11779" max="11780" width="12.6640625" customWidth="1"/>
    <col min="11781" max="11782" width="12.109375" customWidth="1"/>
    <col min="11783" max="11794" width="13" customWidth="1"/>
    <col min="12033" max="12033" width="5.33203125" customWidth="1"/>
    <col min="12034" max="12034" width="37.109375" customWidth="1"/>
    <col min="12035" max="12036" width="12.6640625" customWidth="1"/>
    <col min="12037" max="12038" width="12.109375" customWidth="1"/>
    <col min="12039" max="12050" width="13" customWidth="1"/>
    <col min="12289" max="12289" width="5.33203125" customWidth="1"/>
    <col min="12290" max="12290" width="37.109375" customWidth="1"/>
    <col min="12291" max="12292" width="12.6640625" customWidth="1"/>
    <col min="12293" max="12294" width="12.109375" customWidth="1"/>
    <col min="12295" max="12306" width="13" customWidth="1"/>
    <col min="12545" max="12545" width="5.33203125" customWidth="1"/>
    <col min="12546" max="12546" width="37.109375" customWidth="1"/>
    <col min="12547" max="12548" width="12.6640625" customWidth="1"/>
    <col min="12549" max="12550" width="12.109375" customWidth="1"/>
    <col min="12551" max="12562" width="13" customWidth="1"/>
    <col min="12801" max="12801" width="5.33203125" customWidth="1"/>
    <col min="12802" max="12802" width="37.109375" customWidth="1"/>
    <col min="12803" max="12804" width="12.6640625" customWidth="1"/>
    <col min="12805" max="12806" width="12.109375" customWidth="1"/>
    <col min="12807" max="12818" width="13" customWidth="1"/>
    <col min="13057" max="13057" width="5.33203125" customWidth="1"/>
    <col min="13058" max="13058" width="37.109375" customWidth="1"/>
    <col min="13059" max="13060" width="12.6640625" customWidth="1"/>
    <col min="13061" max="13062" width="12.109375" customWidth="1"/>
    <col min="13063" max="13074" width="13" customWidth="1"/>
    <col min="13313" max="13313" width="5.33203125" customWidth="1"/>
    <col min="13314" max="13314" width="37.109375" customWidth="1"/>
    <col min="13315" max="13316" width="12.6640625" customWidth="1"/>
    <col min="13317" max="13318" width="12.109375" customWidth="1"/>
    <col min="13319" max="13330" width="13" customWidth="1"/>
    <col min="13569" max="13569" width="5.33203125" customWidth="1"/>
    <col min="13570" max="13570" width="37.109375" customWidth="1"/>
    <col min="13571" max="13572" width="12.6640625" customWidth="1"/>
    <col min="13573" max="13574" width="12.109375" customWidth="1"/>
    <col min="13575" max="13586" width="13" customWidth="1"/>
    <col min="13825" max="13825" width="5.33203125" customWidth="1"/>
    <col min="13826" max="13826" width="37.109375" customWidth="1"/>
    <col min="13827" max="13828" width="12.6640625" customWidth="1"/>
    <col min="13829" max="13830" width="12.109375" customWidth="1"/>
    <col min="13831" max="13842" width="13" customWidth="1"/>
    <col min="14081" max="14081" width="5.33203125" customWidth="1"/>
    <col min="14082" max="14082" width="37.109375" customWidth="1"/>
    <col min="14083" max="14084" width="12.6640625" customWidth="1"/>
    <col min="14085" max="14086" width="12.109375" customWidth="1"/>
    <col min="14087" max="14098" width="13" customWidth="1"/>
    <col min="14337" max="14337" width="5.33203125" customWidth="1"/>
    <col min="14338" max="14338" width="37.109375" customWidth="1"/>
    <col min="14339" max="14340" width="12.6640625" customWidth="1"/>
    <col min="14341" max="14342" width="12.109375" customWidth="1"/>
    <col min="14343" max="14354" width="13" customWidth="1"/>
    <col min="14593" max="14593" width="5.33203125" customWidth="1"/>
    <col min="14594" max="14594" width="37.109375" customWidth="1"/>
    <col min="14595" max="14596" width="12.6640625" customWidth="1"/>
    <col min="14597" max="14598" width="12.109375" customWidth="1"/>
    <col min="14599" max="14610" width="13" customWidth="1"/>
    <col min="14849" max="14849" width="5.33203125" customWidth="1"/>
    <col min="14850" max="14850" width="37.109375" customWidth="1"/>
    <col min="14851" max="14852" width="12.6640625" customWidth="1"/>
    <col min="14853" max="14854" width="12.109375" customWidth="1"/>
    <col min="14855" max="14866" width="13" customWidth="1"/>
    <col min="15105" max="15105" width="5.33203125" customWidth="1"/>
    <col min="15106" max="15106" width="37.109375" customWidth="1"/>
    <col min="15107" max="15108" width="12.6640625" customWidth="1"/>
    <col min="15109" max="15110" width="12.109375" customWidth="1"/>
    <col min="15111" max="15122" width="13" customWidth="1"/>
    <col min="15361" max="15361" width="5.33203125" customWidth="1"/>
    <col min="15362" max="15362" width="37.109375" customWidth="1"/>
    <col min="15363" max="15364" width="12.6640625" customWidth="1"/>
    <col min="15365" max="15366" width="12.109375" customWidth="1"/>
    <col min="15367" max="15378" width="13" customWidth="1"/>
    <col min="15617" max="15617" width="5.33203125" customWidth="1"/>
    <col min="15618" max="15618" width="37.109375" customWidth="1"/>
    <col min="15619" max="15620" width="12.6640625" customWidth="1"/>
    <col min="15621" max="15622" width="12.109375" customWidth="1"/>
    <col min="15623" max="15634" width="13" customWidth="1"/>
    <col min="15873" max="15873" width="5.33203125" customWidth="1"/>
    <col min="15874" max="15874" width="37.109375" customWidth="1"/>
    <col min="15875" max="15876" width="12.6640625" customWidth="1"/>
    <col min="15877" max="15878" width="12.109375" customWidth="1"/>
    <col min="15879" max="15890" width="13" customWidth="1"/>
    <col min="16129" max="16129" width="5.33203125" customWidth="1"/>
    <col min="16130" max="16130" width="37.109375" customWidth="1"/>
    <col min="16131" max="16132" width="12.6640625" customWidth="1"/>
    <col min="16133" max="16134" width="12.109375" customWidth="1"/>
    <col min="16135" max="16146" width="13" customWidth="1"/>
  </cols>
  <sheetData>
    <row r="1" spans="1:18" ht="23.1" customHeight="1">
      <c r="A1" s="4265" t="s">
        <v>323</v>
      </c>
      <c r="B1" s="4265"/>
      <c r="C1" s="4265"/>
      <c r="D1" s="4265"/>
      <c r="E1" s="4265"/>
      <c r="F1" s="4265"/>
      <c r="G1" s="4265"/>
      <c r="H1" s="4265"/>
      <c r="I1" s="4265"/>
      <c r="J1" s="4265"/>
      <c r="K1" s="4265"/>
      <c r="L1" s="4265"/>
      <c r="M1" s="4265"/>
      <c r="N1" s="4265"/>
      <c r="O1" s="4265"/>
      <c r="P1" s="4265"/>
      <c r="Q1" s="4265"/>
      <c r="R1" s="4265"/>
    </row>
    <row r="2" spans="1:18" s="50" customFormat="1" ht="16.5" customHeight="1" thickBot="1"/>
    <row r="3" spans="1:18" s="42" customFormat="1" ht="19.5" customHeight="1" thickBot="1">
      <c r="C3" s="4453">
        <v>2012</v>
      </c>
      <c r="D3" s="4454"/>
      <c r="E3" s="4454"/>
      <c r="F3" s="4454"/>
      <c r="G3" s="4454"/>
      <c r="H3" s="4454"/>
      <c r="I3" s="4454"/>
      <c r="J3" s="4454"/>
      <c r="K3" s="4454"/>
      <c r="L3" s="4454"/>
      <c r="M3" s="4454"/>
      <c r="N3" s="4454"/>
      <c r="O3" s="4454"/>
      <c r="P3" s="4454"/>
      <c r="Q3" s="4454"/>
      <c r="R3" s="4455"/>
    </row>
    <row r="4" spans="1:18" ht="16.5" thickBot="1">
      <c r="B4" s="14"/>
      <c r="C4" s="611"/>
      <c r="D4" s="611"/>
      <c r="E4" s="611"/>
      <c r="F4" s="611"/>
      <c r="G4" s="611"/>
      <c r="H4" s="611"/>
      <c r="I4" s="611"/>
      <c r="J4" s="611"/>
      <c r="K4" s="611"/>
      <c r="L4" s="611"/>
      <c r="M4" s="611"/>
      <c r="N4" s="611"/>
      <c r="O4" s="611"/>
      <c r="P4" s="611"/>
      <c r="Q4" s="611"/>
      <c r="R4" s="611"/>
    </row>
    <row r="5" spans="1:18" ht="17.25" customHeight="1" thickBot="1">
      <c r="A5" s="4447" t="s">
        <v>249</v>
      </c>
      <c r="B5" s="4448"/>
      <c r="C5" s="4449" t="s">
        <v>1</v>
      </c>
      <c r="D5" s="4450"/>
      <c r="E5" s="4450"/>
      <c r="F5" s="4451"/>
      <c r="G5" s="4452" t="s">
        <v>2</v>
      </c>
      <c r="H5" s="4450"/>
      <c r="I5" s="4450"/>
      <c r="J5" s="4451"/>
      <c r="K5" s="4452" t="s">
        <v>3</v>
      </c>
      <c r="L5" s="4450"/>
      <c r="M5" s="4450"/>
      <c r="N5" s="4451"/>
      <c r="O5" s="4452" t="s">
        <v>4</v>
      </c>
      <c r="P5" s="4450"/>
      <c r="Q5" s="4450"/>
      <c r="R5" s="4451"/>
    </row>
    <row r="6" spans="1:18" ht="69" customHeight="1" thickBot="1">
      <c r="A6" s="1231" t="s">
        <v>119</v>
      </c>
      <c r="B6" s="1232"/>
      <c r="C6" s="206" t="s">
        <v>36</v>
      </c>
      <c r="D6" s="207" t="s">
        <v>120</v>
      </c>
      <c r="E6" s="207" t="s">
        <v>121</v>
      </c>
      <c r="F6" s="208" t="s">
        <v>566</v>
      </c>
      <c r="G6" s="206" t="s">
        <v>36</v>
      </c>
      <c r="H6" s="207" t="s">
        <v>120</v>
      </c>
      <c r="I6" s="207" t="s">
        <v>121</v>
      </c>
      <c r="J6" s="208" t="s">
        <v>566</v>
      </c>
      <c r="K6" s="206" t="s">
        <v>36</v>
      </c>
      <c r="L6" s="207" t="s">
        <v>120</v>
      </c>
      <c r="M6" s="207" t="s">
        <v>121</v>
      </c>
      <c r="N6" s="208" t="s">
        <v>566</v>
      </c>
      <c r="O6" s="206" t="s">
        <v>36</v>
      </c>
      <c r="P6" s="207" t="s">
        <v>120</v>
      </c>
      <c r="Q6" s="207" t="s">
        <v>121</v>
      </c>
      <c r="R6" s="208" t="s">
        <v>566</v>
      </c>
    </row>
    <row r="7" spans="1:18" ht="15.75" customHeight="1">
      <c r="A7" s="187" t="s">
        <v>123</v>
      </c>
      <c r="B7" s="164"/>
      <c r="C7" s="188"/>
      <c r="D7" s="189"/>
      <c r="E7" s="189"/>
      <c r="F7" s="209"/>
      <c r="G7" s="188"/>
      <c r="H7" s="189"/>
      <c r="I7" s="189"/>
      <c r="J7" s="209"/>
      <c r="K7" s="188"/>
      <c r="L7" s="189"/>
      <c r="M7" s="189"/>
      <c r="N7" s="209"/>
      <c r="O7" s="188"/>
      <c r="P7" s="189"/>
      <c r="Q7" s="189"/>
      <c r="R7" s="209"/>
    </row>
    <row r="8" spans="1:18" ht="15.75" customHeight="1">
      <c r="A8" s="191" t="s">
        <v>107</v>
      </c>
      <c r="B8" s="171"/>
      <c r="C8" s="210"/>
      <c r="D8" s="211"/>
      <c r="E8" s="211"/>
      <c r="F8" s="212"/>
      <c r="G8" s="210"/>
      <c r="H8" s="211"/>
      <c r="I8" s="211"/>
      <c r="J8" s="212"/>
      <c r="K8" s="210"/>
      <c r="L8" s="211"/>
      <c r="M8" s="211"/>
      <c r="N8" s="212"/>
      <c r="O8" s="210"/>
      <c r="P8" s="211"/>
      <c r="Q8" s="211"/>
      <c r="R8" s="212"/>
    </row>
    <row r="9" spans="1:18" ht="15.75" customHeight="1">
      <c r="A9" s="191"/>
      <c r="B9" s="171" t="s">
        <v>124</v>
      </c>
      <c r="C9" s="210">
        <v>15380</v>
      </c>
      <c r="D9" s="211">
        <v>6.6500191199335803E-4</v>
      </c>
      <c r="E9" s="213">
        <v>0.22783985012883701</v>
      </c>
      <c r="F9" s="214">
        <v>3.8299022477898598E-2</v>
      </c>
      <c r="G9" s="210">
        <v>15125</v>
      </c>
      <c r="H9" s="211">
        <v>6.6186698888091899E-4</v>
      </c>
      <c r="I9" s="213">
        <v>0.22765150803192799</v>
      </c>
      <c r="J9" s="214">
        <v>3.8101188178931399E-2</v>
      </c>
      <c r="K9" s="210">
        <v>14550</v>
      </c>
      <c r="L9" s="211">
        <v>6.6361721735562604E-4</v>
      </c>
      <c r="M9" s="213">
        <v>0.227183510946733</v>
      </c>
      <c r="N9" s="214">
        <v>3.8127953477107901E-2</v>
      </c>
      <c r="O9" s="210">
        <v>13545</v>
      </c>
      <c r="P9" s="211">
        <v>1E-3</v>
      </c>
      <c r="Q9" s="213">
        <v>0.22600000000000001</v>
      </c>
      <c r="R9" s="214">
        <v>3.7999999999999999E-2</v>
      </c>
    </row>
    <row r="10" spans="1:18" ht="15.75" customHeight="1">
      <c r="A10" s="191"/>
      <c r="B10" s="171" t="s">
        <v>125</v>
      </c>
      <c r="C10" s="210">
        <v>9065</v>
      </c>
      <c r="D10" s="211">
        <v>2.2938052458550901E-3</v>
      </c>
      <c r="E10" s="211">
        <v>0.21643962571280001</v>
      </c>
      <c r="F10" s="212">
        <v>9.5658808103009196E-2</v>
      </c>
      <c r="G10" s="210">
        <v>8861</v>
      </c>
      <c r="H10" s="211">
        <v>2.2892827450887998E-3</v>
      </c>
      <c r="I10" s="211">
        <v>0.21623906620677499</v>
      </c>
      <c r="J10" s="212">
        <v>9.5458273777588296E-2</v>
      </c>
      <c r="K10" s="210">
        <v>8455</v>
      </c>
      <c r="L10" s="211">
        <v>2.2899490370788499E-3</v>
      </c>
      <c r="M10" s="211">
        <v>0.21433722742928599</v>
      </c>
      <c r="N10" s="212">
        <v>9.4619337484389596E-2</v>
      </c>
      <c r="O10" s="210">
        <v>8094</v>
      </c>
      <c r="P10" s="211">
        <v>2E-3</v>
      </c>
      <c r="Q10" s="211">
        <v>0.214</v>
      </c>
      <c r="R10" s="212">
        <v>9.5000000000000001E-2</v>
      </c>
    </row>
    <row r="11" spans="1:18" ht="15.75" customHeight="1">
      <c r="A11" s="191"/>
      <c r="B11" s="171" t="s">
        <v>126</v>
      </c>
      <c r="C11" s="210">
        <v>9292</v>
      </c>
      <c r="D11" s="211">
        <v>6.6365554960425904E-3</v>
      </c>
      <c r="E11" s="211">
        <v>0.18618226336302299</v>
      </c>
      <c r="F11" s="212">
        <v>0.16738451776046701</v>
      </c>
      <c r="G11" s="210">
        <v>9946</v>
      </c>
      <c r="H11" s="211">
        <v>6.3890618482435298E-3</v>
      </c>
      <c r="I11" s="211">
        <v>0.17871525539295299</v>
      </c>
      <c r="J11" s="212">
        <v>0.157747952925782</v>
      </c>
      <c r="K11" s="210">
        <v>8817</v>
      </c>
      <c r="L11" s="211">
        <v>6.4863177407747403E-3</v>
      </c>
      <c r="M11" s="211">
        <v>0.182128175962747</v>
      </c>
      <c r="N11" s="212">
        <v>0.162075175061936</v>
      </c>
      <c r="O11" s="210">
        <v>8819</v>
      </c>
      <c r="P11" s="211">
        <v>7.0000000000000001E-3</v>
      </c>
      <c r="Q11" s="211">
        <v>0.17799999999999999</v>
      </c>
      <c r="R11" s="212">
        <v>0.159</v>
      </c>
    </row>
    <row r="12" spans="1:18" ht="15.75" customHeight="1">
      <c r="A12" s="191"/>
      <c r="B12" s="171" t="s">
        <v>127</v>
      </c>
      <c r="C12" s="210">
        <v>685</v>
      </c>
      <c r="D12" s="211">
        <v>2.5778216825949801E-2</v>
      </c>
      <c r="E12" s="211">
        <v>0.14724994998065</v>
      </c>
      <c r="F12" s="212">
        <v>0.33240667382624201</v>
      </c>
      <c r="G12" s="210">
        <v>674</v>
      </c>
      <c r="H12" s="211">
        <v>2.5623758460591999E-2</v>
      </c>
      <c r="I12" s="211">
        <v>0.13858658405791599</v>
      </c>
      <c r="J12" s="212">
        <v>0.31124763817071899</v>
      </c>
      <c r="K12" s="210">
        <v>680</v>
      </c>
      <c r="L12" s="211">
        <v>2.5519232751732599E-2</v>
      </c>
      <c r="M12" s="211">
        <v>0.14111019529292801</v>
      </c>
      <c r="N12" s="212">
        <v>0.31564991180113</v>
      </c>
      <c r="O12" s="210">
        <v>702</v>
      </c>
      <c r="P12" s="211">
        <v>2.5999999999999999E-2</v>
      </c>
      <c r="Q12" s="211">
        <v>0.13700000000000001</v>
      </c>
      <c r="R12" s="212">
        <v>0.308</v>
      </c>
    </row>
    <row r="13" spans="1:18" ht="15.75" customHeight="1">
      <c r="A13" s="191"/>
      <c r="B13" s="171" t="s">
        <v>128</v>
      </c>
      <c r="C13" s="210">
        <v>520</v>
      </c>
      <c r="D13" s="211">
        <v>0.13803735200990799</v>
      </c>
      <c r="E13" s="211">
        <v>0.114391797405485</v>
      </c>
      <c r="F13" s="212">
        <v>0.478293451881596</v>
      </c>
      <c r="G13" s="210">
        <v>509</v>
      </c>
      <c r="H13" s="211">
        <v>0.13610351185414499</v>
      </c>
      <c r="I13" s="211">
        <v>0.11122344696778801</v>
      </c>
      <c r="J13" s="212">
        <v>0.468348907379318</v>
      </c>
      <c r="K13" s="210">
        <v>531</v>
      </c>
      <c r="L13" s="211">
        <v>0.14615069990874199</v>
      </c>
      <c r="M13" s="211">
        <v>0.108324048026345</v>
      </c>
      <c r="N13" s="212">
        <v>0.45986197229005599</v>
      </c>
      <c r="O13" s="210">
        <v>513</v>
      </c>
      <c r="P13" s="211">
        <v>0.14099999999999999</v>
      </c>
      <c r="Q13" s="211">
        <v>0.106</v>
      </c>
      <c r="R13" s="212">
        <v>0.44400000000000001</v>
      </c>
    </row>
    <row r="14" spans="1:18" ht="15.75" customHeight="1">
      <c r="A14" s="191"/>
      <c r="B14" s="171" t="s">
        <v>46</v>
      </c>
      <c r="C14" s="210">
        <v>90</v>
      </c>
      <c r="D14" s="211">
        <v>1</v>
      </c>
      <c r="E14" s="211">
        <v>0.105090195033834</v>
      </c>
      <c r="F14" s="212">
        <v>1.0145508416603199</v>
      </c>
      <c r="G14" s="210">
        <v>87</v>
      </c>
      <c r="H14" s="211">
        <v>1</v>
      </c>
      <c r="I14" s="211">
        <v>0.111140189470082</v>
      </c>
      <c r="J14" s="212">
        <v>1.0934036294541001</v>
      </c>
      <c r="K14" s="210">
        <v>82</v>
      </c>
      <c r="L14" s="211">
        <v>1</v>
      </c>
      <c r="M14" s="211">
        <v>0.117889501176595</v>
      </c>
      <c r="N14" s="212">
        <v>1.1618835099710001</v>
      </c>
      <c r="O14" s="210">
        <v>90</v>
      </c>
      <c r="P14" s="211">
        <v>1</v>
      </c>
      <c r="Q14" s="211">
        <v>0.108</v>
      </c>
      <c r="R14" s="212">
        <v>1.07</v>
      </c>
    </row>
    <row r="15" spans="1:18" ht="15.75" customHeight="1">
      <c r="A15" s="215" t="s">
        <v>129</v>
      </c>
      <c r="B15" s="216"/>
      <c r="C15" s="217">
        <f>SUM(C8:C14)</f>
        <v>35032</v>
      </c>
      <c r="D15" s="218">
        <v>7.7397706526935103E-3</v>
      </c>
      <c r="E15" s="218">
        <v>0.210268062120814</v>
      </c>
      <c r="F15" s="219">
        <v>0.102146222042266</v>
      </c>
      <c r="G15" s="217">
        <f>SUM(G8:G14)</f>
        <v>35202</v>
      </c>
      <c r="H15" s="218">
        <v>7.5895973262670603E-3</v>
      </c>
      <c r="I15" s="218">
        <v>0.20727700351480099</v>
      </c>
      <c r="J15" s="219">
        <v>0.100393812031013</v>
      </c>
      <c r="K15" s="217">
        <f>SUM(K8:K14)</f>
        <v>33115</v>
      </c>
      <c r="L15" s="218">
        <v>7.9398580581261109E-3</v>
      </c>
      <c r="M15" s="218">
        <v>0.20796455329011099</v>
      </c>
      <c r="N15" s="219">
        <v>0.10078788199010499</v>
      </c>
      <c r="O15" s="217">
        <f>SUM(O8:O14)</f>
        <v>31763</v>
      </c>
      <c r="P15" s="218">
        <v>8.0000000000000002E-3</v>
      </c>
      <c r="Q15" s="218">
        <v>0.20499999999999999</v>
      </c>
      <c r="R15" s="219">
        <v>0.10100000000000001</v>
      </c>
    </row>
    <row r="16" spans="1:18" ht="15.75" customHeight="1">
      <c r="A16" s="191"/>
      <c r="B16" s="171"/>
      <c r="C16" s="180"/>
      <c r="D16" s="181"/>
      <c r="E16" s="181"/>
      <c r="F16" s="221"/>
      <c r="G16" s="180"/>
      <c r="H16" s="181"/>
      <c r="I16" s="181"/>
      <c r="J16" s="221"/>
      <c r="K16" s="180"/>
      <c r="L16" s="181"/>
      <c r="M16" s="181"/>
      <c r="N16" s="221"/>
      <c r="O16" s="180"/>
      <c r="P16" s="181"/>
      <c r="Q16" s="181"/>
      <c r="R16" s="221"/>
    </row>
    <row r="17" spans="1:18" ht="15.75" customHeight="1">
      <c r="A17" s="191" t="s">
        <v>130</v>
      </c>
      <c r="B17" s="171"/>
      <c r="C17" s="180"/>
      <c r="D17" s="181"/>
      <c r="E17" s="181"/>
      <c r="F17" s="221"/>
      <c r="G17" s="180"/>
      <c r="H17" s="181"/>
      <c r="I17" s="181"/>
      <c r="J17" s="221"/>
      <c r="K17" s="180"/>
      <c r="L17" s="181"/>
      <c r="M17" s="181"/>
      <c r="N17" s="221"/>
      <c r="O17" s="180"/>
      <c r="P17" s="181"/>
      <c r="Q17" s="181"/>
      <c r="R17" s="221"/>
    </row>
    <row r="18" spans="1:18" ht="15.75" customHeight="1">
      <c r="A18" s="191"/>
      <c r="B18" s="171" t="s">
        <v>124</v>
      </c>
      <c r="C18" s="180">
        <v>1974</v>
      </c>
      <c r="D18" s="211">
        <v>5.3758900065447104E-4</v>
      </c>
      <c r="E18" s="211">
        <v>0.89311624270274503</v>
      </c>
      <c r="F18" s="212">
        <v>3.1284379404275503E-2</v>
      </c>
      <c r="G18" s="180">
        <v>1937</v>
      </c>
      <c r="H18" s="211">
        <v>5.37860149164675E-4</v>
      </c>
      <c r="I18" s="211">
        <v>0.89199241713555399</v>
      </c>
      <c r="J18" s="212">
        <v>3.1261421006758897E-2</v>
      </c>
      <c r="K18" s="180">
        <v>1932</v>
      </c>
      <c r="L18" s="211">
        <v>5.3737797656282595E-4</v>
      </c>
      <c r="M18" s="211">
        <v>0.88947169879594901</v>
      </c>
      <c r="N18" s="212">
        <v>3.1135266682269399E-2</v>
      </c>
      <c r="O18" s="180">
        <v>1877</v>
      </c>
      <c r="P18" s="211">
        <v>1E-3</v>
      </c>
      <c r="Q18" s="211">
        <v>0.88800000000000001</v>
      </c>
      <c r="R18" s="212">
        <v>3.1E-2</v>
      </c>
    </row>
    <row r="19" spans="1:18" ht="15.75" customHeight="1">
      <c r="A19" s="191"/>
      <c r="B19" s="171" t="s">
        <v>125</v>
      </c>
      <c r="C19" s="180">
        <v>618</v>
      </c>
      <c r="D19" s="211">
        <v>2.3092889363054599E-3</v>
      </c>
      <c r="E19" s="211">
        <v>0.88899915052089995</v>
      </c>
      <c r="F19" s="212">
        <v>0.106303501025529</v>
      </c>
      <c r="G19" s="180">
        <v>605</v>
      </c>
      <c r="H19" s="211">
        <v>2.3151596924953E-3</v>
      </c>
      <c r="I19" s="211">
        <v>0.88881749459525605</v>
      </c>
      <c r="J19" s="212">
        <v>0.10653003097588901</v>
      </c>
      <c r="K19" s="180">
        <v>626</v>
      </c>
      <c r="L19" s="211">
        <v>2.3123459899537201E-3</v>
      </c>
      <c r="M19" s="211">
        <v>0.88160129215276595</v>
      </c>
      <c r="N19" s="212">
        <v>0.105596883215442</v>
      </c>
      <c r="O19" s="180">
        <v>629</v>
      </c>
      <c r="P19" s="211">
        <v>2E-3</v>
      </c>
      <c r="Q19" s="211">
        <v>0.88100000000000001</v>
      </c>
      <c r="R19" s="212">
        <v>0.106</v>
      </c>
    </row>
    <row r="20" spans="1:18" ht="15.75" customHeight="1">
      <c r="A20" s="191"/>
      <c r="B20" s="171" t="s">
        <v>126</v>
      </c>
      <c r="C20" s="180">
        <v>1095</v>
      </c>
      <c r="D20" s="211">
        <v>8.2567092391477494E-3</v>
      </c>
      <c r="E20" s="211">
        <v>0.88449501709992295</v>
      </c>
      <c r="F20" s="212">
        <v>0.28534958148496897</v>
      </c>
      <c r="G20" s="180">
        <v>1070</v>
      </c>
      <c r="H20" s="211">
        <v>8.28378254915162E-3</v>
      </c>
      <c r="I20" s="211">
        <v>0.88316435694266904</v>
      </c>
      <c r="J20" s="212">
        <v>0.28564390965061298</v>
      </c>
      <c r="K20" s="180">
        <v>1073</v>
      </c>
      <c r="L20" s="211">
        <v>8.1416207216714505E-3</v>
      </c>
      <c r="M20" s="211">
        <v>0.884682476268845</v>
      </c>
      <c r="N20" s="212">
        <v>0.28270203412994499</v>
      </c>
      <c r="O20" s="180">
        <v>1082</v>
      </c>
      <c r="P20" s="211">
        <v>8.0000000000000002E-3</v>
      </c>
      <c r="Q20" s="211">
        <v>0.88400000000000001</v>
      </c>
      <c r="R20" s="212">
        <v>0.28199999999999997</v>
      </c>
    </row>
    <row r="21" spans="1:18" ht="15.75" customHeight="1">
      <c r="A21" s="191"/>
      <c r="B21" s="171" t="s">
        <v>127</v>
      </c>
      <c r="C21" s="180">
        <v>426</v>
      </c>
      <c r="D21" s="211">
        <v>2.69255599977722E-2</v>
      </c>
      <c r="E21" s="211">
        <v>0.89270622354917095</v>
      </c>
      <c r="F21" s="212">
        <v>0.70664350255720698</v>
      </c>
      <c r="G21" s="180">
        <v>430</v>
      </c>
      <c r="H21" s="211">
        <v>2.6948947451115899E-2</v>
      </c>
      <c r="I21" s="211">
        <v>0.89025992529945397</v>
      </c>
      <c r="J21" s="212">
        <v>0.70500269592180198</v>
      </c>
      <c r="K21" s="180">
        <v>400</v>
      </c>
      <c r="L21" s="211">
        <v>2.6922393582407899E-2</v>
      </c>
      <c r="M21" s="211">
        <v>0.89597420947265605</v>
      </c>
      <c r="N21" s="212">
        <v>0.70903595473688097</v>
      </c>
      <c r="O21" s="180">
        <v>398</v>
      </c>
      <c r="P21" s="211">
        <v>2.7E-2</v>
      </c>
      <c r="Q21" s="211">
        <v>0.89700000000000002</v>
      </c>
      <c r="R21" s="212">
        <v>0.70899999999999996</v>
      </c>
    </row>
    <row r="22" spans="1:18" ht="15.75" customHeight="1">
      <c r="A22" s="191"/>
      <c r="B22" s="171" t="s">
        <v>128</v>
      </c>
      <c r="C22" s="180">
        <v>297</v>
      </c>
      <c r="D22" s="211">
        <v>0.10259568049274199</v>
      </c>
      <c r="E22" s="211">
        <v>0.886735958861391</v>
      </c>
      <c r="F22" s="212">
        <v>1.4938999938055</v>
      </c>
      <c r="G22" s="180">
        <v>304</v>
      </c>
      <c r="H22" s="211">
        <v>0.100113225731623</v>
      </c>
      <c r="I22" s="211">
        <v>0.88272071360972404</v>
      </c>
      <c r="J22" s="212">
        <v>1.47983470579928</v>
      </c>
      <c r="K22" s="180">
        <v>281</v>
      </c>
      <c r="L22" s="211">
        <v>0.105511106157601</v>
      </c>
      <c r="M22" s="211">
        <v>0.88717679296585505</v>
      </c>
      <c r="N22" s="212">
        <v>1.5145717534183001</v>
      </c>
      <c r="O22" s="180">
        <v>279</v>
      </c>
      <c r="P22" s="211">
        <v>0.105</v>
      </c>
      <c r="Q22" s="211">
        <v>0.88900000000000001</v>
      </c>
      <c r="R22" s="212">
        <v>1.518</v>
      </c>
    </row>
    <row r="23" spans="1:18" ht="15.75" customHeight="1">
      <c r="A23" s="191"/>
      <c r="B23" s="171" t="s">
        <v>46</v>
      </c>
      <c r="C23" s="180">
        <v>23</v>
      </c>
      <c r="D23" s="211">
        <v>1</v>
      </c>
      <c r="E23" s="211">
        <v>0.85967793356324396</v>
      </c>
      <c r="F23" s="212">
        <v>6.9121134416118304</v>
      </c>
      <c r="G23" s="180">
        <v>22</v>
      </c>
      <c r="H23" s="211">
        <v>1</v>
      </c>
      <c r="I23" s="211">
        <v>0.85143138436898302</v>
      </c>
      <c r="J23" s="212">
        <v>6.88387291419133</v>
      </c>
      <c r="K23" s="180">
        <v>21</v>
      </c>
      <c r="L23" s="211">
        <v>1</v>
      </c>
      <c r="M23" s="211">
        <v>0.84519216287533705</v>
      </c>
      <c r="N23" s="212">
        <v>6.77916626068727</v>
      </c>
      <c r="O23" s="180">
        <v>21</v>
      </c>
      <c r="P23" s="211">
        <v>1</v>
      </c>
      <c r="Q23" s="211">
        <v>0.83299999999999996</v>
      </c>
      <c r="R23" s="212">
        <v>6.641</v>
      </c>
    </row>
    <row r="24" spans="1:18" ht="15.75" customHeight="1">
      <c r="A24" s="215" t="s">
        <v>131</v>
      </c>
      <c r="B24" s="216"/>
      <c r="C24" s="217">
        <f>SUM(C17:C23)</f>
        <v>4433</v>
      </c>
      <c r="D24" s="218">
        <v>1.7233232983220902E-2</v>
      </c>
      <c r="E24" s="218">
        <v>0.88977261097159899</v>
      </c>
      <c r="F24" s="219">
        <v>0.30295471469560298</v>
      </c>
      <c r="G24" s="217">
        <f>SUM(G17:G23)</f>
        <v>4368</v>
      </c>
      <c r="H24" s="218">
        <v>1.72646856094072E-2</v>
      </c>
      <c r="I24" s="218">
        <v>0.88836971546174204</v>
      </c>
      <c r="J24" s="219">
        <v>0.30581312559314799</v>
      </c>
      <c r="K24" s="217">
        <f>SUM(K17:K23)</f>
        <v>4333</v>
      </c>
      <c r="L24" s="218">
        <v>1.6834785409339598E-2</v>
      </c>
      <c r="M24" s="218">
        <v>0.88738463649975297</v>
      </c>
      <c r="N24" s="219">
        <v>0.29623443401004201</v>
      </c>
      <c r="O24" s="217">
        <f>SUM(O17:O23)</f>
        <v>4286</v>
      </c>
      <c r="P24" s="218">
        <v>1.7000000000000001E-2</v>
      </c>
      <c r="Q24" s="218">
        <v>0.88700000000000001</v>
      </c>
      <c r="R24" s="219">
        <v>0.29799999999999999</v>
      </c>
    </row>
    <row r="25" spans="1:18" ht="15.75" customHeight="1">
      <c r="A25" s="191"/>
      <c r="B25" s="171"/>
      <c r="C25" s="180"/>
      <c r="D25" s="181"/>
      <c r="E25" s="181"/>
      <c r="F25" s="221"/>
      <c r="G25" s="180"/>
      <c r="H25" s="181"/>
      <c r="I25" s="181"/>
      <c r="J25" s="221"/>
      <c r="K25" s="180"/>
      <c r="L25" s="181"/>
      <c r="M25" s="181"/>
      <c r="N25" s="221"/>
      <c r="O25" s="180"/>
      <c r="P25" s="181"/>
      <c r="Q25" s="181"/>
      <c r="R25" s="221"/>
    </row>
    <row r="26" spans="1:18" ht="15.75" customHeight="1">
      <c r="A26" s="191" t="s">
        <v>132</v>
      </c>
      <c r="B26" s="171"/>
      <c r="C26" s="180"/>
      <c r="D26" s="181"/>
      <c r="E26" s="181"/>
      <c r="F26" s="221"/>
      <c r="G26" s="180"/>
      <c r="H26" s="181"/>
      <c r="I26" s="181"/>
      <c r="J26" s="221"/>
      <c r="K26" s="180"/>
      <c r="L26" s="181"/>
      <c r="M26" s="181"/>
      <c r="N26" s="221"/>
      <c r="O26" s="180"/>
      <c r="P26" s="181"/>
      <c r="Q26" s="181"/>
      <c r="R26" s="221"/>
    </row>
    <row r="27" spans="1:18" ht="15.75" customHeight="1">
      <c r="A27" s="191"/>
      <c r="B27" s="171" t="s">
        <v>124</v>
      </c>
      <c r="C27" s="180">
        <v>2509</v>
      </c>
      <c r="D27" s="211">
        <v>6.5592365858132195E-4</v>
      </c>
      <c r="E27" s="211">
        <v>0.43262420148138703</v>
      </c>
      <c r="F27" s="212">
        <v>7.27381043413034E-2</v>
      </c>
      <c r="G27" s="180">
        <v>2547</v>
      </c>
      <c r="H27" s="211">
        <v>6.6680107735668395E-4</v>
      </c>
      <c r="I27" s="211">
        <v>0.42872896666683602</v>
      </c>
      <c r="J27" s="212">
        <v>7.3454113627190301E-2</v>
      </c>
      <c r="K27" s="180">
        <v>2568</v>
      </c>
      <c r="L27" s="211">
        <v>6.6283991907034796E-4</v>
      </c>
      <c r="M27" s="211">
        <v>0.41669383549802003</v>
      </c>
      <c r="N27" s="212">
        <v>7.0447971324597194E-2</v>
      </c>
      <c r="O27" s="180">
        <v>2503</v>
      </c>
      <c r="P27" s="211">
        <v>1E-3</v>
      </c>
      <c r="Q27" s="211">
        <v>0.41</v>
      </c>
      <c r="R27" s="212">
        <v>7.0000000000000007E-2</v>
      </c>
    </row>
    <row r="28" spans="1:18" ht="15.75" customHeight="1">
      <c r="A28" s="191"/>
      <c r="B28" s="171" t="s">
        <v>125</v>
      </c>
      <c r="C28" s="180">
        <v>1935</v>
      </c>
      <c r="D28" s="211">
        <v>2.2770287136050899E-3</v>
      </c>
      <c r="E28" s="211">
        <v>0.43058043763562498</v>
      </c>
      <c r="F28" s="212">
        <v>0.19051080199544199</v>
      </c>
      <c r="G28" s="180">
        <v>1947</v>
      </c>
      <c r="H28" s="211">
        <v>2.2795725181575599E-3</v>
      </c>
      <c r="I28" s="211">
        <v>0.42874661211517601</v>
      </c>
      <c r="J28" s="212">
        <v>0.190217156368443</v>
      </c>
      <c r="K28" s="180">
        <v>1962</v>
      </c>
      <c r="L28" s="211">
        <v>2.2840583021610898E-3</v>
      </c>
      <c r="M28" s="211">
        <v>0.42218527839305803</v>
      </c>
      <c r="N28" s="212">
        <v>0.18764583423060099</v>
      </c>
      <c r="O28" s="180">
        <v>1944</v>
      </c>
      <c r="P28" s="211">
        <v>2E-3</v>
      </c>
      <c r="Q28" s="211">
        <v>0.40300000000000002</v>
      </c>
      <c r="R28" s="212">
        <v>0.17799999999999999</v>
      </c>
    </row>
    <row r="29" spans="1:18" ht="15.75" customHeight="1">
      <c r="A29" s="191"/>
      <c r="B29" s="171" t="s">
        <v>126</v>
      </c>
      <c r="C29" s="180">
        <v>3897</v>
      </c>
      <c r="D29" s="211">
        <v>8.43372515138998E-3</v>
      </c>
      <c r="E29" s="211">
        <v>0.61642740175521005</v>
      </c>
      <c r="F29" s="212">
        <v>0.566203827915012</v>
      </c>
      <c r="G29" s="180">
        <v>3930</v>
      </c>
      <c r="H29" s="211">
        <v>8.4868990704551599E-3</v>
      </c>
      <c r="I29" s="211">
        <v>0.60751176472489699</v>
      </c>
      <c r="J29" s="212">
        <v>0.55845744096403405</v>
      </c>
      <c r="K29" s="180">
        <v>3824</v>
      </c>
      <c r="L29" s="211">
        <v>8.4020321602271096E-3</v>
      </c>
      <c r="M29" s="211">
        <v>0.60440803174953195</v>
      </c>
      <c r="N29" s="212">
        <v>0.55503800023827199</v>
      </c>
      <c r="O29" s="180">
        <v>3732</v>
      </c>
      <c r="P29" s="211">
        <v>8.0000000000000002E-3</v>
      </c>
      <c r="Q29" s="211">
        <v>0.59499999999999997</v>
      </c>
      <c r="R29" s="212">
        <v>0.54800000000000004</v>
      </c>
    </row>
    <row r="30" spans="1:18" ht="15.75" customHeight="1">
      <c r="A30" s="191"/>
      <c r="B30" s="171" t="s">
        <v>127</v>
      </c>
      <c r="C30" s="180">
        <v>916</v>
      </c>
      <c r="D30" s="211">
        <v>2.5539949736329101E-2</v>
      </c>
      <c r="E30" s="211">
        <v>0.71704552609413097</v>
      </c>
      <c r="F30" s="212">
        <v>0.96707777672483897</v>
      </c>
      <c r="G30" s="180">
        <v>907</v>
      </c>
      <c r="H30" s="211">
        <v>2.5312654891331401E-2</v>
      </c>
      <c r="I30" s="211">
        <v>0.72175318931779298</v>
      </c>
      <c r="J30" s="212">
        <v>0.97055860908474301</v>
      </c>
      <c r="K30" s="180">
        <v>878</v>
      </c>
      <c r="L30" s="211">
        <v>2.54464076628453E-2</v>
      </c>
      <c r="M30" s="211">
        <v>0.71102576988742106</v>
      </c>
      <c r="N30" s="212">
        <v>0.95724059890140301</v>
      </c>
      <c r="O30" s="180">
        <v>909</v>
      </c>
      <c r="P30" s="211">
        <v>2.5000000000000001E-2</v>
      </c>
      <c r="Q30" s="211">
        <v>0.71699999999999997</v>
      </c>
      <c r="R30" s="212">
        <v>0.96399999999999997</v>
      </c>
    </row>
    <row r="31" spans="1:18" ht="15.75" customHeight="1">
      <c r="A31" s="191"/>
      <c r="B31" s="171" t="s">
        <v>128</v>
      </c>
      <c r="C31" s="180">
        <v>387</v>
      </c>
      <c r="D31" s="211">
        <v>0.10648357137596801</v>
      </c>
      <c r="E31" s="211">
        <v>0.67932530114872003</v>
      </c>
      <c r="F31" s="212">
        <v>1.1544502999467501</v>
      </c>
      <c r="G31" s="180">
        <v>361</v>
      </c>
      <c r="H31" s="211">
        <v>9.8131300400580199E-2</v>
      </c>
      <c r="I31" s="211">
        <v>0.70167077400072697</v>
      </c>
      <c r="J31" s="212">
        <v>1.1827197657817701</v>
      </c>
      <c r="K31" s="180">
        <v>411</v>
      </c>
      <c r="L31" s="211">
        <v>0.111494205731066</v>
      </c>
      <c r="M31" s="211">
        <v>0.67489906021939305</v>
      </c>
      <c r="N31" s="212">
        <v>1.1654567807904099</v>
      </c>
      <c r="O31" s="180">
        <v>440</v>
      </c>
      <c r="P31" s="211">
        <v>0.11600000000000001</v>
      </c>
      <c r="Q31" s="211">
        <v>0.65500000000000003</v>
      </c>
      <c r="R31" s="212">
        <v>1.1339999999999999</v>
      </c>
    </row>
    <row r="32" spans="1:18" ht="15.75" customHeight="1">
      <c r="A32" s="191"/>
      <c r="B32" s="171" t="s">
        <v>46</v>
      </c>
      <c r="C32" s="180">
        <v>105</v>
      </c>
      <c r="D32" s="211">
        <v>1</v>
      </c>
      <c r="E32" s="211">
        <v>0.56681880862716005</v>
      </c>
      <c r="F32" s="212">
        <v>4.3990429468447303</v>
      </c>
      <c r="G32" s="180">
        <v>65</v>
      </c>
      <c r="H32" s="211">
        <v>1</v>
      </c>
      <c r="I32" s="211">
        <v>0.67250300698725696</v>
      </c>
      <c r="J32" s="212">
        <v>4.15153358827635</v>
      </c>
      <c r="K32" s="180">
        <v>98</v>
      </c>
      <c r="L32" s="211">
        <v>1</v>
      </c>
      <c r="M32" s="211">
        <v>0.58182971112547999</v>
      </c>
      <c r="N32" s="212">
        <v>4.6153493002221104</v>
      </c>
      <c r="O32" s="180">
        <v>98</v>
      </c>
      <c r="P32" s="211">
        <v>1</v>
      </c>
      <c r="Q32" s="211">
        <v>0.59</v>
      </c>
      <c r="R32" s="212">
        <v>4.8159999999999998</v>
      </c>
    </row>
    <row r="33" spans="1:18" ht="15.75" customHeight="1">
      <c r="A33" s="192" t="s">
        <v>133</v>
      </c>
      <c r="B33" s="171"/>
      <c r="C33" s="222">
        <f>SUM(C26:C32)</f>
        <v>9749</v>
      </c>
      <c r="D33" s="223">
        <v>2.1368028268794199E-2</v>
      </c>
      <c r="E33" s="223">
        <v>0.54366315416067801</v>
      </c>
      <c r="F33" s="224">
        <v>0.466869813477158</v>
      </c>
      <c r="G33" s="222">
        <f>SUM(G26:G32)</f>
        <v>9757</v>
      </c>
      <c r="H33" s="223">
        <v>1.6649536838570001E-2</v>
      </c>
      <c r="I33" s="223">
        <v>0.53969409347432096</v>
      </c>
      <c r="J33" s="224">
        <v>0.44353124446071202</v>
      </c>
      <c r="K33" s="222">
        <f>SUM(K26:K32)</f>
        <v>9741</v>
      </c>
      <c r="L33" s="223">
        <v>2.0983690954438701E-2</v>
      </c>
      <c r="M33" s="223">
        <v>0.530581510578787</v>
      </c>
      <c r="N33" s="224">
        <v>0.45612174228828101</v>
      </c>
      <c r="O33" s="222">
        <f>SUM(O26:O32)</f>
        <v>9626</v>
      </c>
      <c r="P33" s="223">
        <v>2.1999999999999999E-2</v>
      </c>
      <c r="Q33" s="223">
        <v>0.52200000000000002</v>
      </c>
      <c r="R33" s="224">
        <v>0.45800000000000002</v>
      </c>
    </row>
    <row r="34" spans="1:18" ht="15.75" customHeight="1" thickBot="1">
      <c r="A34" s="225"/>
      <c r="B34" s="226"/>
      <c r="C34" s="227"/>
      <c r="D34" s="228"/>
      <c r="E34" s="228"/>
      <c r="F34" s="229"/>
      <c r="G34" s="227"/>
      <c r="H34" s="228"/>
      <c r="I34" s="228"/>
      <c r="J34" s="229"/>
      <c r="K34" s="227"/>
      <c r="L34" s="228"/>
      <c r="M34" s="228"/>
      <c r="N34" s="229"/>
      <c r="O34" s="227"/>
      <c r="P34" s="228"/>
      <c r="Q34" s="228"/>
      <c r="R34" s="229"/>
    </row>
    <row r="35" spans="1:18" ht="15.75" customHeight="1">
      <c r="A35" s="230"/>
      <c r="B35" s="5"/>
      <c r="C35" s="14"/>
      <c r="D35" s="14"/>
      <c r="E35" s="14"/>
      <c r="F35" s="14"/>
      <c r="G35" s="14"/>
      <c r="H35" s="14"/>
      <c r="I35" s="14"/>
      <c r="J35" s="14"/>
      <c r="K35" s="14"/>
      <c r="L35" s="14"/>
      <c r="M35" s="14"/>
      <c r="N35" s="14"/>
      <c r="O35" s="14"/>
      <c r="P35" s="14"/>
      <c r="Q35" s="14"/>
      <c r="R35" s="14"/>
    </row>
    <row r="36" spans="1:18" ht="15.75" customHeight="1" thickBot="1">
      <c r="A36" s="231"/>
      <c r="B36" s="5"/>
      <c r="C36" s="14"/>
      <c r="D36" s="14"/>
      <c r="E36" s="14"/>
      <c r="F36" s="14"/>
      <c r="G36" s="14"/>
      <c r="H36" s="14"/>
      <c r="I36" s="14"/>
      <c r="J36" s="14"/>
      <c r="K36" s="14"/>
      <c r="L36" s="14"/>
      <c r="M36" s="14"/>
      <c r="N36" s="14"/>
      <c r="O36" s="14"/>
      <c r="P36" s="14"/>
      <c r="Q36" s="14"/>
      <c r="R36" s="14"/>
    </row>
    <row r="37" spans="1:18" ht="72" customHeight="1" thickBot="1">
      <c r="A37" s="4445" t="s">
        <v>134</v>
      </c>
      <c r="B37" s="4446"/>
      <c r="C37" s="232" t="s">
        <v>135</v>
      </c>
      <c r="D37" s="72" t="s">
        <v>136</v>
      </c>
      <c r="E37" s="14"/>
      <c r="F37" s="14"/>
      <c r="G37" s="232" t="s">
        <v>135</v>
      </c>
      <c r="H37" s="72" t="s">
        <v>136</v>
      </c>
      <c r="I37" s="14"/>
      <c r="J37" s="14"/>
      <c r="K37" s="232" t="s">
        <v>135</v>
      </c>
      <c r="L37" s="72" t="s">
        <v>136</v>
      </c>
      <c r="M37" s="14"/>
      <c r="N37" s="14"/>
      <c r="O37" s="232" t="s">
        <v>135</v>
      </c>
      <c r="P37" s="72" t="s">
        <v>136</v>
      </c>
      <c r="Q37" s="14"/>
      <c r="R37" s="14"/>
    </row>
    <row r="38" spans="1:18" ht="19.5" customHeight="1">
      <c r="A38" s="233"/>
      <c r="B38" s="234" t="s">
        <v>137</v>
      </c>
      <c r="C38" s="235">
        <v>9845</v>
      </c>
      <c r="D38" s="236">
        <v>4469</v>
      </c>
      <c r="E38" s="14"/>
      <c r="F38" s="14"/>
      <c r="G38" s="235">
        <v>9460</v>
      </c>
      <c r="H38" s="236">
        <v>4456</v>
      </c>
      <c r="I38" s="14"/>
      <c r="J38" s="14"/>
      <c r="K38" s="235">
        <v>8908</v>
      </c>
      <c r="L38" s="236">
        <v>4165</v>
      </c>
      <c r="M38" s="14"/>
      <c r="N38" s="14"/>
      <c r="O38" s="235">
        <v>8467</v>
      </c>
      <c r="P38" s="236">
        <v>3986</v>
      </c>
      <c r="Q38" s="14"/>
      <c r="R38" s="5"/>
    </row>
    <row r="39" spans="1:18" ht="19.5" customHeight="1">
      <c r="A39" s="237"/>
      <c r="B39" s="171" t="s">
        <v>54</v>
      </c>
      <c r="C39" s="235">
        <v>4899</v>
      </c>
      <c r="D39" s="236">
        <v>1874</v>
      </c>
      <c r="E39" s="14"/>
      <c r="F39" s="14"/>
      <c r="G39" s="235">
        <v>4855</v>
      </c>
      <c r="H39" s="236">
        <v>1856</v>
      </c>
      <c r="I39" s="14"/>
      <c r="J39" s="14"/>
      <c r="K39" s="235">
        <v>4750</v>
      </c>
      <c r="L39" s="236">
        <v>1813</v>
      </c>
      <c r="M39" s="14"/>
      <c r="N39" s="14"/>
      <c r="O39" s="235">
        <v>4757</v>
      </c>
      <c r="P39" s="236">
        <v>1785</v>
      </c>
      <c r="Q39" s="14"/>
      <c r="R39" s="5"/>
    </row>
    <row r="40" spans="1:18" ht="19.5" customHeight="1">
      <c r="A40" s="237"/>
      <c r="B40" s="238" t="s">
        <v>55</v>
      </c>
      <c r="C40" s="235">
        <v>1876</v>
      </c>
      <c r="D40" s="236">
        <v>1112</v>
      </c>
      <c r="E40" s="14"/>
      <c r="F40" s="14"/>
      <c r="G40" s="235">
        <v>1847</v>
      </c>
      <c r="H40" s="236">
        <v>1104</v>
      </c>
      <c r="I40" s="14"/>
      <c r="J40" s="14"/>
      <c r="K40" s="235">
        <v>1804</v>
      </c>
      <c r="L40" s="236">
        <v>1079</v>
      </c>
      <c r="M40" s="14"/>
      <c r="N40" s="14"/>
      <c r="O40" s="235">
        <v>1740</v>
      </c>
      <c r="P40" s="236">
        <v>1058</v>
      </c>
      <c r="Q40" s="14"/>
      <c r="R40" s="5"/>
    </row>
    <row r="41" spans="1:18" ht="19.5" customHeight="1" thickBot="1">
      <c r="A41" s="239"/>
      <c r="B41" s="240" t="s">
        <v>5</v>
      </c>
      <c r="C41" s="241">
        <f>SUM(C38:C40)</f>
        <v>16620</v>
      </c>
      <c r="D41" s="242">
        <f>SUM(D38:D40)</f>
        <v>7455</v>
      </c>
      <c r="E41" s="14"/>
      <c r="F41" s="14"/>
      <c r="G41" s="241">
        <f>SUM(G38:G40)</f>
        <v>16162</v>
      </c>
      <c r="H41" s="242">
        <f>SUM(H38:H40)</f>
        <v>7416</v>
      </c>
      <c r="I41" s="14"/>
      <c r="J41" s="14"/>
      <c r="K41" s="241">
        <f>SUM(K38:K40)</f>
        <v>15462</v>
      </c>
      <c r="L41" s="242">
        <f>SUM(L38:L40)</f>
        <v>7057</v>
      </c>
      <c r="M41" s="14"/>
      <c r="N41" s="14"/>
      <c r="O41" s="241">
        <f>SUM(O38:O40)</f>
        <v>14964</v>
      </c>
      <c r="P41" s="242">
        <f>SUM(P38:P40)</f>
        <v>6829</v>
      </c>
      <c r="Q41" s="14"/>
      <c r="R41" s="5"/>
    </row>
    <row r="42" spans="1:18">
      <c r="C42" s="21"/>
      <c r="D42" s="21"/>
      <c r="E42" s="21"/>
      <c r="F42" s="21"/>
      <c r="G42" s="21"/>
      <c r="H42" s="21"/>
      <c r="I42" s="21"/>
      <c r="J42" s="21"/>
      <c r="K42" s="21"/>
      <c r="L42" s="21"/>
      <c r="M42" s="21"/>
      <c r="N42" s="21"/>
      <c r="O42" s="21"/>
      <c r="P42" s="21"/>
      <c r="Q42" s="21"/>
    </row>
    <row r="43" spans="1:18">
      <c r="A43" s="1235" t="s">
        <v>245</v>
      </c>
    </row>
    <row r="44" spans="1:18">
      <c r="A44" s="198"/>
    </row>
  </sheetData>
  <mergeCells count="8">
    <mergeCell ref="A37:B37"/>
    <mergeCell ref="A1:R1"/>
    <mergeCell ref="C3:R3"/>
    <mergeCell ref="A5:B5"/>
    <mergeCell ref="C5:F5"/>
    <mergeCell ref="G5:J5"/>
    <mergeCell ref="K5:N5"/>
    <mergeCell ref="O5:R5"/>
  </mergeCells>
  <printOptions horizontalCentered="1"/>
  <pageMargins left="0.31496062992125984" right="0.31496062992125984" top="0.39370078740157483" bottom="0.43307086614173229" header="0.19685039370078741" footer="0.19685039370078741"/>
  <pageSetup scale="46" orientation="landscape" r:id="rId1"/>
  <headerFooter alignWithMargins="0">
    <oddFooter>&amp;L&amp;"Tahoma,Italique"&amp;13National Bank of Canada - Supplementary Financial Information&amp;R&amp;"Tahoma,Italique"&amp;13page 41</oddFooter>
  </headerFooter>
  <drawing r:id="rId2"/>
  <legacyDrawing r:id="rId3"/>
  <oleObjects>
    <mc:AlternateContent xmlns:mc="http://schemas.openxmlformats.org/markup-compatibility/2006">
      <mc:Choice Requires="x14">
        <oleObject progId="Word.Document.8" shapeId="168961" r:id="rId4">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1" r:id="rId4"/>
      </mc:Fallback>
    </mc:AlternateContent>
    <mc:AlternateContent xmlns:mc="http://schemas.openxmlformats.org/markup-compatibility/2006">
      <mc:Choice Requires="x14">
        <oleObject progId="Word.Document.8" shapeId="168962" r:id="rId6">
          <objectPr defaultSize="0" r:id="rId5">
            <anchor moveWithCells="1">
              <from>
                <xdr:col>0</xdr:col>
                <xdr:colOff>38100</xdr:colOff>
                <xdr:row>0</xdr:row>
                <xdr:rowOff>28575</xdr:rowOff>
              </from>
              <to>
                <xdr:col>0</xdr:col>
                <xdr:colOff>285750</xdr:colOff>
                <xdr:row>0</xdr:row>
                <xdr:rowOff>266700</xdr:rowOff>
              </to>
            </anchor>
          </objectPr>
        </oleObject>
      </mc:Choice>
      <mc:Fallback>
        <oleObject progId="Word.Document.8" shapeId="168962" r:id="rId6"/>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7">
    <tabColor rgb="FFFFFF00"/>
    <pageSetUpPr fitToPage="1"/>
  </sheetPr>
  <dimension ref="A1:U74"/>
  <sheetViews>
    <sheetView showZeros="0" view="pageBreakPreview" topLeftCell="A22" zoomScale="70" zoomScaleSheetLayoutView="70" workbookViewId="0">
      <selection activeCell="C14" sqref="C14"/>
    </sheetView>
  </sheetViews>
  <sheetFormatPr defaultColWidth="11.5546875" defaultRowHeight="15"/>
  <cols>
    <col min="1" max="1" width="10.5546875" style="855" customWidth="1"/>
    <col min="2" max="2" width="13.88671875" style="855" customWidth="1"/>
    <col min="3" max="14" width="10.77734375" style="855" customWidth="1"/>
    <col min="15" max="15" width="13.88671875" style="855" customWidth="1"/>
    <col min="16" max="20" width="10.77734375" style="855" customWidth="1"/>
    <col min="21" max="21" width="10.21875" style="855" bestFit="1" customWidth="1"/>
    <col min="22" max="16384" width="11.5546875" style="855"/>
  </cols>
  <sheetData>
    <row r="1" spans="1:21" ht="29.25">
      <c r="A1" s="4288" t="s">
        <v>700</v>
      </c>
      <c r="B1" s="4288"/>
      <c r="C1" s="4288"/>
      <c r="D1" s="4288"/>
      <c r="E1" s="4288"/>
      <c r="F1" s="4288"/>
      <c r="G1" s="4288"/>
      <c r="H1" s="4288"/>
      <c r="I1" s="4288"/>
      <c r="J1" s="4288"/>
      <c r="K1" s="4288"/>
      <c r="L1" s="4288"/>
      <c r="M1" s="4288"/>
      <c r="N1" s="4288"/>
      <c r="O1" s="4288"/>
      <c r="P1" s="4288"/>
      <c r="Q1" s="4288"/>
      <c r="R1" s="4288"/>
      <c r="S1" s="4288"/>
      <c r="T1" s="4288"/>
      <c r="U1" s="4288"/>
    </row>
    <row r="2" spans="1:21" ht="15.75" thickBot="1"/>
    <row r="3" spans="1:21" ht="21" customHeight="1" thickBot="1">
      <c r="A3" s="4478" t="s">
        <v>681</v>
      </c>
      <c r="B3" s="4479"/>
      <c r="C3" s="4479"/>
      <c r="D3" s="4479"/>
      <c r="E3" s="4479"/>
      <c r="F3" s="4479"/>
      <c r="G3" s="4479"/>
      <c r="H3" s="4479"/>
      <c r="I3" s="4479"/>
      <c r="J3" s="4479"/>
      <c r="K3" s="4479"/>
      <c r="L3" s="4479"/>
      <c r="M3" s="4479"/>
      <c r="N3" s="4479"/>
      <c r="O3" s="4479"/>
      <c r="P3" s="4479"/>
      <c r="Q3" s="4479"/>
      <c r="R3" s="4479"/>
      <c r="S3" s="4479"/>
      <c r="T3" s="4479"/>
      <c r="U3" s="4480"/>
    </row>
    <row r="4" spans="1:21" s="1057" customFormat="1" ht="18.75" customHeight="1" thickBot="1">
      <c r="A4" s="1181" t="s">
        <v>249</v>
      </c>
      <c r="B4" s="1180"/>
      <c r="C4" s="1180"/>
      <c r="D4" s="1180"/>
      <c r="E4" s="1121"/>
      <c r="F4" s="1121"/>
      <c r="G4" s="1121"/>
      <c r="H4" s="1121"/>
      <c r="I4" s="1121"/>
      <c r="J4" s="1121"/>
      <c r="K4" s="1121"/>
      <c r="L4" s="1121"/>
      <c r="M4" s="1121"/>
      <c r="N4" s="1121"/>
      <c r="O4" s="1121"/>
      <c r="P4" s="1121"/>
      <c r="Q4" s="1121"/>
      <c r="R4" s="1121"/>
      <c r="S4" s="1121"/>
      <c r="T4" s="1121"/>
      <c r="U4" s="1121"/>
    </row>
    <row r="5" spans="1:21" ht="18.75" customHeight="1" thickBot="1">
      <c r="A5" s="4481" t="s">
        <v>677</v>
      </c>
      <c r="B5" s="4482"/>
      <c r="C5" s="4482"/>
      <c r="D5" s="4482"/>
      <c r="E5" s="4482"/>
      <c r="F5" s="4482"/>
      <c r="G5" s="4482"/>
      <c r="H5" s="4483"/>
      <c r="I5" s="4481" t="s">
        <v>676</v>
      </c>
      <c r="J5" s="4484"/>
      <c r="K5" s="4484"/>
      <c r="L5" s="4484"/>
      <c r="M5" s="4484"/>
      <c r="N5" s="4485"/>
      <c r="O5" s="4481" t="s">
        <v>678</v>
      </c>
      <c r="P5" s="4482"/>
      <c r="Q5" s="4482"/>
      <c r="R5" s="4482"/>
      <c r="S5" s="4482"/>
      <c r="T5" s="4482"/>
      <c r="U5" s="4483"/>
    </row>
    <row r="6" spans="1:21" ht="36.75" customHeight="1">
      <c r="A6" s="1108" t="s">
        <v>567</v>
      </c>
      <c r="B6" s="1109" t="s">
        <v>568</v>
      </c>
      <c r="C6" s="1110" t="s">
        <v>638</v>
      </c>
      <c r="D6" s="1111" t="s">
        <v>660</v>
      </c>
      <c r="E6" s="1111" t="s">
        <v>661</v>
      </c>
      <c r="F6" s="1110" t="s">
        <v>571</v>
      </c>
      <c r="G6" s="1111" t="s">
        <v>572</v>
      </c>
      <c r="H6" s="1112" t="s">
        <v>573</v>
      </c>
      <c r="I6" s="1110" t="s">
        <v>569</v>
      </c>
      <c r="J6" s="1111" t="s">
        <v>570</v>
      </c>
      <c r="K6" s="1111" t="s">
        <v>661</v>
      </c>
      <c r="L6" s="1110" t="s">
        <v>571</v>
      </c>
      <c r="M6" s="1111" t="s">
        <v>572</v>
      </c>
      <c r="N6" s="1112" t="s">
        <v>573</v>
      </c>
      <c r="O6" s="1113" t="s">
        <v>568</v>
      </c>
      <c r="P6" s="1114" t="s">
        <v>569</v>
      </c>
      <c r="Q6" s="1111" t="s">
        <v>570</v>
      </c>
      <c r="R6" s="1111" t="s">
        <v>565</v>
      </c>
      <c r="S6" s="1110" t="s">
        <v>662</v>
      </c>
      <c r="T6" s="1111" t="s">
        <v>572</v>
      </c>
      <c r="U6" s="1112" t="s">
        <v>573</v>
      </c>
    </row>
    <row r="7" spans="1:21">
      <c r="A7" s="1087">
        <v>1</v>
      </c>
      <c r="B7" s="1088" t="s">
        <v>574</v>
      </c>
      <c r="C7" s="1089">
        <v>358</v>
      </c>
      <c r="D7" s="1090">
        <v>3.0000000000000002E-2</v>
      </c>
      <c r="E7" s="1091">
        <v>33.283771836495553</v>
      </c>
      <c r="F7" s="1089">
        <v>57</v>
      </c>
      <c r="G7" s="1091">
        <v>15.908744582117839</v>
      </c>
      <c r="H7" s="1092" t="s">
        <v>575</v>
      </c>
      <c r="I7" s="1089">
        <v>62</v>
      </c>
      <c r="J7" s="1090">
        <v>3.0000000000000016E-2</v>
      </c>
      <c r="K7" s="1091">
        <v>22.576919065871987</v>
      </c>
      <c r="L7" s="1089">
        <v>2</v>
      </c>
      <c r="M7" s="1091">
        <v>3.7107727470113137</v>
      </c>
      <c r="N7" s="1092" t="s">
        <v>575</v>
      </c>
      <c r="O7" s="1115" t="s">
        <v>576</v>
      </c>
      <c r="P7" s="1099">
        <v>13877</v>
      </c>
      <c r="Q7" s="1090">
        <v>8.0000000000000054E-3</v>
      </c>
      <c r="R7" s="1091">
        <v>10.332855365967509</v>
      </c>
      <c r="S7" s="1089">
        <v>238</v>
      </c>
      <c r="T7" s="1091">
        <v>1.52928211955764</v>
      </c>
      <c r="U7" s="1092" t="s">
        <v>575</v>
      </c>
    </row>
    <row r="8" spans="1:21">
      <c r="A8" s="1093" t="s">
        <v>577</v>
      </c>
      <c r="B8" s="1088" t="s">
        <v>578</v>
      </c>
      <c r="C8" s="1182">
        <v>1332</v>
      </c>
      <c r="D8" s="1090">
        <v>3.9000000000000014E-2</v>
      </c>
      <c r="E8" s="1091">
        <v>40.198484336979455</v>
      </c>
      <c r="F8" s="1089">
        <v>149</v>
      </c>
      <c r="G8" s="1091">
        <v>3.0422383974714982</v>
      </c>
      <c r="H8" s="1094" t="s">
        <v>190</v>
      </c>
      <c r="I8" s="1089">
        <v>39</v>
      </c>
      <c r="J8" s="1090">
        <v>3.9000000000000007E-2</v>
      </c>
      <c r="K8" s="1091">
        <v>19.497828962989896</v>
      </c>
      <c r="L8" s="1089">
        <v>1</v>
      </c>
      <c r="M8" s="1091">
        <v>3.5145600658395741</v>
      </c>
      <c r="N8" s="1094" t="s">
        <v>190</v>
      </c>
      <c r="O8" s="1115" t="s">
        <v>579</v>
      </c>
      <c r="P8" s="1099">
        <v>6241</v>
      </c>
      <c r="Q8" s="1090">
        <v>1.4000000000000026E-2</v>
      </c>
      <c r="R8" s="1091">
        <v>13.308548728550758</v>
      </c>
      <c r="S8" s="1089">
        <v>140</v>
      </c>
      <c r="T8" s="1091">
        <v>0.84481618617659049</v>
      </c>
      <c r="U8" s="1094" t="s">
        <v>190</v>
      </c>
    </row>
    <row r="9" spans="1:21">
      <c r="A9" s="1093" t="s">
        <v>580</v>
      </c>
      <c r="B9" s="1088" t="s">
        <v>581</v>
      </c>
      <c r="C9" s="1182">
        <v>964</v>
      </c>
      <c r="D9" s="1090">
        <v>4.9000000000000023E-2</v>
      </c>
      <c r="E9" s="1091">
        <v>40.363629693358611</v>
      </c>
      <c r="F9" s="1089">
        <v>136</v>
      </c>
      <c r="G9" s="1091">
        <v>13.997784634744418</v>
      </c>
      <c r="H9" s="1094" t="s">
        <v>189</v>
      </c>
      <c r="I9" s="1089">
        <v>535</v>
      </c>
      <c r="J9" s="1090">
        <v>4.9000000000000009E-2</v>
      </c>
      <c r="K9" s="1091">
        <v>30.273198692190999</v>
      </c>
      <c r="L9" s="1089">
        <v>79</v>
      </c>
      <c r="M9" s="1091">
        <v>14.72898421430121</v>
      </c>
      <c r="N9" s="1094" t="s">
        <v>189</v>
      </c>
      <c r="O9" s="1115" t="s">
        <v>582</v>
      </c>
      <c r="P9" s="1099">
        <v>1828</v>
      </c>
      <c r="Q9" s="1090">
        <v>2.4999999999999994E-2</v>
      </c>
      <c r="R9" s="1091">
        <v>17.303417325208358</v>
      </c>
      <c r="S9" s="1089">
        <v>79</v>
      </c>
      <c r="T9" s="1091">
        <v>4.3256082784139185</v>
      </c>
      <c r="U9" s="1094" t="s">
        <v>189</v>
      </c>
    </row>
    <row r="10" spans="1:21">
      <c r="A10" s="1093" t="s">
        <v>583</v>
      </c>
      <c r="B10" s="1088" t="s">
        <v>584</v>
      </c>
      <c r="C10" s="1182">
        <v>3575</v>
      </c>
      <c r="D10" s="1090">
        <v>7.9999999999999946E-2</v>
      </c>
      <c r="E10" s="1091">
        <v>35.060793959674804</v>
      </c>
      <c r="F10" s="1089">
        <v>372</v>
      </c>
      <c r="G10" s="1091">
        <v>1.683755668992986</v>
      </c>
      <c r="H10" s="1094" t="s">
        <v>332</v>
      </c>
      <c r="I10" s="1089">
        <v>2955</v>
      </c>
      <c r="J10" s="1090">
        <v>8.0000000000000099E-2</v>
      </c>
      <c r="K10" s="1091">
        <v>41.879436124901851</v>
      </c>
      <c r="L10" s="1089">
        <v>546</v>
      </c>
      <c r="M10" s="1091">
        <v>18.474207875247878</v>
      </c>
      <c r="N10" s="1094" t="s">
        <v>332</v>
      </c>
      <c r="O10" s="1115" t="s">
        <v>585</v>
      </c>
      <c r="P10" s="1099">
        <v>0</v>
      </c>
      <c r="Q10" s="1090">
        <v>0</v>
      </c>
      <c r="R10" s="1091">
        <v>0</v>
      </c>
      <c r="S10" s="1089">
        <v>0</v>
      </c>
      <c r="T10" s="1091">
        <v>0</v>
      </c>
      <c r="U10" s="1094" t="s">
        <v>332</v>
      </c>
    </row>
    <row r="11" spans="1:21">
      <c r="A11" s="1093" t="s">
        <v>586</v>
      </c>
      <c r="B11" s="1088" t="s">
        <v>587</v>
      </c>
      <c r="C11" s="1182">
        <v>763</v>
      </c>
      <c r="D11" s="1090">
        <v>0.13200000000000009</v>
      </c>
      <c r="E11" s="1091">
        <v>49.893958914661212</v>
      </c>
      <c r="F11" s="1089">
        <v>252</v>
      </c>
      <c r="G11" s="1091">
        <v>7.5672027634906209</v>
      </c>
      <c r="H11" s="1094" t="s">
        <v>588</v>
      </c>
      <c r="I11" s="1089">
        <v>7008</v>
      </c>
      <c r="J11" s="1090">
        <v>0.1319999999999999</v>
      </c>
      <c r="K11" s="1091">
        <v>38.707371848415185</v>
      </c>
      <c r="L11" s="1089">
        <v>1711</v>
      </c>
      <c r="M11" s="1091">
        <v>24.420925779729433</v>
      </c>
      <c r="N11" s="1094" t="s">
        <v>588</v>
      </c>
      <c r="O11" s="1115" t="s">
        <v>589</v>
      </c>
      <c r="P11" s="1099">
        <v>8</v>
      </c>
      <c r="Q11" s="1090">
        <v>8.0000000000000016E-2</v>
      </c>
      <c r="R11" s="1091">
        <v>14.57604761875535</v>
      </c>
      <c r="S11" s="1089">
        <v>1</v>
      </c>
      <c r="T11" s="1091">
        <v>9.7549378019476176</v>
      </c>
      <c r="U11" s="1094" t="s">
        <v>588</v>
      </c>
    </row>
    <row r="12" spans="1:21">
      <c r="A12" s="1093" t="s">
        <v>590</v>
      </c>
      <c r="B12" s="1088" t="s">
        <v>591</v>
      </c>
      <c r="C12" s="1182">
        <v>661</v>
      </c>
      <c r="D12" s="1090">
        <v>0.21800000000000017</v>
      </c>
      <c r="E12" s="1091">
        <v>48.553261694536026</v>
      </c>
      <c r="F12" s="1089">
        <v>291</v>
      </c>
      <c r="G12" s="1091">
        <v>9.7018813751875612</v>
      </c>
      <c r="H12" s="1094" t="s">
        <v>592</v>
      </c>
      <c r="I12" s="1089">
        <v>6890</v>
      </c>
      <c r="J12" s="1090">
        <v>0.2180000000000005</v>
      </c>
      <c r="K12" s="1091">
        <v>35.682352628800963</v>
      </c>
      <c r="L12" s="1089">
        <v>2014</v>
      </c>
      <c r="M12" s="1091">
        <v>28.189429354711621</v>
      </c>
      <c r="N12" s="1094" t="s">
        <v>592</v>
      </c>
      <c r="O12" s="1115" t="s">
        <v>593</v>
      </c>
      <c r="P12" s="1099">
        <v>0</v>
      </c>
      <c r="Q12" s="1090">
        <v>0</v>
      </c>
      <c r="R12" s="1091">
        <v>0</v>
      </c>
      <c r="S12" s="1089">
        <v>0</v>
      </c>
      <c r="T12" s="1091">
        <v>0</v>
      </c>
      <c r="U12" s="1094" t="s">
        <v>592</v>
      </c>
    </row>
    <row r="13" spans="1:21">
      <c r="A13" s="1093" t="s">
        <v>594</v>
      </c>
      <c r="B13" s="1088" t="s">
        <v>595</v>
      </c>
      <c r="C13" s="1182">
        <v>614</v>
      </c>
      <c r="D13" s="1090">
        <v>0.35999999999999965</v>
      </c>
      <c r="E13" s="1091">
        <v>52.877514806553087</v>
      </c>
      <c r="F13" s="1089">
        <v>435</v>
      </c>
      <c r="G13" s="1091">
        <v>7.9540696351378619</v>
      </c>
      <c r="H13" s="1094" t="s">
        <v>596</v>
      </c>
      <c r="I13" s="1089">
        <v>6912</v>
      </c>
      <c r="J13" s="1090">
        <v>0.35999999999999882</v>
      </c>
      <c r="K13" s="1091">
        <v>35.620036216240329</v>
      </c>
      <c r="L13" s="1089">
        <v>2526</v>
      </c>
      <c r="M13" s="1091">
        <v>36.546433057451047</v>
      </c>
      <c r="N13" s="1094" t="s">
        <v>596</v>
      </c>
      <c r="O13" s="1115" t="s">
        <v>597</v>
      </c>
      <c r="P13" s="1099">
        <v>0</v>
      </c>
      <c r="Q13" s="1090">
        <v>0</v>
      </c>
      <c r="R13" s="1091">
        <v>0</v>
      </c>
      <c r="S13" s="1089">
        <v>0</v>
      </c>
      <c r="T13" s="1091">
        <v>0</v>
      </c>
      <c r="U13" s="1094" t="s">
        <v>596</v>
      </c>
    </row>
    <row r="14" spans="1:21">
      <c r="A14" s="1093" t="s">
        <v>598</v>
      </c>
      <c r="B14" s="1088" t="s">
        <v>599</v>
      </c>
      <c r="C14" s="1182">
        <v>696</v>
      </c>
      <c r="D14" s="1090">
        <v>0.59299999999999931</v>
      </c>
      <c r="E14" s="1091">
        <v>61.065678352028591</v>
      </c>
      <c r="F14" s="1089">
        <v>560</v>
      </c>
      <c r="G14" s="1091">
        <v>14.548760128279095</v>
      </c>
      <c r="H14" s="1094" t="s">
        <v>600</v>
      </c>
      <c r="I14" s="1089">
        <v>4528</v>
      </c>
      <c r="J14" s="1090">
        <v>0.5930000000000023</v>
      </c>
      <c r="K14" s="1091">
        <v>37.295028841334599</v>
      </c>
      <c r="L14" s="1089">
        <v>2143</v>
      </c>
      <c r="M14" s="1091">
        <v>44.940299856543341</v>
      </c>
      <c r="N14" s="1094" t="s">
        <v>600</v>
      </c>
      <c r="O14" s="1115" t="s">
        <v>601</v>
      </c>
      <c r="P14" s="1099">
        <v>0</v>
      </c>
      <c r="Q14" s="1090">
        <v>0</v>
      </c>
      <c r="R14" s="1091">
        <v>0</v>
      </c>
      <c r="S14" s="1089">
        <v>0</v>
      </c>
      <c r="T14" s="1091">
        <v>0</v>
      </c>
      <c r="U14" s="1094" t="s">
        <v>600</v>
      </c>
    </row>
    <row r="15" spans="1:21">
      <c r="A15" s="1093" t="s">
        <v>602</v>
      </c>
      <c r="B15" s="1088" t="s">
        <v>603</v>
      </c>
      <c r="C15" s="1182">
        <v>567</v>
      </c>
      <c r="D15" s="1090">
        <v>0.97799999999999787</v>
      </c>
      <c r="E15" s="1091">
        <v>39.374114715341342</v>
      </c>
      <c r="F15" s="1089">
        <v>378</v>
      </c>
      <c r="G15" s="1091">
        <v>10.888476013854927</v>
      </c>
      <c r="H15" s="1094" t="s">
        <v>604</v>
      </c>
      <c r="I15" s="1089">
        <v>8153</v>
      </c>
      <c r="J15" s="1090">
        <v>0.97799999999999476</v>
      </c>
      <c r="K15" s="1091">
        <v>37.516002414623038</v>
      </c>
      <c r="L15" s="1089">
        <v>4764</v>
      </c>
      <c r="M15" s="1091">
        <v>48.707098953414736</v>
      </c>
      <c r="N15" s="1094" t="s">
        <v>604</v>
      </c>
      <c r="O15" s="1115" t="s">
        <v>605</v>
      </c>
      <c r="P15" s="1099">
        <v>4</v>
      </c>
      <c r="Q15" s="1090">
        <v>0.81899999999999995</v>
      </c>
      <c r="R15" s="1091">
        <v>18.5</v>
      </c>
      <c r="S15" s="1089">
        <v>1</v>
      </c>
      <c r="T15" s="1091">
        <v>27.529249334771599</v>
      </c>
      <c r="U15" s="1094" t="s">
        <v>604</v>
      </c>
    </row>
    <row r="16" spans="1:21">
      <c r="A16" s="1093" t="s">
        <v>606</v>
      </c>
      <c r="B16" s="1088" t="s">
        <v>607</v>
      </c>
      <c r="C16" s="1182">
        <v>203</v>
      </c>
      <c r="D16" s="1090">
        <v>1.6120000000000014</v>
      </c>
      <c r="E16" s="1091">
        <v>57.542822357142875</v>
      </c>
      <c r="F16" s="1089">
        <v>301</v>
      </c>
      <c r="G16" s="1091">
        <v>16.441521495554522</v>
      </c>
      <c r="H16" s="1094" t="s">
        <v>608</v>
      </c>
      <c r="I16" s="1089">
        <v>2866</v>
      </c>
      <c r="J16" s="1090">
        <v>1.6120000000000005</v>
      </c>
      <c r="K16" s="1091">
        <v>38.702072201298463</v>
      </c>
      <c r="L16" s="1089">
        <v>2102</v>
      </c>
      <c r="M16" s="1091">
        <v>73.347281451162303</v>
      </c>
      <c r="N16" s="1094" t="s">
        <v>608</v>
      </c>
      <c r="O16" s="1115" t="s">
        <v>609</v>
      </c>
      <c r="P16" s="1099">
        <v>0</v>
      </c>
      <c r="Q16" s="1090">
        <v>0</v>
      </c>
      <c r="R16" s="1091">
        <v>0</v>
      </c>
      <c r="S16" s="1089">
        <v>0</v>
      </c>
      <c r="T16" s="1091">
        <v>0</v>
      </c>
      <c r="U16" s="1094" t="s">
        <v>608</v>
      </c>
    </row>
    <row r="17" spans="1:21">
      <c r="A17" s="1093" t="s">
        <v>610</v>
      </c>
      <c r="B17" s="1088" t="s">
        <v>611</v>
      </c>
      <c r="C17" s="1182">
        <v>0</v>
      </c>
      <c r="D17" s="1090">
        <v>2.6580000000000004</v>
      </c>
      <c r="E17" s="1091">
        <v>20.079339602299008</v>
      </c>
      <c r="F17" s="1089">
        <v>0</v>
      </c>
      <c r="G17" s="1091">
        <v>11.751726752694463</v>
      </c>
      <c r="H17" s="1094" t="s">
        <v>612</v>
      </c>
      <c r="I17" s="1089">
        <v>1603</v>
      </c>
      <c r="J17" s="1090">
        <v>2.6579999999999995</v>
      </c>
      <c r="K17" s="1091">
        <v>33.041336552570812</v>
      </c>
      <c r="L17" s="1089">
        <v>1117</v>
      </c>
      <c r="M17" s="1091">
        <v>69.709114129556966</v>
      </c>
      <c r="N17" s="1094" t="s">
        <v>612</v>
      </c>
      <c r="O17" s="1115" t="s">
        <v>613</v>
      </c>
      <c r="P17" s="1099">
        <v>0</v>
      </c>
      <c r="Q17" s="1090">
        <v>0</v>
      </c>
      <c r="R17" s="1091">
        <v>0</v>
      </c>
      <c r="S17" s="1089">
        <v>0</v>
      </c>
      <c r="T17" s="1091">
        <v>0</v>
      </c>
      <c r="U17" s="1094" t="s">
        <v>612</v>
      </c>
    </row>
    <row r="18" spans="1:21">
      <c r="A18" s="1093" t="s">
        <v>614</v>
      </c>
      <c r="B18" s="1088" t="s">
        <v>615</v>
      </c>
      <c r="C18" s="1182">
        <v>41</v>
      </c>
      <c r="D18" s="1090">
        <v>4.3810000000000011</v>
      </c>
      <c r="E18" s="1091">
        <v>49.954717752969792</v>
      </c>
      <c r="F18" s="1089">
        <v>67</v>
      </c>
      <c r="G18" s="1091">
        <v>6.5285147379879866</v>
      </c>
      <c r="H18" s="1094" t="s">
        <v>616</v>
      </c>
      <c r="I18" s="1089">
        <v>946</v>
      </c>
      <c r="J18" s="1090">
        <v>4.3809999999999985</v>
      </c>
      <c r="K18" s="1091">
        <v>35.536090715778748</v>
      </c>
      <c r="L18" s="1089">
        <v>792</v>
      </c>
      <c r="M18" s="1091">
        <v>83.746906308534463</v>
      </c>
      <c r="N18" s="1094" t="s">
        <v>616</v>
      </c>
      <c r="O18" s="1115" t="s">
        <v>617</v>
      </c>
      <c r="P18" s="1099">
        <v>36</v>
      </c>
      <c r="Q18" s="1090">
        <v>4.6920000000000002</v>
      </c>
      <c r="R18" s="1091">
        <v>14.1</v>
      </c>
      <c r="S18" s="1089">
        <v>14</v>
      </c>
      <c r="T18" s="1091">
        <v>40.335639590347924</v>
      </c>
      <c r="U18" s="1094" t="s">
        <v>616</v>
      </c>
    </row>
    <row r="19" spans="1:21">
      <c r="A19" s="1093" t="s">
        <v>618</v>
      </c>
      <c r="B19" s="1088" t="s">
        <v>619</v>
      </c>
      <c r="C19" s="1182">
        <v>0</v>
      </c>
      <c r="D19" s="1090">
        <v>0</v>
      </c>
      <c r="E19" s="1091">
        <v>0</v>
      </c>
      <c r="F19" s="1089">
        <v>0</v>
      </c>
      <c r="G19" s="1091">
        <v>0</v>
      </c>
      <c r="H19" s="1094" t="s">
        <v>620</v>
      </c>
      <c r="I19" s="1089">
        <v>991</v>
      </c>
      <c r="J19" s="1090">
        <v>7.2220000000000111</v>
      </c>
      <c r="K19" s="1091">
        <v>37.604685861370022</v>
      </c>
      <c r="L19" s="1089">
        <v>1084</v>
      </c>
      <c r="M19" s="1091">
        <v>109.3287687575116</v>
      </c>
      <c r="N19" s="1094" t="s">
        <v>620</v>
      </c>
      <c r="O19" s="1115" t="s">
        <v>621</v>
      </c>
      <c r="P19" s="1099">
        <v>0</v>
      </c>
      <c r="Q19" s="1090">
        <v>0</v>
      </c>
      <c r="R19" s="1091">
        <v>0</v>
      </c>
      <c r="S19" s="1089">
        <v>0</v>
      </c>
      <c r="T19" s="1091">
        <v>0</v>
      </c>
      <c r="U19" s="1094" t="s">
        <v>620</v>
      </c>
    </row>
    <row r="20" spans="1:21">
      <c r="A20" s="1093" t="s">
        <v>622</v>
      </c>
      <c r="B20" s="1088" t="s">
        <v>623</v>
      </c>
      <c r="C20" s="1182">
        <v>0</v>
      </c>
      <c r="D20" s="1090">
        <v>0</v>
      </c>
      <c r="E20" s="1091">
        <v>0</v>
      </c>
      <c r="F20" s="1089">
        <v>0</v>
      </c>
      <c r="G20" s="1091">
        <v>0</v>
      </c>
      <c r="H20" s="1094" t="s">
        <v>624</v>
      </c>
      <c r="I20" s="1089">
        <v>192</v>
      </c>
      <c r="J20" s="1095">
        <v>11.904000000000012</v>
      </c>
      <c r="K20" s="1091">
        <v>32.3337711357457</v>
      </c>
      <c r="L20" s="1089">
        <v>229</v>
      </c>
      <c r="M20" s="1091">
        <v>119.28570132940709</v>
      </c>
      <c r="N20" s="1094" t="s">
        <v>624</v>
      </c>
      <c r="O20" s="1115" t="s">
        <v>625</v>
      </c>
      <c r="P20" s="1099">
        <v>0</v>
      </c>
      <c r="Q20" s="1090">
        <v>0</v>
      </c>
      <c r="R20" s="1091">
        <v>0</v>
      </c>
      <c r="S20" s="1089">
        <v>0</v>
      </c>
      <c r="T20" s="1091">
        <v>0</v>
      </c>
      <c r="U20" s="1094" t="s">
        <v>624</v>
      </c>
    </row>
    <row r="21" spans="1:21">
      <c r="A21" s="1093" t="s">
        <v>626</v>
      </c>
      <c r="B21" s="1088" t="s">
        <v>627</v>
      </c>
      <c r="C21" s="1182">
        <v>0</v>
      </c>
      <c r="D21" s="1090">
        <v>19.623999999999999</v>
      </c>
      <c r="E21" s="1091">
        <v>3</v>
      </c>
      <c r="F21" s="1089">
        <v>0</v>
      </c>
      <c r="G21" s="1091">
        <v>16.811991147630028</v>
      </c>
      <c r="H21" s="1094" t="s">
        <v>628</v>
      </c>
      <c r="I21" s="1089">
        <v>109</v>
      </c>
      <c r="J21" s="1095">
        <v>19.623999999999995</v>
      </c>
      <c r="K21" s="1091">
        <v>35.153379181234534</v>
      </c>
      <c r="L21" s="1089">
        <v>184</v>
      </c>
      <c r="M21" s="1091">
        <v>168.51728823159658</v>
      </c>
      <c r="N21" s="1094" t="s">
        <v>628</v>
      </c>
      <c r="O21" s="1115" t="s">
        <v>629</v>
      </c>
      <c r="P21" s="1099">
        <v>0</v>
      </c>
      <c r="Q21" s="1090">
        <v>0</v>
      </c>
      <c r="R21" s="1091">
        <v>0</v>
      </c>
      <c r="S21" s="1089">
        <v>0</v>
      </c>
      <c r="T21" s="1091">
        <v>0</v>
      </c>
      <c r="U21" s="1094" t="s">
        <v>628</v>
      </c>
    </row>
    <row r="22" spans="1:21">
      <c r="A22" s="1093" t="s">
        <v>630</v>
      </c>
      <c r="B22" s="1088" t="s">
        <v>631</v>
      </c>
      <c r="C22" s="1182">
        <v>0</v>
      </c>
      <c r="D22" s="1090">
        <v>0</v>
      </c>
      <c r="E22" s="1091">
        <v>0</v>
      </c>
      <c r="F22" s="1089">
        <v>0</v>
      </c>
      <c r="G22" s="1091">
        <v>0</v>
      </c>
      <c r="H22" s="1094" t="s">
        <v>632</v>
      </c>
      <c r="I22" s="1089">
        <v>6</v>
      </c>
      <c r="J22" s="1095">
        <v>32.347999999999999</v>
      </c>
      <c r="K22" s="1091">
        <v>36.743697702306967</v>
      </c>
      <c r="L22" s="1089">
        <v>10</v>
      </c>
      <c r="M22" s="1091">
        <v>169.67720163725019</v>
      </c>
      <c r="N22" s="1094" t="s">
        <v>632</v>
      </c>
      <c r="O22" s="1116" t="s">
        <v>633</v>
      </c>
      <c r="P22" s="1099">
        <v>0</v>
      </c>
      <c r="Q22" s="1090">
        <v>0</v>
      </c>
      <c r="R22" s="1091">
        <v>0</v>
      </c>
      <c r="S22" s="1089">
        <v>0</v>
      </c>
      <c r="T22" s="1091">
        <v>0</v>
      </c>
      <c r="U22" s="1094" t="s">
        <v>632</v>
      </c>
    </row>
    <row r="23" spans="1:21">
      <c r="A23" s="1093">
        <v>9</v>
      </c>
      <c r="B23" s="1096">
        <v>100</v>
      </c>
      <c r="C23" s="1182">
        <v>0</v>
      </c>
      <c r="D23" s="1097">
        <v>0</v>
      </c>
      <c r="E23" s="1091">
        <v>0</v>
      </c>
      <c r="F23" s="1089">
        <v>0</v>
      </c>
      <c r="G23" s="1091">
        <v>0</v>
      </c>
      <c r="H23" s="1094" t="s">
        <v>634</v>
      </c>
      <c r="I23" s="1089">
        <v>277</v>
      </c>
      <c r="J23" s="1097">
        <v>100</v>
      </c>
      <c r="K23" s="1091">
        <v>43.161213585053076</v>
      </c>
      <c r="L23" s="1089">
        <v>452</v>
      </c>
      <c r="M23" s="1091">
        <v>163.14648648343018</v>
      </c>
      <c r="N23" s="1094" t="s">
        <v>634</v>
      </c>
      <c r="O23" s="1117">
        <v>100</v>
      </c>
      <c r="P23" s="1099">
        <v>0</v>
      </c>
      <c r="Q23" s="1090">
        <v>0</v>
      </c>
      <c r="R23" s="1091">
        <v>0</v>
      </c>
      <c r="S23" s="1089">
        <v>0</v>
      </c>
      <c r="T23" s="1091">
        <v>0</v>
      </c>
      <c r="U23" s="1094" t="s">
        <v>634</v>
      </c>
    </row>
    <row r="24" spans="1:21">
      <c r="A24" s="1093" t="s">
        <v>635</v>
      </c>
      <c r="B24" s="1098">
        <v>100</v>
      </c>
      <c r="C24" s="1183">
        <v>0</v>
      </c>
      <c r="D24" s="1100">
        <v>0</v>
      </c>
      <c r="E24" s="1091">
        <v>0</v>
      </c>
      <c r="F24" s="1089">
        <v>0</v>
      </c>
      <c r="G24" s="1091">
        <v>0</v>
      </c>
      <c r="H24" s="1094" t="s">
        <v>636</v>
      </c>
      <c r="I24" s="1089">
        <v>0</v>
      </c>
      <c r="J24" s="1090">
        <v>0</v>
      </c>
      <c r="K24" s="1091">
        <v>0</v>
      </c>
      <c r="L24" s="1089">
        <v>0</v>
      </c>
      <c r="M24" s="1091">
        <v>0</v>
      </c>
      <c r="N24" s="1094" t="s">
        <v>636</v>
      </c>
      <c r="O24" s="1117">
        <v>100</v>
      </c>
      <c r="P24" s="1099">
        <v>0</v>
      </c>
      <c r="Q24" s="1090">
        <v>0</v>
      </c>
      <c r="R24" s="1091">
        <v>0</v>
      </c>
      <c r="S24" s="1089">
        <v>0</v>
      </c>
      <c r="T24" s="1091">
        <v>0</v>
      </c>
      <c r="U24" s="1094" t="s">
        <v>636</v>
      </c>
    </row>
    <row r="25" spans="1:21">
      <c r="A25" s="1118">
        <v>10</v>
      </c>
      <c r="B25" s="1101">
        <v>100</v>
      </c>
      <c r="C25" s="1184">
        <v>0</v>
      </c>
      <c r="D25" s="1103">
        <v>0</v>
      </c>
      <c r="E25" s="1104">
        <v>0</v>
      </c>
      <c r="F25" s="1102">
        <v>0</v>
      </c>
      <c r="G25" s="1104">
        <v>0</v>
      </c>
      <c r="H25" s="1105" t="s">
        <v>637</v>
      </c>
      <c r="I25" s="1119">
        <v>0</v>
      </c>
      <c r="J25" s="1103">
        <v>0</v>
      </c>
      <c r="K25" s="1104">
        <v>0</v>
      </c>
      <c r="L25" s="1119">
        <v>0</v>
      </c>
      <c r="M25" s="1104">
        <v>0</v>
      </c>
      <c r="N25" s="1105" t="s">
        <v>637</v>
      </c>
      <c r="O25" s="1120">
        <v>100</v>
      </c>
      <c r="P25" s="1102">
        <v>0</v>
      </c>
      <c r="Q25" s="1103">
        <v>0</v>
      </c>
      <c r="R25" s="1104">
        <v>0</v>
      </c>
      <c r="S25" s="1102">
        <v>0</v>
      </c>
      <c r="T25" s="1104">
        <v>0</v>
      </c>
      <c r="U25" s="1105" t="s">
        <v>637</v>
      </c>
    </row>
    <row r="26" spans="1:21" s="1056" customFormat="1" ht="16.5" thickBot="1">
      <c r="A26" s="4476" t="s">
        <v>18</v>
      </c>
      <c r="B26" s="4477"/>
      <c r="C26" s="1185">
        <f>SUM(C7:C25)</f>
        <v>9774</v>
      </c>
      <c r="D26" s="1173"/>
      <c r="E26" s="1173"/>
      <c r="F26" s="1172">
        <f>SUM(F7:F25)</f>
        <v>2998</v>
      </c>
      <c r="G26" s="1173"/>
      <c r="H26" s="1174"/>
      <c r="I26" s="1175">
        <f>SUM(I7:I25)</f>
        <v>44072</v>
      </c>
      <c r="J26" s="1176"/>
      <c r="K26" s="1176"/>
      <c r="L26" s="1177">
        <f>SUM(L7:L25)</f>
        <v>19756</v>
      </c>
      <c r="M26" s="1176"/>
      <c r="N26" s="1178"/>
      <c r="O26" s="1179"/>
      <c r="P26" s="1172">
        <f>SUM(P7:P25)</f>
        <v>21994</v>
      </c>
      <c r="Q26" s="1173"/>
      <c r="R26" s="1173"/>
      <c r="S26" s="1172">
        <f>SUM(S7:S25)</f>
        <v>473</v>
      </c>
      <c r="T26" s="1173"/>
      <c r="U26" s="1178"/>
    </row>
    <row r="27" spans="1:21">
      <c r="C27" s="1186"/>
    </row>
    <row r="29" spans="1:21" ht="15.75" thickBot="1"/>
    <row r="30" spans="1:21" ht="66.75" customHeight="1" thickBot="1">
      <c r="A30" s="4474" t="s">
        <v>143</v>
      </c>
      <c r="B30" s="4474"/>
      <c r="C30" s="4475"/>
      <c r="D30" s="4460" t="s">
        <v>135</v>
      </c>
      <c r="E30" s="4461"/>
      <c r="F30" s="4460" t="s">
        <v>302</v>
      </c>
      <c r="G30" s="4461"/>
    </row>
    <row r="31" spans="1:21">
      <c r="A31" s="4462" t="s">
        <v>144</v>
      </c>
      <c r="B31" s="4463"/>
      <c r="C31" s="4464"/>
      <c r="D31" s="1395"/>
      <c r="E31" s="1396">
        <v>7463</v>
      </c>
      <c r="F31" s="1395"/>
      <c r="G31" s="1396">
        <v>3290</v>
      </c>
    </row>
    <row r="32" spans="1:21">
      <c r="A32" s="4465" t="s">
        <v>24</v>
      </c>
      <c r="B32" s="4466"/>
      <c r="C32" s="4467"/>
      <c r="D32" s="1397"/>
      <c r="E32" s="1398">
        <v>27019</v>
      </c>
      <c r="F32" s="1397"/>
      <c r="G32" s="1398">
        <v>11413</v>
      </c>
    </row>
    <row r="33" spans="1:21">
      <c r="A33" s="4468" t="s">
        <v>362</v>
      </c>
      <c r="B33" s="4469"/>
      <c r="C33" s="4470"/>
      <c r="D33" s="1399"/>
      <c r="E33" s="1400">
        <v>285</v>
      </c>
      <c r="F33" s="1399"/>
      <c r="G33" s="1400">
        <v>142</v>
      </c>
    </row>
    <row r="34" spans="1:21" ht="16.5" thickBot="1">
      <c r="A34" s="4471" t="s">
        <v>5</v>
      </c>
      <c r="B34" s="4472"/>
      <c r="C34" s="4473"/>
      <c r="D34" s="1468"/>
      <c r="E34" s="1469">
        <f>SUM(E31:E33)</f>
        <v>34767</v>
      </c>
      <c r="F34" s="1190"/>
      <c r="G34" s="1194">
        <f>SUM(G31:G33)</f>
        <v>14845</v>
      </c>
    </row>
    <row r="36" spans="1:21" ht="15.75" thickBot="1"/>
    <row r="37" spans="1:21" ht="21" customHeight="1" thickBot="1">
      <c r="A37" s="4478" t="s">
        <v>682</v>
      </c>
      <c r="B37" s="4479"/>
      <c r="C37" s="4479"/>
      <c r="D37" s="4479"/>
      <c r="E37" s="4479"/>
      <c r="F37" s="4479"/>
      <c r="G37" s="4479"/>
      <c r="H37" s="4479"/>
      <c r="I37" s="4479"/>
      <c r="J37" s="4479"/>
      <c r="K37" s="4479"/>
      <c r="L37" s="4479"/>
      <c r="M37" s="4479"/>
      <c r="N37" s="4479"/>
      <c r="O37" s="4479"/>
      <c r="P37" s="4479"/>
      <c r="Q37" s="4479"/>
      <c r="R37" s="4479"/>
      <c r="S37" s="4479"/>
      <c r="T37" s="4479"/>
      <c r="U37" s="4480"/>
    </row>
    <row r="38" spans="1:21" s="1057" customFormat="1" ht="18.75" customHeight="1" thickBot="1">
      <c r="A38" s="1181" t="s">
        <v>249</v>
      </c>
      <c r="B38" s="1180"/>
      <c r="C38" s="1180"/>
      <c r="D38" s="1180"/>
      <c r="E38" s="1121"/>
      <c r="F38" s="1121"/>
      <c r="G38" s="1121"/>
      <c r="H38" s="1121"/>
      <c r="I38" s="1121"/>
      <c r="J38" s="1121"/>
      <c r="K38" s="1121"/>
      <c r="L38" s="1121"/>
      <c r="M38" s="1121"/>
      <c r="N38" s="1121"/>
      <c r="O38" s="1121"/>
      <c r="P38" s="1121"/>
      <c r="Q38" s="1121"/>
      <c r="R38" s="1121"/>
      <c r="S38" s="1121"/>
      <c r="T38" s="1121"/>
      <c r="U38" s="1121"/>
    </row>
    <row r="39" spans="1:21" ht="18.75" customHeight="1" thickBot="1">
      <c r="A39" s="4481" t="s">
        <v>677</v>
      </c>
      <c r="B39" s="4482"/>
      <c r="C39" s="4482"/>
      <c r="D39" s="4482"/>
      <c r="E39" s="4482"/>
      <c r="F39" s="4482"/>
      <c r="G39" s="4482"/>
      <c r="H39" s="4483"/>
      <c r="I39" s="4481" t="s">
        <v>676</v>
      </c>
      <c r="J39" s="4484"/>
      <c r="K39" s="4484"/>
      <c r="L39" s="4484"/>
      <c r="M39" s="4484"/>
      <c r="N39" s="4485"/>
      <c r="O39" s="4481" t="s">
        <v>678</v>
      </c>
      <c r="P39" s="4482"/>
      <c r="Q39" s="4482"/>
      <c r="R39" s="4482"/>
      <c r="S39" s="4482"/>
      <c r="T39" s="4482"/>
      <c r="U39" s="4483"/>
    </row>
    <row r="40" spans="1:21" ht="36.75" customHeight="1">
      <c r="A40" s="1108" t="s">
        <v>567</v>
      </c>
      <c r="B40" s="1109" t="s">
        <v>568</v>
      </c>
      <c r="C40" s="1110" t="s">
        <v>638</v>
      </c>
      <c r="D40" s="1111" t="s">
        <v>660</v>
      </c>
      <c r="E40" s="1111" t="s">
        <v>661</v>
      </c>
      <c r="F40" s="1110" t="s">
        <v>571</v>
      </c>
      <c r="G40" s="1111" t="s">
        <v>572</v>
      </c>
      <c r="H40" s="1112" t="s">
        <v>573</v>
      </c>
      <c r="I40" s="1110" t="s">
        <v>569</v>
      </c>
      <c r="J40" s="1111" t="s">
        <v>570</v>
      </c>
      <c r="K40" s="1111" t="s">
        <v>661</v>
      </c>
      <c r="L40" s="1110" t="s">
        <v>571</v>
      </c>
      <c r="M40" s="1111" t="s">
        <v>572</v>
      </c>
      <c r="N40" s="1112" t="s">
        <v>573</v>
      </c>
      <c r="O40" s="1113" t="s">
        <v>568</v>
      </c>
      <c r="P40" s="1114" t="s">
        <v>569</v>
      </c>
      <c r="Q40" s="1111" t="s">
        <v>570</v>
      </c>
      <c r="R40" s="1111" t="s">
        <v>565</v>
      </c>
      <c r="S40" s="1110" t="s">
        <v>662</v>
      </c>
      <c r="T40" s="1111" t="s">
        <v>572</v>
      </c>
      <c r="U40" s="1112" t="s">
        <v>573</v>
      </c>
    </row>
    <row r="41" spans="1:21">
      <c r="A41" s="1087">
        <v>1</v>
      </c>
      <c r="B41" s="1088" t="s">
        <v>574</v>
      </c>
      <c r="C41" s="1089">
        <v>255</v>
      </c>
      <c r="D41" s="1090">
        <v>3.0000000000000002E-2</v>
      </c>
      <c r="E41" s="1091">
        <v>34.262708592023159</v>
      </c>
      <c r="F41" s="1089">
        <v>32</v>
      </c>
      <c r="G41" s="1091">
        <v>12.828256853468341</v>
      </c>
      <c r="H41" s="1092" t="s">
        <v>575</v>
      </c>
      <c r="I41" s="1089">
        <v>60</v>
      </c>
      <c r="J41" s="1090">
        <v>2.9999999999999988E-2</v>
      </c>
      <c r="K41" s="1091">
        <v>25.913968801619614</v>
      </c>
      <c r="L41" s="1089">
        <v>4</v>
      </c>
      <c r="M41" s="1091">
        <v>4.279776730615783</v>
      </c>
      <c r="N41" s="1092" t="s">
        <v>575</v>
      </c>
      <c r="O41" s="1115" t="s">
        <v>576</v>
      </c>
      <c r="P41" s="1099">
        <v>13659</v>
      </c>
      <c r="Q41" s="1090">
        <v>8.0000000000000002E-3</v>
      </c>
      <c r="R41" s="1091">
        <v>11.874863948662234</v>
      </c>
      <c r="S41" s="1089">
        <v>218</v>
      </c>
      <c r="T41" s="1091">
        <v>1.3839698917761163</v>
      </c>
      <c r="U41" s="1092" t="s">
        <v>575</v>
      </c>
    </row>
    <row r="42" spans="1:21">
      <c r="A42" s="1093" t="s">
        <v>577</v>
      </c>
      <c r="B42" s="1088" t="s">
        <v>578</v>
      </c>
      <c r="C42" s="1182">
        <v>1114</v>
      </c>
      <c r="D42" s="1090">
        <v>3.8999999999999951E-2</v>
      </c>
      <c r="E42" s="1091">
        <v>41.991794616338559</v>
      </c>
      <c r="F42" s="1089">
        <v>134</v>
      </c>
      <c r="G42" s="1091">
        <v>3.3183716745131151</v>
      </c>
      <c r="H42" s="1094" t="s">
        <v>190</v>
      </c>
      <c r="I42" s="1089">
        <v>40</v>
      </c>
      <c r="J42" s="1090">
        <v>3.9000000000000014E-2</v>
      </c>
      <c r="K42" s="1091">
        <v>18.119506374968619</v>
      </c>
      <c r="L42" s="1089">
        <v>1</v>
      </c>
      <c r="M42" s="1091">
        <v>3.3080232772408968</v>
      </c>
      <c r="N42" s="1094" t="s">
        <v>190</v>
      </c>
      <c r="O42" s="1115" t="s">
        <v>579</v>
      </c>
      <c r="P42" s="1099">
        <v>6402</v>
      </c>
      <c r="Q42" s="1090">
        <v>1.3999999999999992E-2</v>
      </c>
      <c r="R42" s="1091">
        <v>13.481891670581817</v>
      </c>
      <c r="S42" s="1089">
        <v>146</v>
      </c>
      <c r="T42" s="1091">
        <v>0.87318440145288212</v>
      </c>
      <c r="U42" s="1094" t="s">
        <v>190</v>
      </c>
    </row>
    <row r="43" spans="1:21">
      <c r="A43" s="1093" t="s">
        <v>580</v>
      </c>
      <c r="B43" s="1088" t="s">
        <v>581</v>
      </c>
      <c r="C43" s="1182">
        <v>826</v>
      </c>
      <c r="D43" s="1090">
        <v>4.8999999999999967E-2</v>
      </c>
      <c r="E43" s="1091">
        <v>46.458927009181771</v>
      </c>
      <c r="F43" s="1089">
        <v>139</v>
      </c>
      <c r="G43" s="1091">
        <v>17.030307584284198</v>
      </c>
      <c r="H43" s="1094" t="s">
        <v>189</v>
      </c>
      <c r="I43" s="1089">
        <v>418</v>
      </c>
      <c r="J43" s="1090">
        <v>4.8999999999999981E-2</v>
      </c>
      <c r="K43" s="1091">
        <v>31.105852265791103</v>
      </c>
      <c r="L43" s="1089">
        <v>59</v>
      </c>
      <c r="M43" s="1091">
        <v>14.166105334551728</v>
      </c>
      <c r="N43" s="1094" t="s">
        <v>189</v>
      </c>
      <c r="O43" s="1115" t="s">
        <v>582</v>
      </c>
      <c r="P43" s="1099">
        <v>1726</v>
      </c>
      <c r="Q43" s="1090">
        <v>2.5000000000000015E-2</v>
      </c>
      <c r="R43" s="1091">
        <v>17.371160748824003</v>
      </c>
      <c r="S43" s="1089">
        <v>71</v>
      </c>
      <c r="T43" s="1091">
        <v>4.1300526715637096</v>
      </c>
      <c r="U43" s="1094" t="s">
        <v>189</v>
      </c>
    </row>
    <row r="44" spans="1:21">
      <c r="A44" s="1093" t="s">
        <v>583</v>
      </c>
      <c r="B44" s="1088" t="s">
        <v>584</v>
      </c>
      <c r="C44" s="1182">
        <v>3853</v>
      </c>
      <c r="D44" s="1090">
        <v>7.9999999999999905E-2</v>
      </c>
      <c r="E44" s="1091">
        <v>32.581899923603473</v>
      </c>
      <c r="F44" s="1089">
        <v>362</v>
      </c>
      <c r="G44" s="1091">
        <v>1.4153361126011119</v>
      </c>
      <c r="H44" s="1094" t="s">
        <v>332</v>
      </c>
      <c r="I44" s="1089">
        <v>2674</v>
      </c>
      <c r="J44" s="1090">
        <v>8.0000000000000029E-2</v>
      </c>
      <c r="K44" s="1091">
        <v>40.010840598018</v>
      </c>
      <c r="L44" s="1089">
        <v>518</v>
      </c>
      <c r="M44" s="1091">
        <v>19.388352101980313</v>
      </c>
      <c r="N44" s="1094" t="s">
        <v>332</v>
      </c>
      <c r="O44" s="1115" t="s">
        <v>585</v>
      </c>
      <c r="P44" s="1099">
        <v>11</v>
      </c>
      <c r="Q44" s="1090">
        <v>4.4999999999999998E-2</v>
      </c>
      <c r="R44" s="1091">
        <v>13.337515003154738</v>
      </c>
      <c r="S44" s="1089">
        <v>1</v>
      </c>
      <c r="T44" s="1091">
        <v>2.3025049965808231</v>
      </c>
      <c r="U44" s="1094" t="s">
        <v>332</v>
      </c>
    </row>
    <row r="45" spans="1:21">
      <c r="A45" s="1093" t="s">
        <v>586</v>
      </c>
      <c r="B45" s="1088" t="s">
        <v>587</v>
      </c>
      <c r="C45" s="1182">
        <v>960</v>
      </c>
      <c r="D45" s="1090">
        <v>0.13199999999999987</v>
      </c>
      <c r="E45" s="1091">
        <v>48.941588790883721</v>
      </c>
      <c r="F45" s="1089">
        <v>325</v>
      </c>
      <c r="G45" s="1091">
        <v>10.009124056021683</v>
      </c>
      <c r="H45" s="1094" t="s">
        <v>588</v>
      </c>
      <c r="I45" s="1089">
        <v>7499</v>
      </c>
      <c r="J45" s="1090">
        <v>0.13199999999999998</v>
      </c>
      <c r="K45" s="1091">
        <v>40.758245350873523</v>
      </c>
      <c r="L45" s="1089">
        <v>2012</v>
      </c>
      <c r="M45" s="1091">
        <v>26.833376971757708</v>
      </c>
      <c r="N45" s="1094" t="s">
        <v>588</v>
      </c>
      <c r="O45" s="1115" t="s">
        <v>589</v>
      </c>
      <c r="P45" s="1099">
        <v>0</v>
      </c>
      <c r="Q45" s="1090">
        <v>0</v>
      </c>
      <c r="R45" s="1091">
        <v>0</v>
      </c>
      <c r="S45" s="1089">
        <v>0</v>
      </c>
      <c r="T45" s="1091">
        <v>0</v>
      </c>
      <c r="U45" s="1094" t="s">
        <v>588</v>
      </c>
    </row>
    <row r="46" spans="1:21">
      <c r="A46" s="1093" t="s">
        <v>590</v>
      </c>
      <c r="B46" s="1088" t="s">
        <v>591</v>
      </c>
      <c r="C46" s="1182">
        <v>1064</v>
      </c>
      <c r="D46" s="1090">
        <v>0.218</v>
      </c>
      <c r="E46" s="1091">
        <v>39.678126723696302</v>
      </c>
      <c r="F46" s="1089">
        <v>414</v>
      </c>
      <c r="G46" s="1091">
        <v>6.8438371671780898</v>
      </c>
      <c r="H46" s="1094" t="s">
        <v>592</v>
      </c>
      <c r="I46" s="1089">
        <v>6882</v>
      </c>
      <c r="J46" s="1090">
        <v>0.21800000000000003</v>
      </c>
      <c r="K46" s="1091">
        <v>37.010055446195111</v>
      </c>
      <c r="L46" s="1089">
        <v>2079</v>
      </c>
      <c r="M46" s="1091">
        <v>29.28889986873417</v>
      </c>
      <c r="N46" s="1094" t="s">
        <v>592</v>
      </c>
      <c r="O46" s="1115" t="s">
        <v>593</v>
      </c>
      <c r="P46" s="1099">
        <v>0</v>
      </c>
      <c r="Q46" s="1090">
        <v>0</v>
      </c>
      <c r="R46" s="1091">
        <v>0</v>
      </c>
      <c r="S46" s="1089">
        <v>0</v>
      </c>
      <c r="T46" s="1091">
        <v>0</v>
      </c>
      <c r="U46" s="1094" t="s">
        <v>592</v>
      </c>
    </row>
    <row r="47" spans="1:21">
      <c r="A47" s="1093" t="s">
        <v>594</v>
      </c>
      <c r="B47" s="1088" t="s">
        <v>595</v>
      </c>
      <c r="C47" s="1182">
        <v>443</v>
      </c>
      <c r="D47" s="1090">
        <v>0.35999999999999954</v>
      </c>
      <c r="E47" s="1091">
        <v>53.482362850301108</v>
      </c>
      <c r="F47" s="1089">
        <v>301</v>
      </c>
      <c r="G47" s="1091">
        <v>10.865548100395673</v>
      </c>
      <c r="H47" s="1094" t="s">
        <v>596</v>
      </c>
      <c r="I47" s="1089">
        <v>6979</v>
      </c>
      <c r="J47" s="1090">
        <v>0.35999999999999893</v>
      </c>
      <c r="K47" s="1091">
        <v>34.277878178828857</v>
      </c>
      <c r="L47" s="1089">
        <v>2473</v>
      </c>
      <c r="M47" s="1091">
        <v>35.440367203865279</v>
      </c>
      <c r="N47" s="1094" t="s">
        <v>596</v>
      </c>
      <c r="O47" s="1115" t="s">
        <v>597</v>
      </c>
      <c r="P47" s="1099">
        <v>0</v>
      </c>
      <c r="Q47" s="1090">
        <v>0</v>
      </c>
      <c r="R47" s="1091">
        <v>0</v>
      </c>
      <c r="S47" s="1089">
        <v>0</v>
      </c>
      <c r="T47" s="1091">
        <v>0</v>
      </c>
      <c r="U47" s="1094" t="s">
        <v>596</v>
      </c>
    </row>
    <row r="48" spans="1:21">
      <c r="A48" s="1093" t="s">
        <v>598</v>
      </c>
      <c r="B48" s="1088" t="s">
        <v>599</v>
      </c>
      <c r="C48" s="1182">
        <v>559</v>
      </c>
      <c r="D48" s="1090">
        <v>0.59300000000000008</v>
      </c>
      <c r="E48" s="1091">
        <v>40.840972085610211</v>
      </c>
      <c r="F48" s="1089">
        <v>361</v>
      </c>
      <c r="G48" s="1091">
        <v>11.384662993440616</v>
      </c>
      <c r="H48" s="1094" t="s">
        <v>600</v>
      </c>
      <c r="I48" s="1089">
        <v>4167</v>
      </c>
      <c r="J48" s="1090">
        <v>0.59300000000000352</v>
      </c>
      <c r="K48" s="1091">
        <v>37.448587477867832</v>
      </c>
      <c r="L48" s="1089">
        <v>1943</v>
      </c>
      <c r="M48" s="1091">
        <v>44.35715974548792</v>
      </c>
      <c r="N48" s="1094" t="s">
        <v>600</v>
      </c>
      <c r="O48" s="1115" t="s">
        <v>601</v>
      </c>
      <c r="P48" s="1099">
        <v>0</v>
      </c>
      <c r="Q48" s="1090">
        <v>0</v>
      </c>
      <c r="R48" s="1091">
        <v>0</v>
      </c>
      <c r="S48" s="1089">
        <v>0</v>
      </c>
      <c r="T48" s="1091">
        <v>0</v>
      </c>
      <c r="U48" s="1094" t="s">
        <v>600</v>
      </c>
    </row>
    <row r="49" spans="1:21">
      <c r="A49" s="1093" t="s">
        <v>602</v>
      </c>
      <c r="B49" s="1088" t="s">
        <v>603</v>
      </c>
      <c r="C49" s="1182">
        <v>786</v>
      </c>
      <c r="D49" s="1090">
        <v>0.97800000000000176</v>
      </c>
      <c r="E49" s="1091">
        <v>35.21990789942376</v>
      </c>
      <c r="F49" s="1089">
        <v>471</v>
      </c>
      <c r="G49" s="1091">
        <v>9.1624400070818979</v>
      </c>
      <c r="H49" s="1094" t="s">
        <v>604</v>
      </c>
      <c r="I49" s="1089">
        <v>7780</v>
      </c>
      <c r="J49" s="1090">
        <v>0.9779999999999951</v>
      </c>
      <c r="K49" s="1091">
        <v>38.774402662933234</v>
      </c>
      <c r="L49" s="1089">
        <v>4808</v>
      </c>
      <c r="M49" s="1091">
        <v>61.789145766593478</v>
      </c>
      <c r="N49" s="1094" t="s">
        <v>604</v>
      </c>
      <c r="O49" s="1115" t="s">
        <v>605</v>
      </c>
      <c r="P49" s="1099">
        <v>4</v>
      </c>
      <c r="Q49" s="1090">
        <v>0.81899999999999995</v>
      </c>
      <c r="R49" s="1091">
        <v>18.5</v>
      </c>
      <c r="S49" s="1089">
        <v>1</v>
      </c>
      <c r="T49" s="1091">
        <v>27.529249182360694</v>
      </c>
      <c r="U49" s="1094" t="s">
        <v>604</v>
      </c>
    </row>
    <row r="50" spans="1:21">
      <c r="A50" s="1093" t="s">
        <v>606</v>
      </c>
      <c r="B50" s="1088" t="s">
        <v>607</v>
      </c>
      <c r="C50" s="1182">
        <v>213</v>
      </c>
      <c r="D50" s="1090">
        <v>1.611999999999999</v>
      </c>
      <c r="E50" s="1091">
        <v>36.384902083898005</v>
      </c>
      <c r="F50" s="1089">
        <v>192</v>
      </c>
      <c r="G50" s="1091">
        <v>7.7704143068201814</v>
      </c>
      <c r="H50" s="1094" t="s">
        <v>608</v>
      </c>
      <c r="I50" s="1089">
        <v>2571</v>
      </c>
      <c r="J50" s="1090">
        <v>1.6120000000000037</v>
      </c>
      <c r="K50" s="1091">
        <v>36.701419392838901</v>
      </c>
      <c r="L50" s="1089">
        <v>1721</v>
      </c>
      <c r="M50" s="1091">
        <v>66.964344499204458</v>
      </c>
      <c r="N50" s="1094" t="s">
        <v>608</v>
      </c>
      <c r="O50" s="1115" t="s">
        <v>609</v>
      </c>
      <c r="P50" s="1099">
        <v>0</v>
      </c>
      <c r="Q50" s="1090">
        <v>0</v>
      </c>
      <c r="R50" s="1091">
        <v>0</v>
      </c>
      <c r="S50" s="1089">
        <v>0</v>
      </c>
      <c r="T50" s="1091">
        <v>0</v>
      </c>
      <c r="U50" s="1094" t="s">
        <v>608</v>
      </c>
    </row>
    <row r="51" spans="1:21">
      <c r="A51" s="1093" t="s">
        <v>610</v>
      </c>
      <c r="B51" s="1088" t="s">
        <v>611</v>
      </c>
      <c r="C51" s="1182">
        <v>389</v>
      </c>
      <c r="D51" s="1090">
        <v>2.6580000000000008</v>
      </c>
      <c r="E51" s="1091">
        <v>72.800749023439124</v>
      </c>
      <c r="F51" s="1089">
        <v>640</v>
      </c>
      <c r="G51" s="1091">
        <v>34.289707565232156</v>
      </c>
      <c r="H51" s="1094" t="s">
        <v>612</v>
      </c>
      <c r="I51" s="1089">
        <v>1579</v>
      </c>
      <c r="J51" s="1090">
        <v>2.6580000000000004</v>
      </c>
      <c r="K51" s="1091">
        <v>31.393504964137492</v>
      </c>
      <c r="L51" s="1089">
        <v>1045</v>
      </c>
      <c r="M51" s="1091">
        <v>66.204857140321465</v>
      </c>
      <c r="N51" s="1094" t="s">
        <v>612</v>
      </c>
      <c r="O51" s="1115" t="s">
        <v>613</v>
      </c>
      <c r="P51" s="1099">
        <v>34</v>
      </c>
      <c r="Q51" s="1090">
        <v>4.6920000000000002</v>
      </c>
      <c r="R51" s="1091">
        <v>14.1</v>
      </c>
      <c r="S51" s="1089">
        <v>14</v>
      </c>
      <c r="T51" s="1091">
        <v>40.335639564961781</v>
      </c>
      <c r="U51" s="1094" t="s">
        <v>612</v>
      </c>
    </row>
    <row r="52" spans="1:21">
      <c r="A52" s="1093" t="s">
        <v>614</v>
      </c>
      <c r="B52" s="1088" t="s">
        <v>615</v>
      </c>
      <c r="C52" s="1182">
        <v>154</v>
      </c>
      <c r="D52" s="1090">
        <v>4.3810000000000002</v>
      </c>
      <c r="E52" s="1091">
        <v>55.096777160704129</v>
      </c>
      <c r="F52" s="1089">
        <v>261</v>
      </c>
      <c r="G52" s="1091">
        <v>17.776645161523025</v>
      </c>
      <c r="H52" s="1094" t="s">
        <v>616</v>
      </c>
      <c r="I52" s="1089">
        <v>1008</v>
      </c>
      <c r="J52" s="1090">
        <v>4.3809999999999869</v>
      </c>
      <c r="K52" s="1091">
        <v>34.647764497092147</v>
      </c>
      <c r="L52" s="1089">
        <v>828</v>
      </c>
      <c r="M52" s="1091">
        <v>82.110140924380886</v>
      </c>
      <c r="N52" s="1094" t="s">
        <v>616</v>
      </c>
      <c r="O52" s="1115" t="s">
        <v>617</v>
      </c>
      <c r="P52" s="1099">
        <v>0</v>
      </c>
      <c r="Q52" s="1090">
        <v>0</v>
      </c>
      <c r="R52" s="1091">
        <v>0</v>
      </c>
      <c r="S52" s="1089">
        <v>0</v>
      </c>
      <c r="T52" s="1091">
        <v>0</v>
      </c>
      <c r="U52" s="1094" t="s">
        <v>616</v>
      </c>
    </row>
    <row r="53" spans="1:21">
      <c r="A53" s="1093" t="s">
        <v>618</v>
      </c>
      <c r="B53" s="1088" t="s">
        <v>619</v>
      </c>
      <c r="C53" s="1182">
        <v>0</v>
      </c>
      <c r="D53" s="1090">
        <v>0</v>
      </c>
      <c r="E53" s="1091">
        <v>0</v>
      </c>
      <c r="F53" s="1089">
        <v>0</v>
      </c>
      <c r="G53" s="1091">
        <v>0</v>
      </c>
      <c r="H53" s="1094" t="s">
        <v>620</v>
      </c>
      <c r="I53" s="1089">
        <v>1061</v>
      </c>
      <c r="J53" s="1090">
        <v>7.2219999999999995</v>
      </c>
      <c r="K53" s="1091">
        <v>35.292576759150172</v>
      </c>
      <c r="L53" s="1089">
        <v>1115</v>
      </c>
      <c r="M53" s="1091">
        <v>105.1268706493325</v>
      </c>
      <c r="N53" s="1094" t="s">
        <v>620</v>
      </c>
      <c r="O53" s="1115" t="s">
        <v>621</v>
      </c>
      <c r="P53" s="1099">
        <v>0</v>
      </c>
      <c r="Q53" s="1090">
        <v>0</v>
      </c>
      <c r="R53" s="1091">
        <v>0</v>
      </c>
      <c r="S53" s="1089">
        <v>0</v>
      </c>
      <c r="T53" s="1091">
        <v>0</v>
      </c>
      <c r="U53" s="1094" t="s">
        <v>620</v>
      </c>
    </row>
    <row r="54" spans="1:21">
      <c r="A54" s="1093" t="s">
        <v>622</v>
      </c>
      <c r="B54" s="1088" t="s">
        <v>623</v>
      </c>
      <c r="C54" s="1182">
        <v>0</v>
      </c>
      <c r="D54" s="1090">
        <v>0</v>
      </c>
      <c r="E54" s="1091">
        <v>0</v>
      </c>
      <c r="F54" s="1089">
        <v>0</v>
      </c>
      <c r="G54" s="1091">
        <v>0</v>
      </c>
      <c r="H54" s="1094" t="s">
        <v>624</v>
      </c>
      <c r="I54" s="1089">
        <v>227</v>
      </c>
      <c r="J54" s="1095">
        <v>11.903999999999996</v>
      </c>
      <c r="K54" s="1091">
        <v>35.928097248522633</v>
      </c>
      <c r="L54" s="1089">
        <v>298</v>
      </c>
      <c r="M54" s="1091">
        <v>131.48170118376993</v>
      </c>
      <c r="N54" s="1094" t="s">
        <v>624</v>
      </c>
      <c r="O54" s="1115" t="s">
        <v>625</v>
      </c>
      <c r="P54" s="1099">
        <v>0</v>
      </c>
      <c r="Q54" s="1090">
        <v>0</v>
      </c>
      <c r="R54" s="1091">
        <v>0</v>
      </c>
      <c r="S54" s="1089">
        <v>0</v>
      </c>
      <c r="T54" s="1091">
        <v>0</v>
      </c>
      <c r="U54" s="1094" t="s">
        <v>624</v>
      </c>
    </row>
    <row r="55" spans="1:21">
      <c r="A55" s="1093" t="s">
        <v>626</v>
      </c>
      <c r="B55" s="1088" t="s">
        <v>627</v>
      </c>
      <c r="C55" s="1182">
        <v>0</v>
      </c>
      <c r="D55" s="1090">
        <v>19.623999999999999</v>
      </c>
      <c r="E55" s="1091">
        <v>2.9999999999999996</v>
      </c>
      <c r="F55" s="1089">
        <v>0</v>
      </c>
      <c r="G55" s="1091">
        <v>16.786570743405274</v>
      </c>
      <c r="H55" s="1094" t="s">
        <v>628</v>
      </c>
      <c r="I55" s="1089">
        <v>103</v>
      </c>
      <c r="J55" s="1095">
        <v>19.623999999999995</v>
      </c>
      <c r="K55" s="1091">
        <v>38.580132915372943</v>
      </c>
      <c r="L55" s="1089">
        <v>185</v>
      </c>
      <c r="M55" s="1091">
        <v>178.9405547562811</v>
      </c>
      <c r="N55" s="1094" t="s">
        <v>628</v>
      </c>
      <c r="O55" s="1115" t="s">
        <v>629</v>
      </c>
      <c r="P55" s="1099">
        <v>0</v>
      </c>
      <c r="Q55" s="1090">
        <v>0</v>
      </c>
      <c r="R55" s="1091">
        <v>0</v>
      </c>
      <c r="S55" s="1089">
        <v>0</v>
      </c>
      <c r="T55" s="1091">
        <v>0</v>
      </c>
      <c r="U55" s="1094" t="s">
        <v>628</v>
      </c>
    </row>
    <row r="56" spans="1:21">
      <c r="A56" s="1093" t="s">
        <v>630</v>
      </c>
      <c r="B56" s="1088" t="s">
        <v>631</v>
      </c>
      <c r="C56" s="1182">
        <v>0</v>
      </c>
      <c r="D56" s="1090">
        <v>0</v>
      </c>
      <c r="E56" s="1091">
        <v>0</v>
      </c>
      <c r="F56" s="1089">
        <v>0</v>
      </c>
      <c r="G56" s="1091">
        <v>0</v>
      </c>
      <c r="H56" s="1094" t="s">
        <v>632</v>
      </c>
      <c r="I56" s="1089">
        <v>41</v>
      </c>
      <c r="J56" s="1095">
        <v>32.348000000000006</v>
      </c>
      <c r="K56" s="1091">
        <v>29.612937885409433</v>
      </c>
      <c r="L56" s="1089">
        <v>61</v>
      </c>
      <c r="M56" s="1091">
        <v>148.14176409639842</v>
      </c>
      <c r="N56" s="1094" t="s">
        <v>632</v>
      </c>
      <c r="O56" s="1116" t="s">
        <v>633</v>
      </c>
      <c r="P56" s="1099">
        <v>0</v>
      </c>
      <c r="Q56" s="1090">
        <v>0</v>
      </c>
      <c r="R56" s="1091">
        <v>0</v>
      </c>
      <c r="S56" s="1089">
        <v>0</v>
      </c>
      <c r="T56" s="1091">
        <v>0</v>
      </c>
      <c r="U56" s="1094" t="s">
        <v>632</v>
      </c>
    </row>
    <row r="57" spans="1:21">
      <c r="A57" s="1093">
        <v>9</v>
      </c>
      <c r="B57" s="1096">
        <v>100</v>
      </c>
      <c r="C57" s="1182">
        <v>0</v>
      </c>
      <c r="D57" s="1097">
        <v>100</v>
      </c>
      <c r="E57" s="1091">
        <v>54</v>
      </c>
      <c r="F57" s="1089">
        <v>0</v>
      </c>
      <c r="G57" s="1091">
        <v>675.00037616045495</v>
      </c>
      <c r="H57" s="1094" t="s">
        <v>634</v>
      </c>
      <c r="I57" s="1089">
        <v>234</v>
      </c>
      <c r="J57" s="1097">
        <v>99.999999999999986</v>
      </c>
      <c r="K57" s="1091">
        <v>41.956678098492233</v>
      </c>
      <c r="L57" s="1089">
        <v>255</v>
      </c>
      <c r="M57" s="1091">
        <v>108.64482711842112</v>
      </c>
      <c r="N57" s="1094" t="s">
        <v>634</v>
      </c>
      <c r="O57" s="1117">
        <v>100</v>
      </c>
      <c r="P57" s="1099">
        <v>0</v>
      </c>
      <c r="Q57" s="1090">
        <v>0</v>
      </c>
      <c r="R57" s="1091">
        <v>0</v>
      </c>
      <c r="S57" s="1089">
        <v>0</v>
      </c>
      <c r="T57" s="1091">
        <v>0</v>
      </c>
      <c r="U57" s="1094" t="s">
        <v>634</v>
      </c>
    </row>
    <row r="58" spans="1:21">
      <c r="A58" s="1093" t="s">
        <v>635</v>
      </c>
      <c r="B58" s="1098">
        <v>100</v>
      </c>
      <c r="C58" s="1183">
        <v>0</v>
      </c>
      <c r="D58" s="1100">
        <v>0</v>
      </c>
      <c r="E58" s="1091">
        <v>0</v>
      </c>
      <c r="F58" s="1089">
        <v>0</v>
      </c>
      <c r="G58" s="1091">
        <v>0</v>
      </c>
      <c r="H58" s="1094" t="s">
        <v>636</v>
      </c>
      <c r="I58" s="1089">
        <v>0</v>
      </c>
      <c r="J58" s="1090">
        <v>0</v>
      </c>
      <c r="K58" s="1091">
        <v>0</v>
      </c>
      <c r="L58" s="1089">
        <v>0</v>
      </c>
      <c r="M58" s="1091">
        <v>0</v>
      </c>
      <c r="N58" s="1094" t="s">
        <v>636</v>
      </c>
      <c r="O58" s="1117">
        <v>100</v>
      </c>
      <c r="P58" s="1099">
        <v>0</v>
      </c>
      <c r="Q58" s="1090">
        <v>0</v>
      </c>
      <c r="R58" s="1091">
        <v>0</v>
      </c>
      <c r="S58" s="1089">
        <v>0</v>
      </c>
      <c r="T58" s="1091">
        <v>0</v>
      </c>
      <c r="U58" s="1094" t="s">
        <v>636</v>
      </c>
    </row>
    <row r="59" spans="1:21">
      <c r="A59" s="1118">
        <v>10</v>
      </c>
      <c r="B59" s="1101">
        <v>100</v>
      </c>
      <c r="C59" s="1184">
        <v>0</v>
      </c>
      <c r="D59" s="1103">
        <v>0</v>
      </c>
      <c r="E59" s="1104">
        <v>0</v>
      </c>
      <c r="F59" s="1102">
        <v>0</v>
      </c>
      <c r="G59" s="1104">
        <v>0</v>
      </c>
      <c r="H59" s="1105" t="s">
        <v>637</v>
      </c>
      <c r="I59" s="1119">
        <v>0</v>
      </c>
      <c r="J59" s="1103">
        <v>0</v>
      </c>
      <c r="K59" s="1104">
        <v>0</v>
      </c>
      <c r="L59" s="1119">
        <v>0</v>
      </c>
      <c r="M59" s="1104">
        <v>0</v>
      </c>
      <c r="N59" s="1105" t="s">
        <v>637</v>
      </c>
      <c r="O59" s="1120">
        <v>100</v>
      </c>
      <c r="P59" s="1102">
        <v>0</v>
      </c>
      <c r="Q59" s="1103">
        <v>0</v>
      </c>
      <c r="R59" s="1104">
        <v>0</v>
      </c>
      <c r="S59" s="1102">
        <v>0</v>
      </c>
      <c r="T59" s="1104">
        <v>0</v>
      </c>
      <c r="U59" s="1105" t="s">
        <v>637</v>
      </c>
    </row>
    <row r="60" spans="1:21" s="1056" customFormat="1" ht="16.5" thickBot="1">
      <c r="A60" s="4476" t="s">
        <v>18</v>
      </c>
      <c r="B60" s="4477"/>
      <c r="C60" s="1185">
        <f>SUM(C41:C59)</f>
        <v>10616</v>
      </c>
      <c r="D60" s="1173"/>
      <c r="E60" s="1173"/>
      <c r="F60" s="1172">
        <f>SUM(F41:F59)</f>
        <v>3632</v>
      </c>
      <c r="G60" s="1173"/>
      <c r="H60" s="1174"/>
      <c r="I60" s="1175">
        <f>SUM(I41:I59)</f>
        <v>43323</v>
      </c>
      <c r="J60" s="1176"/>
      <c r="K60" s="1176"/>
      <c r="L60" s="1177">
        <f>SUM(L41:L59)</f>
        <v>19405</v>
      </c>
      <c r="M60" s="1176"/>
      <c r="N60" s="1178"/>
      <c r="O60" s="1179"/>
      <c r="P60" s="1172">
        <f>SUM(P41:P59)</f>
        <v>21836</v>
      </c>
      <c r="Q60" s="1173"/>
      <c r="R60" s="1173"/>
      <c r="S60" s="1172">
        <f>SUM(S41:S59)</f>
        <v>451</v>
      </c>
      <c r="T60" s="1173"/>
      <c r="U60" s="1178"/>
    </row>
    <row r="61" spans="1:21">
      <c r="C61" s="1186"/>
    </row>
    <row r="63" spans="1:21" ht="15.75" thickBot="1"/>
    <row r="64" spans="1:21" ht="66.75" customHeight="1" thickBot="1">
      <c r="A64" s="4474" t="s">
        <v>143</v>
      </c>
      <c r="B64" s="4474"/>
      <c r="C64" s="4475"/>
      <c r="D64" s="4460" t="s">
        <v>135</v>
      </c>
      <c r="E64" s="4461"/>
      <c r="F64" s="4460" t="s">
        <v>302</v>
      </c>
      <c r="G64" s="4461"/>
    </row>
    <row r="65" spans="1:10">
      <c r="A65" s="4462" t="s">
        <v>144</v>
      </c>
      <c r="B65" s="4463"/>
      <c r="C65" s="4464"/>
      <c r="D65" s="1395"/>
      <c r="E65" s="1396">
        <v>6965</v>
      </c>
      <c r="F65" s="1395"/>
      <c r="G65" s="1396">
        <v>3093</v>
      </c>
    </row>
    <row r="66" spans="1:10">
      <c r="A66" s="4465" t="s">
        <v>24</v>
      </c>
      <c r="B66" s="4466"/>
      <c r="C66" s="4467"/>
      <c r="D66" s="1397"/>
      <c r="E66" s="1398">
        <v>27840</v>
      </c>
      <c r="F66" s="1397"/>
      <c r="G66" s="1398">
        <v>11799</v>
      </c>
    </row>
    <row r="67" spans="1:10">
      <c r="A67" s="4468" t="s">
        <v>362</v>
      </c>
      <c r="B67" s="4469"/>
      <c r="C67" s="4470"/>
      <c r="D67" s="1399"/>
      <c r="E67" s="1400">
        <v>286</v>
      </c>
      <c r="F67" s="1399"/>
      <c r="G67" s="1400">
        <v>143</v>
      </c>
    </row>
    <row r="68" spans="1:10" ht="16.5" thickBot="1">
      <c r="A68" s="4471" t="s">
        <v>5</v>
      </c>
      <c r="B68" s="4472"/>
      <c r="C68" s="4473"/>
      <c r="D68" s="1468"/>
      <c r="E68" s="1469">
        <f>SUM(E65:E67)</f>
        <v>35091</v>
      </c>
      <c r="F68" s="1190"/>
      <c r="G68" s="1194">
        <f>SUM(G65:G67)</f>
        <v>15035</v>
      </c>
    </row>
    <row r="69" spans="1:10" ht="15.75">
      <c r="A69" s="1106"/>
      <c r="B69" s="1106"/>
      <c r="C69" s="1106"/>
      <c r="D69" s="1107"/>
      <c r="E69" s="1107"/>
    </row>
    <row r="70" spans="1:10">
      <c r="B70" s="1127"/>
      <c r="C70" s="1127"/>
      <c r="D70" s="1127"/>
      <c r="E70" s="1127"/>
      <c r="F70" s="1127"/>
      <c r="G70" s="1127"/>
      <c r="H70" s="1127"/>
      <c r="I70" s="1127"/>
    </row>
    <row r="71" spans="1:10">
      <c r="A71" s="1547" t="s">
        <v>721</v>
      </c>
      <c r="B71" s="1548"/>
      <c r="C71" s="1548"/>
      <c r="D71" s="1548"/>
      <c r="E71" s="1548"/>
      <c r="F71" s="1548"/>
      <c r="G71" s="1548"/>
      <c r="H71" s="1548"/>
      <c r="I71" s="1548"/>
      <c r="J71" s="1057"/>
    </row>
    <row r="72" spans="1:10">
      <c r="A72" s="1547" t="s">
        <v>720</v>
      </c>
      <c r="B72" s="1548"/>
      <c r="C72" s="1548"/>
      <c r="D72" s="1548"/>
      <c r="E72" s="1548"/>
      <c r="F72" s="1548"/>
      <c r="G72" s="1548"/>
      <c r="H72" s="1548"/>
      <c r="I72" s="1548"/>
      <c r="J72" s="1057"/>
    </row>
    <row r="73" spans="1:10">
      <c r="A73" s="1547" t="s">
        <v>301</v>
      </c>
      <c r="B73" s="1548"/>
      <c r="C73" s="1548"/>
      <c r="D73" s="1548"/>
      <c r="E73" s="1548"/>
      <c r="F73" s="1548"/>
      <c r="G73" s="1548"/>
      <c r="H73" s="1548"/>
      <c r="I73" s="1548"/>
      <c r="J73" s="1057"/>
    </row>
    <row r="74" spans="1:10">
      <c r="A74" s="1057"/>
      <c r="B74" s="1057"/>
      <c r="C74" s="1057"/>
      <c r="D74" s="1057"/>
      <c r="E74" s="1057"/>
      <c r="F74" s="1057"/>
      <c r="G74" s="1057"/>
      <c r="H74" s="1057"/>
      <c r="I74" s="1057"/>
      <c r="J74" s="1057"/>
    </row>
  </sheetData>
  <mergeCells count="25">
    <mergeCell ref="A1:U1"/>
    <mergeCell ref="A37:U37"/>
    <mergeCell ref="A39:H39"/>
    <mergeCell ref="I39:N39"/>
    <mergeCell ref="O39:U39"/>
    <mergeCell ref="A3:U3"/>
    <mergeCell ref="A5:H5"/>
    <mergeCell ref="I5:N5"/>
    <mergeCell ref="O5:U5"/>
    <mergeCell ref="A26:B26"/>
    <mergeCell ref="A30:C30"/>
    <mergeCell ref="D30:E30"/>
    <mergeCell ref="F30:G30"/>
    <mergeCell ref="A68:C68"/>
    <mergeCell ref="A64:C64"/>
    <mergeCell ref="D64:E64"/>
    <mergeCell ref="A33:C33"/>
    <mergeCell ref="A34:C34"/>
    <mergeCell ref="A60:B60"/>
    <mergeCell ref="F64:G64"/>
    <mergeCell ref="A65:C65"/>
    <mergeCell ref="A66:C66"/>
    <mergeCell ref="A67:C67"/>
    <mergeCell ref="A31:C31"/>
    <mergeCell ref="A32:C32"/>
  </mergeCells>
  <printOptions horizontalCentered="1"/>
  <pageMargins left="0.31496062992125984" right="0.31496062992125984" top="0.39370078740157483" bottom="0.39370078740157483" header="0.19685039370078741" footer="0.19685039370078741"/>
  <pageSetup scale="43" orientation="landscape" r:id="rId1"/>
  <headerFooter alignWithMargins="0">
    <oddFooter>&amp;L&amp;"Tahoma,Italique"National Bank of Canada - Supplementary Financial Information&amp;R&amp;"Tahoma,Italique"page 43</oddFooter>
  </headerFooter>
  <drawing r:id="rId2"/>
  <legacyDrawing r:id="rId3"/>
  <oleObjects>
    <mc:AlternateContent xmlns:mc="http://schemas.openxmlformats.org/markup-compatibility/2006">
      <mc:Choice Requires="x14">
        <oleObject progId="Word.Document.8" shapeId="417793" r:id="rId4">
          <objectPr defaultSize="0" r:id="rId5">
            <anchor moveWithCells="1">
              <from>
                <xdr:col>0</xdr:col>
                <xdr:colOff>104775</xdr:colOff>
                <xdr:row>0</xdr:row>
                <xdr:rowOff>57150</xdr:rowOff>
              </from>
              <to>
                <xdr:col>0</xdr:col>
                <xdr:colOff>352425</xdr:colOff>
                <xdr:row>0</xdr:row>
                <xdr:rowOff>295275</xdr:rowOff>
              </to>
            </anchor>
          </objectPr>
        </oleObject>
      </mc:Choice>
      <mc:Fallback>
        <oleObject progId="Word.Document.8" shapeId="417793" r:id="rId4"/>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8">
    <tabColor rgb="FFFFFF00"/>
    <pageSetUpPr fitToPage="1"/>
  </sheetPr>
  <dimension ref="A1:U40"/>
  <sheetViews>
    <sheetView showZeros="0" view="pageBreakPreview" zoomScale="70" zoomScaleSheetLayoutView="70" workbookViewId="0">
      <selection activeCell="C14" sqref="C14"/>
    </sheetView>
  </sheetViews>
  <sheetFormatPr defaultColWidth="11.5546875" defaultRowHeight="15"/>
  <cols>
    <col min="1" max="1" width="10.5546875" style="855" customWidth="1"/>
    <col min="2" max="2" width="13.88671875" style="855" customWidth="1"/>
    <col min="3" max="14" width="10.77734375" style="855" customWidth="1"/>
    <col min="15" max="15" width="13.88671875" style="855" customWidth="1"/>
    <col min="16" max="20" width="10.77734375" style="855" customWidth="1"/>
    <col min="21" max="21" width="10.21875" style="855" bestFit="1" customWidth="1"/>
    <col min="22" max="16384" width="11.5546875" style="855"/>
  </cols>
  <sheetData>
    <row r="1" spans="1:21" ht="29.25">
      <c r="A1" s="4288" t="s">
        <v>701</v>
      </c>
      <c r="B1" s="4288"/>
      <c r="C1" s="4288"/>
      <c r="D1" s="4288"/>
      <c r="E1" s="4288"/>
      <c r="F1" s="4288"/>
      <c r="G1" s="4288"/>
      <c r="H1" s="4288"/>
      <c r="I1" s="4288"/>
      <c r="J1" s="4288"/>
      <c r="K1" s="4288"/>
      <c r="L1" s="4288"/>
      <c r="M1" s="4288"/>
      <c r="N1" s="4288"/>
      <c r="O1" s="4288"/>
      <c r="P1" s="4288"/>
      <c r="Q1" s="4288"/>
      <c r="R1" s="4288"/>
      <c r="S1" s="4288"/>
      <c r="T1" s="4288"/>
      <c r="U1" s="4288"/>
    </row>
    <row r="3" spans="1:21" ht="15.75" thickBot="1"/>
    <row r="4" spans="1:21" ht="21" customHeight="1" thickBot="1">
      <c r="A4" s="4478" t="s">
        <v>555</v>
      </c>
      <c r="B4" s="4479"/>
      <c r="C4" s="4479"/>
      <c r="D4" s="4479"/>
      <c r="E4" s="4479"/>
      <c r="F4" s="4479"/>
      <c r="G4" s="4479"/>
      <c r="H4" s="4479"/>
      <c r="I4" s="4479"/>
      <c r="J4" s="4479"/>
      <c r="K4" s="4479"/>
      <c r="L4" s="4479"/>
      <c r="M4" s="4479"/>
      <c r="N4" s="4479"/>
      <c r="O4" s="4479"/>
      <c r="P4" s="4479"/>
      <c r="Q4" s="4479"/>
      <c r="R4" s="4479"/>
      <c r="S4" s="4479"/>
      <c r="T4" s="4479"/>
      <c r="U4" s="4480"/>
    </row>
    <row r="5" spans="1:21" s="1057" customFormat="1" ht="18.75" customHeight="1" thickBot="1">
      <c r="A5" s="1181" t="s">
        <v>249</v>
      </c>
      <c r="B5" s="1180"/>
      <c r="C5" s="1180"/>
      <c r="D5" s="1180"/>
      <c r="E5" s="1121"/>
      <c r="F5" s="1121"/>
      <c r="G5" s="1121"/>
      <c r="H5" s="1121"/>
      <c r="I5" s="1121"/>
      <c r="J5" s="1121"/>
      <c r="K5" s="1121"/>
      <c r="L5" s="1121"/>
      <c r="M5" s="1121"/>
      <c r="N5" s="1121"/>
      <c r="O5" s="1121"/>
      <c r="P5" s="1121"/>
      <c r="Q5" s="1121"/>
      <c r="R5" s="1121"/>
      <c r="S5" s="1121"/>
      <c r="T5" s="1121"/>
      <c r="U5" s="1121"/>
    </row>
    <row r="6" spans="1:21" ht="18.75" customHeight="1" thickBot="1">
      <c r="A6" s="4481" t="s">
        <v>677</v>
      </c>
      <c r="B6" s="4482"/>
      <c r="C6" s="4482"/>
      <c r="D6" s="4482"/>
      <c r="E6" s="4482"/>
      <c r="F6" s="4482"/>
      <c r="G6" s="4482"/>
      <c r="H6" s="4483"/>
      <c r="I6" s="4481" t="s">
        <v>676</v>
      </c>
      <c r="J6" s="4484"/>
      <c r="K6" s="4484"/>
      <c r="L6" s="4484"/>
      <c r="M6" s="4484"/>
      <c r="N6" s="4485"/>
      <c r="O6" s="4481" t="s">
        <v>678</v>
      </c>
      <c r="P6" s="4482"/>
      <c r="Q6" s="4482"/>
      <c r="R6" s="4482"/>
      <c r="S6" s="4482"/>
      <c r="T6" s="4482"/>
      <c r="U6" s="4483"/>
    </row>
    <row r="7" spans="1:21" ht="36.75" customHeight="1">
      <c r="A7" s="1108" t="s">
        <v>567</v>
      </c>
      <c r="B7" s="1109" t="s">
        <v>568</v>
      </c>
      <c r="C7" s="1110" t="s">
        <v>638</v>
      </c>
      <c r="D7" s="1111" t="s">
        <v>660</v>
      </c>
      <c r="E7" s="1111" t="s">
        <v>661</v>
      </c>
      <c r="F7" s="1110" t="s">
        <v>571</v>
      </c>
      <c r="G7" s="1111" t="s">
        <v>572</v>
      </c>
      <c r="H7" s="1112" t="s">
        <v>573</v>
      </c>
      <c r="I7" s="1110" t="s">
        <v>569</v>
      </c>
      <c r="J7" s="1111" t="s">
        <v>570</v>
      </c>
      <c r="K7" s="1111" t="s">
        <v>661</v>
      </c>
      <c r="L7" s="1110" t="s">
        <v>571</v>
      </c>
      <c r="M7" s="1111" t="s">
        <v>572</v>
      </c>
      <c r="N7" s="1112" t="s">
        <v>573</v>
      </c>
      <c r="O7" s="1113" t="s">
        <v>568</v>
      </c>
      <c r="P7" s="1114" t="s">
        <v>569</v>
      </c>
      <c r="Q7" s="1111" t="s">
        <v>570</v>
      </c>
      <c r="R7" s="1111" t="s">
        <v>565</v>
      </c>
      <c r="S7" s="1110" t="s">
        <v>662</v>
      </c>
      <c r="T7" s="1111" t="s">
        <v>572</v>
      </c>
      <c r="U7" s="1112" t="s">
        <v>573</v>
      </c>
    </row>
    <row r="8" spans="1:21">
      <c r="A8" s="1087">
        <v>1</v>
      </c>
      <c r="B8" s="1088" t="s">
        <v>574</v>
      </c>
      <c r="C8" s="1089">
        <v>295</v>
      </c>
      <c r="D8" s="1090">
        <v>0.03</v>
      </c>
      <c r="E8" s="1091">
        <v>22.25378631546738</v>
      </c>
      <c r="F8" s="1089">
        <v>27</v>
      </c>
      <c r="G8" s="1091">
        <v>8.8136150540389444</v>
      </c>
      <c r="H8" s="1092" t="s">
        <v>575</v>
      </c>
      <c r="I8" s="1089">
        <v>17</v>
      </c>
      <c r="J8" s="1090">
        <v>2.9999999999999992E-2</v>
      </c>
      <c r="K8" s="1091">
        <v>17.709181803762938</v>
      </c>
      <c r="L8" s="1089">
        <v>0</v>
      </c>
      <c r="M8" s="1091">
        <v>2.4567176169006237</v>
      </c>
      <c r="N8" s="1092" t="s">
        <v>575</v>
      </c>
      <c r="O8" s="1115" t="s">
        <v>576</v>
      </c>
      <c r="P8" s="1099">
        <v>12609</v>
      </c>
      <c r="Q8" s="1090">
        <v>7.999999999999995E-3</v>
      </c>
      <c r="R8" s="1091">
        <v>12.251751635979772</v>
      </c>
      <c r="S8" s="1089">
        <v>202</v>
      </c>
      <c r="T8" s="1091">
        <v>1.3559671885305433</v>
      </c>
      <c r="U8" s="1092" t="s">
        <v>575</v>
      </c>
    </row>
    <row r="9" spans="1:21">
      <c r="A9" s="1093" t="s">
        <v>577</v>
      </c>
      <c r="B9" s="1088" t="s">
        <v>578</v>
      </c>
      <c r="C9" s="1182">
        <v>2667</v>
      </c>
      <c r="D9" s="1090">
        <v>3.9000000000000132E-2</v>
      </c>
      <c r="E9" s="1091">
        <v>38.672636691524858</v>
      </c>
      <c r="F9" s="1089">
        <v>211</v>
      </c>
      <c r="G9" s="1091">
        <v>1.7888774607958771</v>
      </c>
      <c r="H9" s="1094" t="s">
        <v>190</v>
      </c>
      <c r="I9" s="1089">
        <v>41</v>
      </c>
      <c r="J9" s="1090">
        <v>3.9000000000000014E-2</v>
      </c>
      <c r="K9" s="1091">
        <v>18.7774060635711</v>
      </c>
      <c r="L9" s="1089">
        <v>1</v>
      </c>
      <c r="M9" s="1091">
        <v>3.3635931082853596</v>
      </c>
      <c r="N9" s="1094" t="s">
        <v>190</v>
      </c>
      <c r="O9" s="1115" t="s">
        <v>579</v>
      </c>
      <c r="P9" s="1099">
        <v>6209</v>
      </c>
      <c r="Q9" s="1090">
        <v>1.399999999999999E-2</v>
      </c>
      <c r="R9" s="1091">
        <v>13.431593427584748</v>
      </c>
      <c r="S9" s="1089">
        <v>142</v>
      </c>
      <c r="T9" s="1091">
        <v>0.78721879589471444</v>
      </c>
      <c r="U9" s="1094" t="s">
        <v>190</v>
      </c>
    </row>
    <row r="10" spans="1:21">
      <c r="A10" s="1093" t="s">
        <v>580</v>
      </c>
      <c r="B10" s="1088" t="s">
        <v>581</v>
      </c>
      <c r="C10" s="1182">
        <v>672</v>
      </c>
      <c r="D10" s="1090">
        <v>4.8999999999999995E-2</v>
      </c>
      <c r="E10" s="1091">
        <v>43.459792407198641</v>
      </c>
      <c r="F10" s="1089">
        <v>92</v>
      </c>
      <c r="G10" s="1091">
        <v>5.7349792524701257</v>
      </c>
      <c r="H10" s="1094" t="s">
        <v>189</v>
      </c>
      <c r="I10" s="1089">
        <v>274</v>
      </c>
      <c r="J10" s="1090">
        <v>4.9000000000000002E-2</v>
      </c>
      <c r="K10" s="1091">
        <v>21.87088275359503</v>
      </c>
      <c r="L10" s="1089">
        <v>30</v>
      </c>
      <c r="M10" s="1091">
        <v>11.045613544288118</v>
      </c>
      <c r="N10" s="1094" t="s">
        <v>189</v>
      </c>
      <c r="O10" s="1115" t="s">
        <v>582</v>
      </c>
      <c r="P10" s="1099">
        <v>1591</v>
      </c>
      <c r="Q10" s="1090">
        <v>2.5000000000000005E-2</v>
      </c>
      <c r="R10" s="1091">
        <v>17.183654936216485</v>
      </c>
      <c r="S10" s="1089">
        <v>68</v>
      </c>
      <c r="T10" s="1091">
        <v>4.2909476275310148</v>
      </c>
      <c r="U10" s="1094" t="s">
        <v>189</v>
      </c>
    </row>
    <row r="11" spans="1:21">
      <c r="A11" s="1093" t="s">
        <v>583</v>
      </c>
      <c r="B11" s="1088" t="s">
        <v>584</v>
      </c>
      <c r="C11" s="1182">
        <v>2026</v>
      </c>
      <c r="D11" s="1090">
        <v>7.9999999999999946E-2</v>
      </c>
      <c r="E11" s="1091">
        <v>61.917321663054771</v>
      </c>
      <c r="F11" s="1089">
        <v>363</v>
      </c>
      <c r="G11" s="1091">
        <v>3.1540477880447333</v>
      </c>
      <c r="H11" s="1094" t="s">
        <v>332</v>
      </c>
      <c r="I11" s="1089">
        <v>2867</v>
      </c>
      <c r="J11" s="1090">
        <v>0.08</v>
      </c>
      <c r="K11" s="1091">
        <v>38.766655134470867</v>
      </c>
      <c r="L11" s="1089">
        <v>507</v>
      </c>
      <c r="M11" s="1091">
        <v>17.683981042947561</v>
      </c>
      <c r="N11" s="1094" t="s">
        <v>332</v>
      </c>
      <c r="O11" s="1115" t="s">
        <v>585</v>
      </c>
      <c r="P11" s="1099">
        <v>12</v>
      </c>
      <c r="Q11" s="1090">
        <v>4.5000000000000033E-2</v>
      </c>
      <c r="R11" s="1091">
        <v>14.11544349542115</v>
      </c>
      <c r="S11" s="1089">
        <v>1</v>
      </c>
      <c r="T11" s="1091">
        <v>3.0512387291053686</v>
      </c>
      <c r="U11" s="1094" t="s">
        <v>332</v>
      </c>
    </row>
    <row r="12" spans="1:21">
      <c r="A12" s="1093" t="s">
        <v>586</v>
      </c>
      <c r="B12" s="1088" t="s">
        <v>587</v>
      </c>
      <c r="C12" s="1182">
        <v>937</v>
      </c>
      <c r="D12" s="1090">
        <v>0.13199999999999976</v>
      </c>
      <c r="E12" s="1091">
        <v>50.065547761270828</v>
      </c>
      <c r="F12" s="1089">
        <v>300</v>
      </c>
      <c r="G12" s="1091">
        <v>6.1927175758030168</v>
      </c>
      <c r="H12" s="1094" t="s">
        <v>588</v>
      </c>
      <c r="I12" s="1089">
        <v>7152</v>
      </c>
      <c r="J12" s="1090">
        <v>0.13199999999999995</v>
      </c>
      <c r="K12" s="1091">
        <v>41.559427104967192</v>
      </c>
      <c r="L12" s="1089">
        <v>1962</v>
      </c>
      <c r="M12" s="1091">
        <v>27.42796613583851</v>
      </c>
      <c r="N12" s="1094" t="s">
        <v>588</v>
      </c>
      <c r="O12" s="1115" t="s">
        <v>589</v>
      </c>
      <c r="P12" s="1099">
        <v>0</v>
      </c>
      <c r="Q12" s="1090">
        <v>0</v>
      </c>
      <c r="R12" s="1091">
        <v>0</v>
      </c>
      <c r="S12" s="1089">
        <v>0</v>
      </c>
      <c r="T12" s="1091">
        <v>0</v>
      </c>
      <c r="U12" s="1094" t="s">
        <v>588</v>
      </c>
    </row>
    <row r="13" spans="1:21">
      <c r="A13" s="1093" t="s">
        <v>590</v>
      </c>
      <c r="B13" s="1088" t="s">
        <v>591</v>
      </c>
      <c r="C13" s="1182">
        <v>988</v>
      </c>
      <c r="D13" s="1090">
        <v>0.21800000000000014</v>
      </c>
      <c r="E13" s="1091">
        <v>38.074251241523058</v>
      </c>
      <c r="F13" s="1089">
        <v>366</v>
      </c>
      <c r="G13" s="1091">
        <v>6.7456673767536115</v>
      </c>
      <c r="H13" s="1094" t="s">
        <v>592</v>
      </c>
      <c r="I13" s="1089">
        <v>6629</v>
      </c>
      <c r="J13" s="1090">
        <v>0.21800000000000058</v>
      </c>
      <c r="K13" s="1091">
        <v>39.257791395466164</v>
      </c>
      <c r="L13" s="1089">
        <v>1995</v>
      </c>
      <c r="M13" s="1091">
        <v>30.092583410105771</v>
      </c>
      <c r="N13" s="1094" t="s">
        <v>592</v>
      </c>
      <c r="O13" s="1115" t="s">
        <v>593</v>
      </c>
      <c r="P13" s="1099">
        <v>0</v>
      </c>
      <c r="Q13" s="1090">
        <v>0</v>
      </c>
      <c r="R13" s="1091">
        <v>0</v>
      </c>
      <c r="S13" s="1089">
        <v>0</v>
      </c>
      <c r="T13" s="1091">
        <v>0</v>
      </c>
      <c r="U13" s="1094" t="s">
        <v>592</v>
      </c>
    </row>
    <row r="14" spans="1:21">
      <c r="A14" s="1093" t="s">
        <v>594</v>
      </c>
      <c r="B14" s="1088" t="s">
        <v>595</v>
      </c>
      <c r="C14" s="1182">
        <v>559</v>
      </c>
      <c r="D14" s="1090">
        <v>0.3600000000000001</v>
      </c>
      <c r="E14" s="1091">
        <v>48.158290683896972</v>
      </c>
      <c r="F14" s="1089">
        <v>300</v>
      </c>
      <c r="G14" s="1091">
        <v>6.5365217340198987</v>
      </c>
      <c r="H14" s="1094" t="s">
        <v>596</v>
      </c>
      <c r="I14" s="1089">
        <v>7255</v>
      </c>
      <c r="J14" s="1090">
        <v>0.36000000000000032</v>
      </c>
      <c r="K14" s="1091">
        <v>36.172978663189866</v>
      </c>
      <c r="L14" s="1089">
        <v>2633</v>
      </c>
      <c r="M14" s="1091">
        <v>36.289907186580699</v>
      </c>
      <c r="N14" s="1094" t="s">
        <v>596</v>
      </c>
      <c r="O14" s="1115" t="s">
        <v>597</v>
      </c>
      <c r="P14" s="1099">
        <v>0</v>
      </c>
      <c r="Q14" s="1090">
        <v>0</v>
      </c>
      <c r="R14" s="1091">
        <v>0</v>
      </c>
      <c r="S14" s="1089">
        <v>0</v>
      </c>
      <c r="T14" s="1091">
        <v>0</v>
      </c>
      <c r="U14" s="1094" t="s">
        <v>596</v>
      </c>
    </row>
    <row r="15" spans="1:21">
      <c r="A15" s="1093" t="s">
        <v>598</v>
      </c>
      <c r="B15" s="1088" t="s">
        <v>599</v>
      </c>
      <c r="C15" s="1182">
        <v>578</v>
      </c>
      <c r="D15" s="1090">
        <v>0.59299999999999997</v>
      </c>
      <c r="E15" s="1091">
        <v>42.404260107842873</v>
      </c>
      <c r="F15" s="1089">
        <v>334</v>
      </c>
      <c r="G15" s="1091">
        <v>8.1967191537982096</v>
      </c>
      <c r="H15" s="1094" t="s">
        <v>600</v>
      </c>
      <c r="I15" s="1089">
        <v>4138</v>
      </c>
      <c r="J15" s="1090">
        <v>0.59300000000000208</v>
      </c>
      <c r="K15" s="1091">
        <v>37.188316107800496</v>
      </c>
      <c r="L15" s="1089">
        <v>1801</v>
      </c>
      <c r="M15" s="1091">
        <v>42.376366404007783</v>
      </c>
      <c r="N15" s="1094" t="s">
        <v>600</v>
      </c>
      <c r="O15" s="1115" t="s">
        <v>601</v>
      </c>
      <c r="P15" s="1099">
        <v>0</v>
      </c>
      <c r="Q15" s="1090">
        <v>0</v>
      </c>
      <c r="R15" s="1091">
        <v>0</v>
      </c>
      <c r="S15" s="1089">
        <v>0</v>
      </c>
      <c r="T15" s="1091">
        <v>0</v>
      </c>
      <c r="U15" s="1094" t="s">
        <v>600</v>
      </c>
    </row>
    <row r="16" spans="1:21">
      <c r="A16" s="1093" t="s">
        <v>602</v>
      </c>
      <c r="B16" s="1088" t="s">
        <v>603</v>
      </c>
      <c r="C16" s="1182">
        <v>557</v>
      </c>
      <c r="D16" s="1090">
        <v>0.97800000000000087</v>
      </c>
      <c r="E16" s="1091">
        <v>37.942113442355812</v>
      </c>
      <c r="F16" s="1089">
        <v>325</v>
      </c>
      <c r="G16" s="1091">
        <v>8.5245366099081163</v>
      </c>
      <c r="H16" s="1094" t="s">
        <v>604</v>
      </c>
      <c r="I16" s="1089">
        <v>7941</v>
      </c>
      <c r="J16" s="1090">
        <v>0.97799999999999998</v>
      </c>
      <c r="K16" s="1091">
        <v>38.091548330482794</v>
      </c>
      <c r="L16" s="1089">
        <v>4696</v>
      </c>
      <c r="M16" s="1091">
        <v>58.364018439986062</v>
      </c>
      <c r="N16" s="1094" t="s">
        <v>604</v>
      </c>
      <c r="O16" s="1115" t="s">
        <v>605</v>
      </c>
      <c r="P16" s="1099">
        <v>4</v>
      </c>
      <c r="Q16" s="1090">
        <v>0.81899999999999984</v>
      </c>
      <c r="R16" s="1091">
        <v>18.5</v>
      </c>
      <c r="S16" s="1089">
        <v>1</v>
      </c>
      <c r="T16" s="1091">
        <v>27.529249208937991</v>
      </c>
      <c r="U16" s="1094" t="s">
        <v>604</v>
      </c>
    </row>
    <row r="17" spans="1:21">
      <c r="A17" s="1093" t="s">
        <v>606</v>
      </c>
      <c r="B17" s="1088" t="s">
        <v>607</v>
      </c>
      <c r="C17" s="1182">
        <v>323</v>
      </c>
      <c r="D17" s="1090">
        <v>1.6120000000000005</v>
      </c>
      <c r="E17" s="1091">
        <v>34.384383180522519</v>
      </c>
      <c r="F17" s="1089">
        <v>261</v>
      </c>
      <c r="G17" s="1091">
        <v>10.119894842579397</v>
      </c>
      <c r="H17" s="1094" t="s">
        <v>608</v>
      </c>
      <c r="I17" s="1089">
        <v>2595</v>
      </c>
      <c r="J17" s="1090">
        <v>1.6120000000000019</v>
      </c>
      <c r="K17" s="1091">
        <v>36.617868708232059</v>
      </c>
      <c r="L17" s="1089">
        <v>1725</v>
      </c>
      <c r="M17" s="1091">
        <v>66.459527206470455</v>
      </c>
      <c r="N17" s="1094" t="s">
        <v>608</v>
      </c>
      <c r="O17" s="1115" t="s">
        <v>609</v>
      </c>
      <c r="P17" s="1099">
        <v>0</v>
      </c>
      <c r="Q17" s="1090">
        <v>0</v>
      </c>
      <c r="R17" s="1091">
        <v>0</v>
      </c>
      <c r="S17" s="1089">
        <v>0</v>
      </c>
      <c r="T17" s="1091">
        <v>0</v>
      </c>
      <c r="U17" s="1094" t="s">
        <v>608</v>
      </c>
    </row>
    <row r="18" spans="1:21">
      <c r="A18" s="1093" t="s">
        <v>610</v>
      </c>
      <c r="B18" s="1088" t="s">
        <v>611</v>
      </c>
      <c r="C18" s="1182">
        <v>240</v>
      </c>
      <c r="D18" s="1090">
        <v>2.6579999999999981</v>
      </c>
      <c r="E18" s="1091">
        <v>78.699201439171276</v>
      </c>
      <c r="F18" s="1089">
        <v>435</v>
      </c>
      <c r="G18" s="1091">
        <v>36.114974191703922</v>
      </c>
      <c r="H18" s="1094" t="s">
        <v>612</v>
      </c>
      <c r="I18" s="1089">
        <v>1538</v>
      </c>
      <c r="J18" s="1090">
        <v>2.6580000000000044</v>
      </c>
      <c r="K18" s="1091">
        <v>33.406957629813597</v>
      </c>
      <c r="L18" s="1089">
        <v>1055</v>
      </c>
      <c r="M18" s="1091">
        <v>68.601345546281024</v>
      </c>
      <c r="N18" s="1094" t="s">
        <v>612</v>
      </c>
      <c r="O18" s="1115" t="s">
        <v>613</v>
      </c>
      <c r="P18" s="1099">
        <v>0</v>
      </c>
      <c r="Q18" s="1090">
        <v>0</v>
      </c>
      <c r="R18" s="1091">
        <v>0</v>
      </c>
      <c r="S18" s="1089">
        <v>0</v>
      </c>
      <c r="T18" s="1091">
        <v>0</v>
      </c>
      <c r="U18" s="1094" t="s">
        <v>612</v>
      </c>
    </row>
    <row r="19" spans="1:21">
      <c r="A19" s="1093" t="s">
        <v>614</v>
      </c>
      <c r="B19" s="1088" t="s">
        <v>615</v>
      </c>
      <c r="C19" s="1182">
        <v>6</v>
      </c>
      <c r="D19" s="1090">
        <v>4.3810000000000002</v>
      </c>
      <c r="E19" s="1091">
        <v>49.877888782224694</v>
      </c>
      <c r="F19" s="1089">
        <v>10</v>
      </c>
      <c r="G19" s="1091">
        <v>167.5249700775708</v>
      </c>
      <c r="H19" s="1094" t="s">
        <v>616</v>
      </c>
      <c r="I19" s="1089">
        <v>941</v>
      </c>
      <c r="J19" s="1090">
        <v>4.3810000000000029</v>
      </c>
      <c r="K19" s="1091">
        <v>36.194062500224923</v>
      </c>
      <c r="L19" s="1089">
        <v>752</v>
      </c>
      <c r="M19" s="1091">
        <v>79.889053754877708</v>
      </c>
      <c r="N19" s="1094" t="s">
        <v>616</v>
      </c>
      <c r="O19" s="1115" t="s">
        <v>617</v>
      </c>
      <c r="P19" s="1099">
        <v>34</v>
      </c>
      <c r="Q19" s="1090">
        <v>4.6920000000000002</v>
      </c>
      <c r="R19" s="1091">
        <v>14.1</v>
      </c>
      <c r="S19" s="1089">
        <v>14</v>
      </c>
      <c r="T19" s="1091">
        <v>40.335639535567303</v>
      </c>
      <c r="U19" s="1094" t="s">
        <v>616</v>
      </c>
    </row>
    <row r="20" spans="1:21">
      <c r="A20" s="1093" t="s">
        <v>618</v>
      </c>
      <c r="B20" s="1088" t="s">
        <v>619</v>
      </c>
      <c r="C20" s="1182">
        <v>0</v>
      </c>
      <c r="D20" s="1090">
        <v>0</v>
      </c>
      <c r="E20" s="1091">
        <v>0</v>
      </c>
      <c r="F20" s="1089">
        <v>0</v>
      </c>
      <c r="G20" s="1091">
        <v>0</v>
      </c>
      <c r="H20" s="1094" t="s">
        <v>620</v>
      </c>
      <c r="I20" s="1089">
        <v>957</v>
      </c>
      <c r="J20" s="1090">
        <v>7.2219999999999898</v>
      </c>
      <c r="K20" s="1091">
        <v>34.182488111477014</v>
      </c>
      <c r="L20" s="1089">
        <v>970</v>
      </c>
      <c r="M20" s="1091">
        <v>101.33944187987069</v>
      </c>
      <c r="N20" s="1094" t="s">
        <v>620</v>
      </c>
      <c r="O20" s="1115" t="s">
        <v>621</v>
      </c>
      <c r="P20" s="1099">
        <v>0</v>
      </c>
      <c r="Q20" s="1090">
        <v>0</v>
      </c>
      <c r="R20" s="1091">
        <v>0</v>
      </c>
      <c r="S20" s="1089">
        <v>0</v>
      </c>
      <c r="T20" s="1091">
        <v>0</v>
      </c>
      <c r="U20" s="1094" t="s">
        <v>620</v>
      </c>
    </row>
    <row r="21" spans="1:21">
      <c r="A21" s="1093" t="s">
        <v>622</v>
      </c>
      <c r="B21" s="1088" t="s">
        <v>623</v>
      </c>
      <c r="C21" s="1182">
        <v>0</v>
      </c>
      <c r="D21" s="1090">
        <v>0</v>
      </c>
      <c r="E21" s="1091">
        <v>0</v>
      </c>
      <c r="F21" s="1089">
        <v>0</v>
      </c>
      <c r="G21" s="1091">
        <v>0</v>
      </c>
      <c r="H21" s="1094" t="s">
        <v>624</v>
      </c>
      <c r="I21" s="1089">
        <v>265</v>
      </c>
      <c r="J21" s="1095">
        <v>11.903999999999998</v>
      </c>
      <c r="K21" s="1091">
        <v>40.016939079370204</v>
      </c>
      <c r="L21" s="1089">
        <v>368</v>
      </c>
      <c r="M21" s="1091">
        <v>138.91370252441504</v>
      </c>
      <c r="N21" s="1094" t="s">
        <v>624</v>
      </c>
      <c r="O21" s="1115" t="s">
        <v>625</v>
      </c>
      <c r="P21" s="1099">
        <v>0</v>
      </c>
      <c r="Q21" s="1090">
        <v>0</v>
      </c>
      <c r="R21" s="1091">
        <v>0</v>
      </c>
      <c r="S21" s="1089">
        <v>0</v>
      </c>
      <c r="T21" s="1091">
        <v>0</v>
      </c>
      <c r="U21" s="1094" t="s">
        <v>624</v>
      </c>
    </row>
    <row r="22" spans="1:21">
      <c r="A22" s="1093" t="s">
        <v>626</v>
      </c>
      <c r="B22" s="1088" t="s">
        <v>627</v>
      </c>
      <c r="C22" s="1182">
        <v>0</v>
      </c>
      <c r="D22" s="1090">
        <v>0</v>
      </c>
      <c r="E22" s="1091">
        <v>0</v>
      </c>
      <c r="F22" s="1089">
        <v>0</v>
      </c>
      <c r="G22" s="1091">
        <v>0</v>
      </c>
      <c r="H22" s="1094" t="s">
        <v>628</v>
      </c>
      <c r="I22" s="1089">
        <v>114</v>
      </c>
      <c r="J22" s="1095">
        <v>19.623999999999985</v>
      </c>
      <c r="K22" s="1091">
        <v>43.999340542269849</v>
      </c>
      <c r="L22" s="1089">
        <v>221</v>
      </c>
      <c r="M22" s="1091">
        <v>194.06140186599291</v>
      </c>
      <c r="N22" s="1094" t="s">
        <v>628</v>
      </c>
      <c r="O22" s="1115" t="s">
        <v>629</v>
      </c>
      <c r="P22" s="1099">
        <v>0</v>
      </c>
      <c r="Q22" s="1090">
        <v>0</v>
      </c>
      <c r="R22" s="1091">
        <v>0</v>
      </c>
      <c r="S22" s="1089">
        <v>0</v>
      </c>
      <c r="T22" s="1091">
        <v>0</v>
      </c>
      <c r="U22" s="1094" t="s">
        <v>628</v>
      </c>
    </row>
    <row r="23" spans="1:21">
      <c r="A23" s="1093" t="s">
        <v>630</v>
      </c>
      <c r="B23" s="1088" t="s">
        <v>631</v>
      </c>
      <c r="C23" s="1182">
        <v>0</v>
      </c>
      <c r="D23" s="1090">
        <v>0</v>
      </c>
      <c r="E23" s="1091">
        <v>0</v>
      </c>
      <c r="F23" s="1089">
        <v>0</v>
      </c>
      <c r="G23" s="1091">
        <v>0</v>
      </c>
      <c r="H23" s="1094" t="s">
        <v>632</v>
      </c>
      <c r="I23" s="1089">
        <v>10</v>
      </c>
      <c r="J23" s="1095">
        <v>32.347999999999999</v>
      </c>
      <c r="K23" s="1091">
        <v>25.864631050850125</v>
      </c>
      <c r="L23" s="1089">
        <v>10</v>
      </c>
      <c r="M23" s="1091">
        <v>101.41097513250045</v>
      </c>
      <c r="N23" s="1094" t="s">
        <v>632</v>
      </c>
      <c r="O23" s="1116" t="s">
        <v>633</v>
      </c>
      <c r="P23" s="1099">
        <v>0</v>
      </c>
      <c r="Q23" s="1090">
        <v>0</v>
      </c>
      <c r="R23" s="1091">
        <v>0</v>
      </c>
      <c r="S23" s="1089">
        <v>0</v>
      </c>
      <c r="T23" s="1091">
        <v>0</v>
      </c>
      <c r="U23" s="1094" t="s">
        <v>632</v>
      </c>
    </row>
    <row r="24" spans="1:21">
      <c r="A24" s="1093">
        <v>9</v>
      </c>
      <c r="B24" s="1096">
        <v>100</v>
      </c>
      <c r="C24" s="1182">
        <v>0</v>
      </c>
      <c r="D24" s="1097">
        <v>100</v>
      </c>
      <c r="E24" s="1091">
        <v>54.000000000000007</v>
      </c>
      <c r="F24" s="1089">
        <v>0</v>
      </c>
      <c r="G24" s="1091">
        <v>662.50020868461911</v>
      </c>
      <c r="H24" s="1094" t="s">
        <v>634</v>
      </c>
      <c r="I24" s="1089">
        <v>289</v>
      </c>
      <c r="J24" s="1097">
        <v>100</v>
      </c>
      <c r="K24" s="1091">
        <v>41.302516227951912</v>
      </c>
      <c r="L24" s="1089">
        <v>449</v>
      </c>
      <c r="M24" s="1091">
        <v>155.2986316133439</v>
      </c>
      <c r="N24" s="1094" t="s">
        <v>634</v>
      </c>
      <c r="O24" s="1117">
        <v>100</v>
      </c>
      <c r="P24" s="1099">
        <v>0</v>
      </c>
      <c r="Q24" s="1090">
        <v>0</v>
      </c>
      <c r="R24" s="1091">
        <v>0</v>
      </c>
      <c r="S24" s="1089">
        <v>0</v>
      </c>
      <c r="T24" s="1091">
        <v>0</v>
      </c>
      <c r="U24" s="1094" t="s">
        <v>634</v>
      </c>
    </row>
    <row r="25" spans="1:21">
      <c r="A25" s="1093" t="s">
        <v>635</v>
      </c>
      <c r="B25" s="1098">
        <v>100</v>
      </c>
      <c r="C25" s="1183">
        <v>0</v>
      </c>
      <c r="D25" s="1100">
        <v>0</v>
      </c>
      <c r="E25" s="1091">
        <v>0</v>
      </c>
      <c r="F25" s="1089">
        <v>0</v>
      </c>
      <c r="G25" s="1091">
        <v>0</v>
      </c>
      <c r="H25" s="1094" t="s">
        <v>636</v>
      </c>
      <c r="I25" s="1089">
        <v>0</v>
      </c>
      <c r="J25" s="1090">
        <v>0</v>
      </c>
      <c r="K25" s="1091">
        <v>0</v>
      </c>
      <c r="L25" s="1089">
        <v>0</v>
      </c>
      <c r="M25" s="1091">
        <v>0</v>
      </c>
      <c r="N25" s="1094" t="s">
        <v>636</v>
      </c>
      <c r="O25" s="1117">
        <v>100</v>
      </c>
      <c r="P25" s="1099">
        <v>0</v>
      </c>
      <c r="Q25" s="1090">
        <v>0</v>
      </c>
      <c r="R25" s="1091">
        <v>0</v>
      </c>
      <c r="S25" s="1089">
        <v>0</v>
      </c>
      <c r="T25" s="1091">
        <v>0</v>
      </c>
      <c r="U25" s="1094" t="s">
        <v>636</v>
      </c>
    </row>
    <row r="26" spans="1:21">
      <c r="A26" s="1118">
        <v>10</v>
      </c>
      <c r="B26" s="1101">
        <v>100</v>
      </c>
      <c r="C26" s="1184">
        <v>0</v>
      </c>
      <c r="D26" s="1103">
        <v>0</v>
      </c>
      <c r="E26" s="1104">
        <v>0</v>
      </c>
      <c r="F26" s="1102">
        <v>0</v>
      </c>
      <c r="G26" s="1104">
        <v>0</v>
      </c>
      <c r="H26" s="1105" t="s">
        <v>637</v>
      </c>
      <c r="I26" s="1119">
        <v>0</v>
      </c>
      <c r="J26" s="1103">
        <v>0</v>
      </c>
      <c r="K26" s="1104">
        <v>0</v>
      </c>
      <c r="L26" s="1119">
        <v>0</v>
      </c>
      <c r="M26" s="1104">
        <v>0</v>
      </c>
      <c r="N26" s="1105" t="s">
        <v>637</v>
      </c>
      <c r="O26" s="1120">
        <v>100</v>
      </c>
      <c r="P26" s="1102">
        <v>0</v>
      </c>
      <c r="Q26" s="1103">
        <v>0</v>
      </c>
      <c r="R26" s="1104">
        <v>0</v>
      </c>
      <c r="S26" s="1102">
        <v>0</v>
      </c>
      <c r="T26" s="1104">
        <v>0</v>
      </c>
      <c r="U26" s="1105" t="s">
        <v>637</v>
      </c>
    </row>
    <row r="27" spans="1:21" s="1056" customFormat="1" ht="16.5" thickBot="1">
      <c r="A27" s="4486" t="s">
        <v>18</v>
      </c>
      <c r="B27" s="4477"/>
      <c r="C27" s="1185">
        <f>SUM(C8:C26)</f>
        <v>9848</v>
      </c>
      <c r="D27" s="1173"/>
      <c r="E27" s="1173"/>
      <c r="F27" s="1172">
        <f>SUM(F8:F26)</f>
        <v>3024</v>
      </c>
      <c r="G27" s="1173"/>
      <c r="H27" s="1174"/>
      <c r="I27" s="1175">
        <f>SUM(I8:I26)</f>
        <v>43023</v>
      </c>
      <c r="J27" s="1176"/>
      <c r="K27" s="1176"/>
      <c r="L27" s="1177">
        <f>SUM(L8:L26)</f>
        <v>19175</v>
      </c>
      <c r="M27" s="1176"/>
      <c r="N27" s="1178"/>
      <c r="O27" s="1179"/>
      <c r="P27" s="1172">
        <f>SUM(P8:P26)</f>
        <v>20459</v>
      </c>
      <c r="Q27" s="1173"/>
      <c r="R27" s="1173"/>
      <c r="S27" s="1172">
        <f>SUM(S8:S26)</f>
        <v>428</v>
      </c>
      <c r="T27" s="1173"/>
      <c r="U27" s="1178"/>
    </row>
    <row r="28" spans="1:21">
      <c r="C28" s="1186"/>
    </row>
    <row r="30" spans="1:21" ht="15.75" thickBot="1"/>
    <row r="31" spans="1:21" ht="66.75" customHeight="1" thickBot="1">
      <c r="A31" s="4474" t="s">
        <v>143</v>
      </c>
      <c r="B31" s="4474"/>
      <c r="C31" s="4475"/>
      <c r="D31" s="4460" t="s">
        <v>135</v>
      </c>
      <c r="E31" s="4461"/>
      <c r="F31" s="4460" t="s">
        <v>302</v>
      </c>
      <c r="G31" s="4461"/>
    </row>
    <row r="32" spans="1:21">
      <c r="A32" s="4462" t="s">
        <v>144</v>
      </c>
      <c r="B32" s="4463"/>
      <c r="C32" s="4464"/>
      <c r="D32" s="1187"/>
      <c r="E32" s="1195">
        <v>7141</v>
      </c>
      <c r="F32" s="1187"/>
      <c r="G32" s="1191">
        <v>3126</v>
      </c>
    </row>
    <row r="33" spans="1:10">
      <c r="A33" s="4465" t="s">
        <v>24</v>
      </c>
      <c r="B33" s="4466"/>
      <c r="C33" s="4467"/>
      <c r="D33" s="1188"/>
      <c r="E33" s="1196">
        <v>27854</v>
      </c>
      <c r="F33" s="1188"/>
      <c r="G33" s="1192">
        <v>12048</v>
      </c>
    </row>
    <row r="34" spans="1:10">
      <c r="A34" s="4468" t="s">
        <v>362</v>
      </c>
      <c r="B34" s="4469"/>
      <c r="C34" s="4470"/>
      <c r="D34" s="1189"/>
      <c r="E34" s="1197">
        <v>286</v>
      </c>
      <c r="F34" s="1189"/>
      <c r="G34" s="1193">
        <v>143</v>
      </c>
    </row>
    <row r="35" spans="1:10" ht="16.5" thickBot="1">
      <c r="A35" s="4471" t="s">
        <v>5</v>
      </c>
      <c r="B35" s="4472"/>
      <c r="C35" s="4473"/>
      <c r="D35" s="1190"/>
      <c r="E35" s="1198">
        <f t="shared" ref="E35" si="0">SUM(E32:E34)</f>
        <v>35281</v>
      </c>
      <c r="F35" s="1190"/>
      <c r="G35" s="1194">
        <f t="shared" ref="G35" si="1">SUM(G32:G34)</f>
        <v>15317</v>
      </c>
    </row>
    <row r="36" spans="1:10" ht="15.75">
      <c r="A36" s="1106"/>
      <c r="B36" s="1106"/>
      <c r="C36" s="1106"/>
      <c r="D36" s="1107"/>
      <c r="E36" s="1107"/>
    </row>
    <row r="37" spans="1:10">
      <c r="A37" s="1547" t="s">
        <v>721</v>
      </c>
      <c r="B37" s="1548"/>
      <c r="C37" s="1548"/>
      <c r="D37" s="1548"/>
      <c r="E37" s="1548"/>
      <c r="F37" s="1548"/>
      <c r="G37" s="1548"/>
      <c r="H37" s="1548"/>
      <c r="I37" s="1548"/>
      <c r="J37" s="1548"/>
    </row>
    <row r="38" spans="1:10">
      <c r="A38" s="1547" t="s">
        <v>649</v>
      </c>
      <c r="B38" s="1548"/>
      <c r="C38" s="1548"/>
      <c r="D38" s="1548"/>
      <c r="E38" s="1548"/>
      <c r="F38" s="1548"/>
      <c r="G38" s="1548"/>
      <c r="H38" s="1548"/>
      <c r="I38" s="1548"/>
      <c r="J38" s="1548"/>
    </row>
    <row r="39" spans="1:10">
      <c r="A39" s="1547" t="s">
        <v>301</v>
      </c>
      <c r="B39" s="1548"/>
      <c r="C39" s="1548"/>
      <c r="D39" s="1548"/>
      <c r="E39" s="1548"/>
      <c r="F39" s="1548"/>
      <c r="G39" s="1548"/>
      <c r="H39" s="1548"/>
      <c r="I39" s="1548"/>
      <c r="J39" s="1548"/>
    </row>
    <row r="40" spans="1:10">
      <c r="B40" s="1127"/>
      <c r="C40" s="1127"/>
      <c r="D40" s="1127"/>
      <c r="E40" s="1127"/>
      <c r="F40" s="1127"/>
      <c r="G40" s="1127"/>
      <c r="H40" s="1127"/>
      <c r="I40" s="1127"/>
    </row>
  </sheetData>
  <mergeCells count="13">
    <mergeCell ref="A34:C34"/>
    <mergeCell ref="A35:C35"/>
    <mergeCell ref="A27:B27"/>
    <mergeCell ref="A1:U1"/>
    <mergeCell ref="A4:U4"/>
    <mergeCell ref="A6:H6"/>
    <mergeCell ref="I6:N6"/>
    <mergeCell ref="O6:U6"/>
    <mergeCell ref="F31:G31"/>
    <mergeCell ref="D31:E31"/>
    <mergeCell ref="A31:C31"/>
    <mergeCell ref="A32:C32"/>
    <mergeCell ref="A33:C33"/>
  </mergeCells>
  <printOptions horizontalCentered="1"/>
  <pageMargins left="0.31496062992125984" right="0.31496062992125984" top="0.39370078740157483" bottom="0.39370078740157483" header="0.19685039370078741" footer="0.19685039370078741"/>
  <pageSetup scale="47" orientation="landscape" r:id="rId1"/>
  <headerFooter alignWithMargins="0">
    <oddFooter>&amp;L&amp;"Tahoma,Italique"National Bank of Canada - Supplementary Financial Information&amp;R&amp;"Tahoma,Italique"page 44</oddFooter>
  </headerFooter>
  <drawing r:id="rId2"/>
  <legacyDrawing r:id="rId3"/>
  <oleObjects>
    <mc:AlternateContent xmlns:mc="http://schemas.openxmlformats.org/markup-compatibility/2006">
      <mc:Choice Requires="x14">
        <oleObject progId="Word.Document.8" shapeId="353281" r:id="rId4">
          <objectPr defaultSize="0" r:id="rId5">
            <anchor moveWithCells="1">
              <from>
                <xdr:col>0</xdr:col>
                <xdr:colOff>104775</xdr:colOff>
                <xdr:row>0</xdr:row>
                <xdr:rowOff>57150</xdr:rowOff>
              </from>
              <to>
                <xdr:col>0</xdr:col>
                <xdr:colOff>352425</xdr:colOff>
                <xdr:row>0</xdr:row>
                <xdr:rowOff>295275</xdr:rowOff>
              </to>
            </anchor>
          </objectPr>
        </oleObject>
      </mc:Choice>
      <mc:Fallback>
        <oleObject progId="Word.Document.8" shapeId="353281" r:id="rId4"/>
      </mc:Fallback>
    </mc:AlternateContent>
  </oleObject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2">
    <tabColor rgb="FFFFFF00"/>
    <pageSetUpPr fitToPage="1"/>
  </sheetPr>
  <dimension ref="A1:W41"/>
  <sheetViews>
    <sheetView view="pageBreakPreview" topLeftCell="A10" zoomScale="75" zoomScaleSheetLayoutView="75" workbookViewId="0">
      <selection activeCell="C14" sqref="C14"/>
    </sheetView>
  </sheetViews>
  <sheetFormatPr defaultColWidth="8.88671875" defaultRowHeight="15"/>
  <cols>
    <col min="1" max="1" width="5.33203125" customWidth="1"/>
    <col min="2" max="2" width="31.44140625" customWidth="1"/>
    <col min="3" max="4" width="12.6640625" hidden="1" customWidth="1"/>
    <col min="5" max="6" width="12.109375" hidden="1" customWidth="1"/>
    <col min="7" max="18" width="12.6640625" customWidth="1"/>
    <col min="257" max="257" width="5.33203125" customWidth="1"/>
    <col min="258" max="258" width="32.6640625" customWidth="1"/>
    <col min="259" max="260" width="12.6640625" customWidth="1"/>
    <col min="261" max="262" width="12.109375" customWidth="1"/>
    <col min="263" max="274" width="13.6640625" customWidth="1"/>
    <col min="513" max="513" width="5.33203125" customWidth="1"/>
    <col min="514" max="514" width="32.6640625" customWidth="1"/>
    <col min="515" max="516" width="12.6640625" customWidth="1"/>
    <col min="517" max="518" width="12.109375" customWidth="1"/>
    <col min="519" max="530" width="13.6640625" customWidth="1"/>
    <col min="769" max="769" width="5.33203125" customWidth="1"/>
    <col min="770" max="770" width="32.6640625" customWidth="1"/>
    <col min="771" max="772" width="12.6640625" customWidth="1"/>
    <col min="773" max="774" width="12.109375" customWidth="1"/>
    <col min="775" max="786" width="13.6640625" customWidth="1"/>
    <col min="1025" max="1025" width="5.33203125" customWidth="1"/>
    <col min="1026" max="1026" width="32.6640625" customWidth="1"/>
    <col min="1027" max="1028" width="12.6640625" customWidth="1"/>
    <col min="1029" max="1030" width="12.109375" customWidth="1"/>
    <col min="1031" max="1042" width="13.6640625" customWidth="1"/>
    <col min="1281" max="1281" width="5.33203125" customWidth="1"/>
    <col min="1282" max="1282" width="32.6640625" customWidth="1"/>
    <col min="1283" max="1284" width="12.6640625" customWidth="1"/>
    <col min="1285" max="1286" width="12.109375" customWidth="1"/>
    <col min="1287" max="1298" width="13.6640625" customWidth="1"/>
    <col min="1537" max="1537" width="5.33203125" customWidth="1"/>
    <col min="1538" max="1538" width="32.6640625" customWidth="1"/>
    <col min="1539" max="1540" width="12.6640625" customWidth="1"/>
    <col min="1541" max="1542" width="12.109375" customWidth="1"/>
    <col min="1543" max="1554" width="13.6640625" customWidth="1"/>
    <col min="1793" max="1793" width="5.33203125" customWidth="1"/>
    <col min="1794" max="1794" width="32.6640625" customWidth="1"/>
    <col min="1795" max="1796" width="12.6640625" customWidth="1"/>
    <col min="1797" max="1798" width="12.109375" customWidth="1"/>
    <col min="1799" max="1810" width="13.6640625" customWidth="1"/>
    <col min="2049" max="2049" width="5.33203125" customWidth="1"/>
    <col min="2050" max="2050" width="32.6640625" customWidth="1"/>
    <col min="2051" max="2052" width="12.6640625" customWidth="1"/>
    <col min="2053" max="2054" width="12.109375" customWidth="1"/>
    <col min="2055" max="2066" width="13.6640625" customWidth="1"/>
    <col min="2305" max="2305" width="5.33203125" customWidth="1"/>
    <col min="2306" max="2306" width="32.6640625" customWidth="1"/>
    <col min="2307" max="2308" width="12.6640625" customWidth="1"/>
    <col min="2309" max="2310" width="12.109375" customWidth="1"/>
    <col min="2311" max="2322" width="13.6640625" customWidth="1"/>
    <col min="2561" max="2561" width="5.33203125" customWidth="1"/>
    <col min="2562" max="2562" width="32.6640625" customWidth="1"/>
    <col min="2563" max="2564" width="12.6640625" customWidth="1"/>
    <col min="2565" max="2566" width="12.109375" customWidth="1"/>
    <col min="2567" max="2578" width="13.6640625" customWidth="1"/>
    <col min="2817" max="2817" width="5.33203125" customWidth="1"/>
    <col min="2818" max="2818" width="32.6640625" customWidth="1"/>
    <col min="2819" max="2820" width="12.6640625" customWidth="1"/>
    <col min="2821" max="2822" width="12.109375" customWidth="1"/>
    <col min="2823" max="2834" width="13.6640625" customWidth="1"/>
    <col min="3073" max="3073" width="5.33203125" customWidth="1"/>
    <col min="3074" max="3074" width="32.6640625" customWidth="1"/>
    <col min="3075" max="3076" width="12.6640625" customWidth="1"/>
    <col min="3077" max="3078" width="12.109375" customWidth="1"/>
    <col min="3079" max="3090" width="13.6640625" customWidth="1"/>
    <col min="3329" max="3329" width="5.33203125" customWidth="1"/>
    <col min="3330" max="3330" width="32.6640625" customWidth="1"/>
    <col min="3331" max="3332" width="12.6640625" customWidth="1"/>
    <col min="3333" max="3334" width="12.109375" customWidth="1"/>
    <col min="3335" max="3346" width="13.6640625" customWidth="1"/>
    <col min="3585" max="3585" width="5.33203125" customWidth="1"/>
    <col min="3586" max="3586" width="32.6640625" customWidth="1"/>
    <col min="3587" max="3588" width="12.6640625" customWidth="1"/>
    <col min="3589" max="3590" width="12.109375" customWidth="1"/>
    <col min="3591" max="3602" width="13.6640625" customWidth="1"/>
    <col min="3841" max="3841" width="5.33203125" customWidth="1"/>
    <col min="3842" max="3842" width="32.6640625" customWidth="1"/>
    <col min="3843" max="3844" width="12.6640625" customWidth="1"/>
    <col min="3845" max="3846" width="12.109375" customWidth="1"/>
    <col min="3847" max="3858" width="13.6640625" customWidth="1"/>
    <col min="4097" max="4097" width="5.33203125" customWidth="1"/>
    <col min="4098" max="4098" width="32.6640625" customWidth="1"/>
    <col min="4099" max="4100" width="12.6640625" customWidth="1"/>
    <col min="4101" max="4102" width="12.109375" customWidth="1"/>
    <col min="4103" max="4114" width="13.6640625" customWidth="1"/>
    <col min="4353" max="4353" width="5.33203125" customWidth="1"/>
    <col min="4354" max="4354" width="32.6640625" customWidth="1"/>
    <col min="4355" max="4356" width="12.6640625" customWidth="1"/>
    <col min="4357" max="4358" width="12.109375" customWidth="1"/>
    <col min="4359" max="4370" width="13.6640625" customWidth="1"/>
    <col min="4609" max="4609" width="5.33203125" customWidth="1"/>
    <col min="4610" max="4610" width="32.6640625" customWidth="1"/>
    <col min="4611" max="4612" width="12.6640625" customWidth="1"/>
    <col min="4613" max="4614" width="12.109375" customWidth="1"/>
    <col min="4615" max="4626" width="13.6640625" customWidth="1"/>
    <col min="4865" max="4865" width="5.33203125" customWidth="1"/>
    <col min="4866" max="4866" width="32.6640625" customWidth="1"/>
    <col min="4867" max="4868" width="12.6640625" customWidth="1"/>
    <col min="4869" max="4870" width="12.109375" customWidth="1"/>
    <col min="4871" max="4882" width="13.6640625" customWidth="1"/>
    <col min="5121" max="5121" width="5.33203125" customWidth="1"/>
    <col min="5122" max="5122" width="32.6640625" customWidth="1"/>
    <col min="5123" max="5124" width="12.6640625" customWidth="1"/>
    <col min="5125" max="5126" width="12.109375" customWidth="1"/>
    <col min="5127" max="5138" width="13.6640625" customWidth="1"/>
    <col min="5377" max="5377" width="5.33203125" customWidth="1"/>
    <col min="5378" max="5378" width="32.6640625" customWidth="1"/>
    <col min="5379" max="5380" width="12.6640625" customWidth="1"/>
    <col min="5381" max="5382" width="12.109375" customWidth="1"/>
    <col min="5383" max="5394" width="13.6640625" customWidth="1"/>
    <col min="5633" max="5633" width="5.33203125" customWidth="1"/>
    <col min="5634" max="5634" width="32.6640625" customWidth="1"/>
    <col min="5635" max="5636" width="12.6640625" customWidth="1"/>
    <col min="5637" max="5638" width="12.109375" customWidth="1"/>
    <col min="5639" max="5650" width="13.6640625" customWidth="1"/>
    <col min="5889" max="5889" width="5.33203125" customWidth="1"/>
    <col min="5890" max="5890" width="32.6640625" customWidth="1"/>
    <col min="5891" max="5892" width="12.6640625" customWidth="1"/>
    <col min="5893" max="5894" width="12.109375" customWidth="1"/>
    <col min="5895" max="5906" width="13.6640625" customWidth="1"/>
    <col min="6145" max="6145" width="5.33203125" customWidth="1"/>
    <col min="6146" max="6146" width="32.6640625" customWidth="1"/>
    <col min="6147" max="6148" width="12.6640625" customWidth="1"/>
    <col min="6149" max="6150" width="12.109375" customWidth="1"/>
    <col min="6151" max="6162" width="13.6640625" customWidth="1"/>
    <col min="6401" max="6401" width="5.33203125" customWidth="1"/>
    <col min="6402" max="6402" width="32.6640625" customWidth="1"/>
    <col min="6403" max="6404" width="12.6640625" customWidth="1"/>
    <col min="6405" max="6406" width="12.109375" customWidth="1"/>
    <col min="6407" max="6418" width="13.6640625" customWidth="1"/>
    <col min="6657" max="6657" width="5.33203125" customWidth="1"/>
    <col min="6658" max="6658" width="32.6640625" customWidth="1"/>
    <col min="6659" max="6660" width="12.6640625" customWidth="1"/>
    <col min="6661" max="6662" width="12.109375" customWidth="1"/>
    <col min="6663" max="6674" width="13.6640625" customWidth="1"/>
    <col min="6913" max="6913" width="5.33203125" customWidth="1"/>
    <col min="6914" max="6914" width="32.6640625" customWidth="1"/>
    <col min="6915" max="6916" width="12.6640625" customWidth="1"/>
    <col min="6917" max="6918" width="12.109375" customWidth="1"/>
    <col min="6919" max="6930" width="13.6640625" customWidth="1"/>
    <col min="7169" max="7169" width="5.33203125" customWidth="1"/>
    <col min="7170" max="7170" width="32.6640625" customWidth="1"/>
    <col min="7171" max="7172" width="12.6640625" customWidth="1"/>
    <col min="7173" max="7174" width="12.109375" customWidth="1"/>
    <col min="7175" max="7186" width="13.6640625" customWidth="1"/>
    <col min="7425" max="7425" width="5.33203125" customWidth="1"/>
    <col min="7426" max="7426" width="32.6640625" customWidth="1"/>
    <col min="7427" max="7428" width="12.6640625" customWidth="1"/>
    <col min="7429" max="7430" width="12.109375" customWidth="1"/>
    <col min="7431" max="7442" width="13.6640625" customWidth="1"/>
    <col min="7681" max="7681" width="5.33203125" customWidth="1"/>
    <col min="7682" max="7682" width="32.6640625" customWidth="1"/>
    <col min="7683" max="7684" width="12.6640625" customWidth="1"/>
    <col min="7685" max="7686" width="12.109375" customWidth="1"/>
    <col min="7687" max="7698" width="13.6640625" customWidth="1"/>
    <col min="7937" max="7937" width="5.33203125" customWidth="1"/>
    <col min="7938" max="7938" width="32.6640625" customWidth="1"/>
    <col min="7939" max="7940" width="12.6640625" customWidth="1"/>
    <col min="7941" max="7942" width="12.109375" customWidth="1"/>
    <col min="7943" max="7954" width="13.6640625" customWidth="1"/>
    <col min="8193" max="8193" width="5.33203125" customWidth="1"/>
    <col min="8194" max="8194" width="32.6640625" customWidth="1"/>
    <col min="8195" max="8196" width="12.6640625" customWidth="1"/>
    <col min="8197" max="8198" width="12.109375" customWidth="1"/>
    <col min="8199" max="8210" width="13.6640625" customWidth="1"/>
    <col min="8449" max="8449" width="5.33203125" customWidth="1"/>
    <col min="8450" max="8450" width="32.6640625" customWidth="1"/>
    <col min="8451" max="8452" width="12.6640625" customWidth="1"/>
    <col min="8453" max="8454" width="12.109375" customWidth="1"/>
    <col min="8455" max="8466" width="13.6640625" customWidth="1"/>
    <col min="8705" max="8705" width="5.33203125" customWidth="1"/>
    <col min="8706" max="8706" width="32.6640625" customWidth="1"/>
    <col min="8707" max="8708" width="12.6640625" customWidth="1"/>
    <col min="8709" max="8710" width="12.109375" customWidth="1"/>
    <col min="8711" max="8722" width="13.6640625" customWidth="1"/>
    <col min="8961" max="8961" width="5.33203125" customWidth="1"/>
    <col min="8962" max="8962" width="32.6640625" customWidth="1"/>
    <col min="8963" max="8964" width="12.6640625" customWidth="1"/>
    <col min="8965" max="8966" width="12.109375" customWidth="1"/>
    <col min="8967" max="8978" width="13.6640625" customWidth="1"/>
    <col min="9217" max="9217" width="5.33203125" customWidth="1"/>
    <col min="9218" max="9218" width="32.6640625" customWidth="1"/>
    <col min="9219" max="9220" width="12.6640625" customWidth="1"/>
    <col min="9221" max="9222" width="12.109375" customWidth="1"/>
    <col min="9223" max="9234" width="13.6640625" customWidth="1"/>
    <col min="9473" max="9473" width="5.33203125" customWidth="1"/>
    <col min="9474" max="9474" width="32.6640625" customWidth="1"/>
    <col min="9475" max="9476" width="12.6640625" customWidth="1"/>
    <col min="9477" max="9478" width="12.109375" customWidth="1"/>
    <col min="9479" max="9490" width="13.6640625" customWidth="1"/>
    <col min="9729" max="9729" width="5.33203125" customWidth="1"/>
    <col min="9730" max="9730" width="32.6640625" customWidth="1"/>
    <col min="9731" max="9732" width="12.6640625" customWidth="1"/>
    <col min="9733" max="9734" width="12.109375" customWidth="1"/>
    <col min="9735" max="9746" width="13.6640625" customWidth="1"/>
    <col min="9985" max="9985" width="5.33203125" customWidth="1"/>
    <col min="9986" max="9986" width="32.6640625" customWidth="1"/>
    <col min="9987" max="9988" width="12.6640625" customWidth="1"/>
    <col min="9989" max="9990" width="12.109375" customWidth="1"/>
    <col min="9991" max="10002" width="13.6640625" customWidth="1"/>
    <col min="10241" max="10241" width="5.33203125" customWidth="1"/>
    <col min="10242" max="10242" width="32.6640625" customWidth="1"/>
    <col min="10243" max="10244" width="12.6640625" customWidth="1"/>
    <col min="10245" max="10246" width="12.109375" customWidth="1"/>
    <col min="10247" max="10258" width="13.6640625" customWidth="1"/>
    <col min="10497" max="10497" width="5.33203125" customWidth="1"/>
    <col min="10498" max="10498" width="32.6640625" customWidth="1"/>
    <col min="10499" max="10500" width="12.6640625" customWidth="1"/>
    <col min="10501" max="10502" width="12.109375" customWidth="1"/>
    <col min="10503" max="10514" width="13.6640625" customWidth="1"/>
    <col min="10753" max="10753" width="5.33203125" customWidth="1"/>
    <col min="10754" max="10754" width="32.6640625" customWidth="1"/>
    <col min="10755" max="10756" width="12.6640625" customWidth="1"/>
    <col min="10757" max="10758" width="12.109375" customWidth="1"/>
    <col min="10759" max="10770" width="13.6640625" customWidth="1"/>
    <col min="11009" max="11009" width="5.33203125" customWidth="1"/>
    <col min="11010" max="11010" width="32.6640625" customWidth="1"/>
    <col min="11011" max="11012" width="12.6640625" customWidth="1"/>
    <col min="11013" max="11014" width="12.109375" customWidth="1"/>
    <col min="11015" max="11026" width="13.6640625" customWidth="1"/>
    <col min="11265" max="11265" width="5.33203125" customWidth="1"/>
    <col min="11266" max="11266" width="32.6640625" customWidth="1"/>
    <col min="11267" max="11268" width="12.6640625" customWidth="1"/>
    <col min="11269" max="11270" width="12.109375" customWidth="1"/>
    <col min="11271" max="11282" width="13.6640625" customWidth="1"/>
    <col min="11521" max="11521" width="5.33203125" customWidth="1"/>
    <col min="11522" max="11522" width="32.6640625" customWidth="1"/>
    <col min="11523" max="11524" width="12.6640625" customWidth="1"/>
    <col min="11525" max="11526" width="12.109375" customWidth="1"/>
    <col min="11527" max="11538" width="13.6640625" customWidth="1"/>
    <col min="11777" max="11777" width="5.33203125" customWidth="1"/>
    <col min="11778" max="11778" width="32.6640625" customWidth="1"/>
    <col min="11779" max="11780" width="12.6640625" customWidth="1"/>
    <col min="11781" max="11782" width="12.109375" customWidth="1"/>
    <col min="11783" max="11794" width="13.6640625" customWidth="1"/>
    <col min="12033" max="12033" width="5.33203125" customWidth="1"/>
    <col min="12034" max="12034" width="32.6640625" customWidth="1"/>
    <col min="12035" max="12036" width="12.6640625" customWidth="1"/>
    <col min="12037" max="12038" width="12.109375" customWidth="1"/>
    <col min="12039" max="12050" width="13.6640625" customWidth="1"/>
    <col min="12289" max="12289" width="5.33203125" customWidth="1"/>
    <col min="12290" max="12290" width="32.6640625" customWidth="1"/>
    <col min="12291" max="12292" width="12.6640625" customWidth="1"/>
    <col min="12293" max="12294" width="12.109375" customWidth="1"/>
    <col min="12295" max="12306" width="13.6640625" customWidth="1"/>
    <col min="12545" max="12545" width="5.33203125" customWidth="1"/>
    <col min="12546" max="12546" width="32.6640625" customWidth="1"/>
    <col min="12547" max="12548" width="12.6640625" customWidth="1"/>
    <col min="12549" max="12550" width="12.109375" customWidth="1"/>
    <col min="12551" max="12562" width="13.6640625" customWidth="1"/>
    <col min="12801" max="12801" width="5.33203125" customWidth="1"/>
    <col min="12802" max="12802" width="32.6640625" customWidth="1"/>
    <col min="12803" max="12804" width="12.6640625" customWidth="1"/>
    <col min="12805" max="12806" width="12.109375" customWidth="1"/>
    <col min="12807" max="12818" width="13.6640625" customWidth="1"/>
    <col min="13057" max="13057" width="5.33203125" customWidth="1"/>
    <col min="13058" max="13058" width="32.6640625" customWidth="1"/>
    <col min="13059" max="13060" width="12.6640625" customWidth="1"/>
    <col min="13061" max="13062" width="12.109375" customWidth="1"/>
    <col min="13063" max="13074" width="13.6640625" customWidth="1"/>
    <col min="13313" max="13313" width="5.33203125" customWidth="1"/>
    <col min="13314" max="13314" width="32.6640625" customWidth="1"/>
    <col min="13315" max="13316" width="12.6640625" customWidth="1"/>
    <col min="13317" max="13318" width="12.109375" customWidth="1"/>
    <col min="13319" max="13330" width="13.6640625" customWidth="1"/>
    <col min="13569" max="13569" width="5.33203125" customWidth="1"/>
    <col min="13570" max="13570" width="32.6640625" customWidth="1"/>
    <col min="13571" max="13572" width="12.6640625" customWidth="1"/>
    <col min="13573" max="13574" width="12.109375" customWidth="1"/>
    <col min="13575" max="13586" width="13.6640625" customWidth="1"/>
    <col min="13825" max="13825" width="5.33203125" customWidth="1"/>
    <col min="13826" max="13826" width="32.6640625" customWidth="1"/>
    <col min="13827" max="13828" width="12.6640625" customWidth="1"/>
    <col min="13829" max="13830" width="12.109375" customWidth="1"/>
    <col min="13831" max="13842" width="13.6640625" customWidth="1"/>
    <col min="14081" max="14081" width="5.33203125" customWidth="1"/>
    <col min="14082" max="14082" width="32.6640625" customWidth="1"/>
    <col min="14083" max="14084" width="12.6640625" customWidth="1"/>
    <col min="14085" max="14086" width="12.109375" customWidth="1"/>
    <col min="14087" max="14098" width="13.6640625" customWidth="1"/>
    <col min="14337" max="14337" width="5.33203125" customWidth="1"/>
    <col min="14338" max="14338" width="32.6640625" customWidth="1"/>
    <col min="14339" max="14340" width="12.6640625" customWidth="1"/>
    <col min="14341" max="14342" width="12.109375" customWidth="1"/>
    <col min="14343" max="14354" width="13.6640625" customWidth="1"/>
    <col min="14593" max="14593" width="5.33203125" customWidth="1"/>
    <col min="14594" max="14594" width="32.6640625" customWidth="1"/>
    <col min="14595" max="14596" width="12.6640625" customWidth="1"/>
    <col min="14597" max="14598" width="12.109375" customWidth="1"/>
    <col min="14599" max="14610" width="13.6640625" customWidth="1"/>
    <col min="14849" max="14849" width="5.33203125" customWidth="1"/>
    <col min="14850" max="14850" width="32.6640625" customWidth="1"/>
    <col min="14851" max="14852" width="12.6640625" customWidth="1"/>
    <col min="14853" max="14854" width="12.109375" customWidth="1"/>
    <col min="14855" max="14866" width="13.6640625" customWidth="1"/>
    <col min="15105" max="15105" width="5.33203125" customWidth="1"/>
    <col min="15106" max="15106" width="32.6640625" customWidth="1"/>
    <col min="15107" max="15108" width="12.6640625" customWidth="1"/>
    <col min="15109" max="15110" width="12.109375" customWidth="1"/>
    <col min="15111" max="15122" width="13.6640625" customWidth="1"/>
    <col min="15361" max="15361" width="5.33203125" customWidth="1"/>
    <col min="15362" max="15362" width="32.6640625" customWidth="1"/>
    <col min="15363" max="15364" width="12.6640625" customWidth="1"/>
    <col min="15365" max="15366" width="12.109375" customWidth="1"/>
    <col min="15367" max="15378" width="13.6640625" customWidth="1"/>
    <col min="15617" max="15617" width="5.33203125" customWidth="1"/>
    <col min="15618" max="15618" width="32.6640625" customWidth="1"/>
    <col min="15619" max="15620" width="12.6640625" customWidth="1"/>
    <col min="15621" max="15622" width="12.109375" customWidth="1"/>
    <col min="15623" max="15634" width="13.6640625" customWidth="1"/>
    <col min="15873" max="15873" width="5.33203125" customWidth="1"/>
    <col min="15874" max="15874" width="32.6640625" customWidth="1"/>
    <col min="15875" max="15876" width="12.6640625" customWidth="1"/>
    <col min="15877" max="15878" width="12.109375" customWidth="1"/>
    <col min="15879" max="15890" width="13.6640625" customWidth="1"/>
    <col min="16129" max="16129" width="5.33203125" customWidth="1"/>
    <col min="16130" max="16130" width="32.6640625" customWidth="1"/>
    <col min="16131" max="16132" width="12.6640625" customWidth="1"/>
    <col min="16133" max="16134" width="12.109375" customWidth="1"/>
    <col min="16135" max="16146" width="13.6640625" customWidth="1"/>
  </cols>
  <sheetData>
    <row r="1" spans="1:23" ht="23.1" customHeight="1">
      <c r="A1" s="4265" t="s">
        <v>324</v>
      </c>
      <c r="B1" s="4265"/>
      <c r="C1" s="4265"/>
      <c r="D1" s="4265"/>
      <c r="E1" s="4265"/>
      <c r="F1" s="4265"/>
      <c r="G1" s="4265"/>
      <c r="H1" s="4265"/>
      <c r="I1" s="4265"/>
      <c r="J1" s="4265"/>
      <c r="K1" s="4265"/>
      <c r="L1" s="4265"/>
      <c r="M1" s="4265"/>
      <c r="N1" s="4265"/>
      <c r="O1" s="4265"/>
      <c r="P1" s="4265"/>
      <c r="Q1" s="4265"/>
      <c r="R1" s="4265"/>
    </row>
    <row r="2" spans="1:23" s="50" customFormat="1" ht="16.5" customHeight="1" thickBot="1"/>
    <row r="3" spans="1:23" s="42" customFormat="1" ht="19.5" customHeight="1" thickBot="1">
      <c r="B3" s="735"/>
      <c r="C3" s="4421">
        <v>2013</v>
      </c>
      <c r="D3" s="4422"/>
      <c r="E3" s="4422"/>
      <c r="F3" s="4422"/>
      <c r="G3" s="4422"/>
      <c r="H3" s="4422"/>
      <c r="I3" s="4422"/>
      <c r="J3" s="4422"/>
      <c r="K3" s="4422"/>
      <c r="L3" s="4422"/>
      <c r="M3" s="4422"/>
      <c r="N3" s="4422"/>
      <c r="O3" s="4422"/>
      <c r="P3" s="4422"/>
      <c r="Q3" s="4422"/>
      <c r="R3" s="4423"/>
    </row>
    <row r="4" spans="1:23" ht="16.5" thickBot="1">
      <c r="B4" s="14"/>
      <c r="C4" s="155"/>
      <c r="D4" s="155"/>
      <c r="E4" s="155"/>
      <c r="F4" s="155"/>
      <c r="G4" s="399"/>
      <c r="H4" s="399"/>
      <c r="I4" s="399"/>
      <c r="J4" s="399"/>
      <c r="K4" s="399"/>
      <c r="L4" s="399"/>
      <c r="M4" s="399"/>
      <c r="N4" s="399"/>
      <c r="O4" s="399"/>
      <c r="P4" s="399"/>
      <c r="Q4" s="399"/>
      <c r="R4" s="399"/>
    </row>
    <row r="5" spans="1:23" ht="16.5" thickBot="1">
      <c r="A5" s="4447" t="s">
        <v>249</v>
      </c>
      <c r="B5" s="4448"/>
      <c r="C5" s="4449" t="s">
        <v>1</v>
      </c>
      <c r="D5" s="4450"/>
      <c r="E5" s="4450"/>
      <c r="F5" s="4451"/>
      <c r="G5" s="4449" t="s">
        <v>2</v>
      </c>
      <c r="H5" s="4450"/>
      <c r="I5" s="4450"/>
      <c r="J5" s="4451"/>
      <c r="K5" s="4449" t="s">
        <v>3</v>
      </c>
      <c r="L5" s="4450"/>
      <c r="M5" s="4450"/>
      <c r="N5" s="4451"/>
      <c r="O5" s="4449" t="s">
        <v>4</v>
      </c>
      <c r="P5" s="4450"/>
      <c r="Q5" s="4450"/>
      <c r="R5" s="4451"/>
    </row>
    <row r="6" spans="1:23" ht="66.75" customHeight="1" thickBot="1">
      <c r="A6" s="1231" t="s">
        <v>138</v>
      </c>
      <c r="B6" s="1232"/>
      <c r="C6" s="206" t="s">
        <v>36</v>
      </c>
      <c r="D6" s="207" t="s">
        <v>120</v>
      </c>
      <c r="E6" s="207" t="s">
        <v>121</v>
      </c>
      <c r="F6" s="208" t="s">
        <v>122</v>
      </c>
      <c r="G6" s="206" t="s">
        <v>36</v>
      </c>
      <c r="H6" s="207" t="s">
        <v>120</v>
      </c>
      <c r="I6" s="207" t="s">
        <v>121</v>
      </c>
      <c r="J6" s="208" t="s">
        <v>122</v>
      </c>
      <c r="K6" s="206" t="s">
        <v>36</v>
      </c>
      <c r="L6" s="207" t="s">
        <v>120</v>
      </c>
      <c r="M6" s="207" t="s">
        <v>121</v>
      </c>
      <c r="N6" s="208" t="s">
        <v>122</v>
      </c>
      <c r="O6" s="206" t="s">
        <v>36</v>
      </c>
      <c r="P6" s="207" t="s">
        <v>120</v>
      </c>
      <c r="Q6" s="207" t="s">
        <v>121</v>
      </c>
      <c r="R6" s="208" t="s">
        <v>122</v>
      </c>
    </row>
    <row r="7" spans="1:23" ht="15.75" customHeight="1">
      <c r="A7" s="187"/>
      <c r="B7" s="164"/>
      <c r="C7" s="188"/>
      <c r="D7" s="189"/>
      <c r="E7" s="189"/>
      <c r="F7" s="209"/>
      <c r="G7" s="188"/>
      <c r="H7" s="189"/>
      <c r="I7" s="189"/>
      <c r="J7" s="209"/>
      <c r="K7" s="188"/>
      <c r="L7" s="189"/>
      <c r="M7" s="189"/>
      <c r="N7" s="209"/>
      <c r="O7" s="188"/>
      <c r="P7" s="189"/>
      <c r="Q7" s="189"/>
      <c r="R7" s="209"/>
    </row>
    <row r="8" spans="1:23" ht="15.75" customHeight="1">
      <c r="A8" s="429" t="s">
        <v>111</v>
      </c>
      <c r="B8" s="24"/>
      <c r="C8" s="188"/>
      <c r="D8" s="189"/>
      <c r="E8" s="189"/>
      <c r="F8" s="209"/>
      <c r="G8" s="188"/>
      <c r="H8" s="189"/>
      <c r="I8" s="189"/>
      <c r="J8" s="209"/>
      <c r="K8" s="188"/>
      <c r="L8" s="189"/>
      <c r="M8" s="189"/>
      <c r="N8" s="209"/>
      <c r="O8" s="188"/>
      <c r="P8" s="189"/>
      <c r="Q8" s="189"/>
      <c r="R8" s="209"/>
    </row>
    <row r="9" spans="1:23" ht="15.75" customHeight="1">
      <c r="A9" s="244"/>
      <c r="B9" s="24" t="s">
        <v>139</v>
      </c>
      <c r="C9" s="180"/>
      <c r="D9" s="213"/>
      <c r="E9" s="213"/>
      <c r="F9" s="214"/>
      <c r="G9" s="180">
        <v>18171</v>
      </c>
      <c r="H9" s="213">
        <v>1.2060294028350399E-4</v>
      </c>
      <c r="I9" s="213">
        <v>0.12275107628288399</v>
      </c>
      <c r="J9" s="214">
        <v>1.4317673050387499E-2</v>
      </c>
      <c r="K9" s="180">
        <v>18462</v>
      </c>
      <c r="L9" s="213">
        <v>1.1967151191502599E-4</v>
      </c>
      <c r="M9" s="213">
        <v>0.12178364525467</v>
      </c>
      <c r="N9" s="214">
        <v>1.483008931839E-2</v>
      </c>
      <c r="O9" s="180">
        <v>16933</v>
      </c>
      <c r="P9" s="213">
        <v>1.20466177191846E-4</v>
      </c>
      <c r="Q9" s="213">
        <v>0.13507022996068199</v>
      </c>
      <c r="R9" s="214">
        <v>1.8341030434637601E-2</v>
      </c>
    </row>
    <row r="10" spans="1:23" ht="15.75" customHeight="1">
      <c r="A10" s="244"/>
      <c r="B10" s="24" t="s">
        <v>140</v>
      </c>
      <c r="C10" s="180"/>
      <c r="D10" s="213"/>
      <c r="E10" s="213"/>
      <c r="F10" s="214"/>
      <c r="G10" s="180">
        <v>38</v>
      </c>
      <c r="H10" s="213">
        <v>4.2967013356893402E-2</v>
      </c>
      <c r="I10" s="213">
        <v>0.14566190563689799</v>
      </c>
      <c r="J10" s="214">
        <v>0.39077479989438701</v>
      </c>
      <c r="K10" s="180">
        <v>36</v>
      </c>
      <c r="L10" s="213">
        <v>4.4388785555438501E-2</v>
      </c>
      <c r="M10" s="213">
        <v>0.13993627504068701</v>
      </c>
      <c r="N10" s="214">
        <v>0.38954834934125099</v>
      </c>
      <c r="O10" s="180">
        <v>34</v>
      </c>
      <c r="P10" s="213">
        <v>4.6920000000000003E-2</v>
      </c>
      <c r="Q10" s="213">
        <v>0.201190476190476</v>
      </c>
      <c r="R10" s="214">
        <v>0.57554230629041703</v>
      </c>
    </row>
    <row r="11" spans="1:23" ht="15.75" customHeight="1">
      <c r="A11" s="244"/>
      <c r="B11" s="24" t="s">
        <v>141</v>
      </c>
      <c r="C11" s="180"/>
      <c r="D11" s="213"/>
      <c r="E11" s="213"/>
      <c r="F11" s="214"/>
      <c r="G11" s="180">
        <v>0</v>
      </c>
      <c r="H11" s="213">
        <v>0</v>
      </c>
      <c r="I11" s="213">
        <v>0</v>
      </c>
      <c r="J11" s="214">
        <v>0</v>
      </c>
      <c r="K11" s="180">
        <v>0</v>
      </c>
      <c r="L11" s="213">
        <v>0</v>
      </c>
      <c r="M11" s="213">
        <v>0</v>
      </c>
      <c r="N11" s="214">
        <v>0</v>
      </c>
      <c r="O11" s="180">
        <v>0</v>
      </c>
      <c r="P11" s="213">
        <v>0</v>
      </c>
      <c r="Q11" s="213">
        <v>0</v>
      </c>
      <c r="R11" s="214">
        <v>0</v>
      </c>
    </row>
    <row r="12" spans="1:23" ht="15.75" customHeight="1">
      <c r="A12" s="244"/>
      <c r="B12" s="24" t="s">
        <v>142</v>
      </c>
      <c r="C12" s="180"/>
      <c r="D12" s="213"/>
      <c r="E12" s="213"/>
      <c r="F12" s="214"/>
      <c r="G12" s="180">
        <v>0</v>
      </c>
      <c r="H12" s="213">
        <v>0</v>
      </c>
      <c r="I12" s="213">
        <v>0</v>
      </c>
      <c r="J12" s="214">
        <v>0</v>
      </c>
      <c r="K12" s="180">
        <v>0</v>
      </c>
      <c r="L12" s="213">
        <v>0</v>
      </c>
      <c r="M12" s="213">
        <v>0</v>
      </c>
      <c r="N12" s="214">
        <v>0</v>
      </c>
      <c r="O12" s="180">
        <v>0</v>
      </c>
      <c r="P12" s="213">
        <v>0</v>
      </c>
      <c r="Q12" s="213">
        <v>0</v>
      </c>
      <c r="R12" s="214">
        <v>0</v>
      </c>
    </row>
    <row r="13" spans="1:23" ht="15.75" customHeight="1">
      <c r="A13" s="245"/>
      <c r="B13" s="246"/>
      <c r="C13" s="220">
        <f>SUM(C9:C12)</f>
        <v>0</v>
      </c>
      <c r="D13" s="247"/>
      <c r="E13" s="247"/>
      <c r="F13" s="248"/>
      <c r="G13" s="220">
        <f>SUM(G9:G12)</f>
        <v>18209</v>
      </c>
      <c r="H13" s="247">
        <v>1.7387928039193899E-4</v>
      </c>
      <c r="I13" s="247">
        <v>0.122798746025494</v>
      </c>
      <c r="J13" s="248">
        <v>1.47857696244289E-2</v>
      </c>
      <c r="K13" s="220">
        <f>SUM(K9:K12)</f>
        <v>18498</v>
      </c>
      <c r="L13" s="247">
        <v>1.7316745829198599E-4</v>
      </c>
      <c r="M13" s="247">
        <v>0.12181936311369999</v>
      </c>
      <c r="N13" s="248">
        <v>1.5282908589291599E-2</v>
      </c>
      <c r="O13" s="220">
        <f>SUM(O9:O12)</f>
        <v>16967</v>
      </c>
      <c r="P13" s="247">
        <v>1.7672695111151901E-4</v>
      </c>
      <c r="Q13" s="247">
        <v>0.135202805367135</v>
      </c>
      <c r="R13" s="248">
        <v>1.90108784533672E-2</v>
      </c>
    </row>
    <row r="14" spans="1:23" ht="15.75" customHeight="1">
      <c r="A14" s="192"/>
      <c r="B14" s="171"/>
      <c r="C14" s="180"/>
      <c r="D14" s="213"/>
      <c r="E14" s="213"/>
      <c r="F14" s="214"/>
      <c r="G14" s="180"/>
      <c r="H14" s="213"/>
      <c r="I14" s="213"/>
      <c r="J14" s="214"/>
      <c r="K14" s="180"/>
      <c r="L14" s="213"/>
      <c r="M14" s="213"/>
      <c r="N14" s="214"/>
      <c r="O14" s="180"/>
      <c r="P14" s="213"/>
      <c r="Q14" s="213"/>
      <c r="R14" s="214"/>
    </row>
    <row r="15" spans="1:23" ht="15.75" customHeight="1">
      <c r="A15" s="192" t="s">
        <v>110</v>
      </c>
      <c r="B15" s="171"/>
      <c r="C15" s="180"/>
      <c r="D15" s="213"/>
      <c r="E15" s="213"/>
      <c r="F15" s="214"/>
      <c r="G15" s="180"/>
      <c r="H15" s="213"/>
      <c r="I15" s="213"/>
      <c r="J15" s="214"/>
      <c r="K15" s="180"/>
      <c r="L15" s="213"/>
      <c r="M15" s="213"/>
      <c r="N15" s="214"/>
      <c r="O15" s="180"/>
      <c r="P15" s="213"/>
      <c r="Q15" s="213"/>
      <c r="R15" s="214"/>
    </row>
    <row r="16" spans="1:23" ht="15.75" customHeight="1">
      <c r="A16" s="191"/>
      <c r="B16" s="171" t="s">
        <v>139</v>
      </c>
      <c r="C16" s="180"/>
      <c r="D16" s="213"/>
      <c r="E16" s="213"/>
      <c r="F16" s="214"/>
      <c r="G16" s="180">
        <v>22909</v>
      </c>
      <c r="H16" s="213">
        <v>2.1592598674603702E-3</v>
      </c>
      <c r="I16" s="213">
        <v>0.38083986201407399</v>
      </c>
      <c r="J16" s="214">
        <v>0.29726063894115301</v>
      </c>
      <c r="K16" s="180">
        <v>21205</v>
      </c>
      <c r="L16" s="213">
        <v>2.0561168046936999E-3</v>
      </c>
      <c r="M16" s="213">
        <v>0.39246177902187601</v>
      </c>
      <c r="N16" s="214">
        <v>0.29667595954202303</v>
      </c>
      <c r="O16" s="180">
        <v>21003</v>
      </c>
      <c r="P16" s="213">
        <v>2.0516081705587298E-3</v>
      </c>
      <c r="Q16" s="213">
        <v>0.40347085459917598</v>
      </c>
      <c r="R16" s="214">
        <v>0.31127664632004598</v>
      </c>
      <c r="S16" s="21"/>
      <c r="T16" s="21"/>
      <c r="U16" s="21"/>
      <c r="V16" s="21"/>
      <c r="W16" s="21"/>
    </row>
    <row r="17" spans="1:23" ht="15.75" customHeight="1">
      <c r="A17" s="191"/>
      <c r="B17" s="24" t="s">
        <v>140</v>
      </c>
      <c r="C17" s="180"/>
      <c r="D17" s="213"/>
      <c r="E17" s="213"/>
      <c r="F17" s="214"/>
      <c r="G17" s="180">
        <v>15573</v>
      </c>
      <c r="H17" s="213">
        <v>1.3206517685701E-2</v>
      </c>
      <c r="I17" s="213">
        <v>0.375317997646061</v>
      </c>
      <c r="J17" s="214">
        <v>0.59699780984255701</v>
      </c>
      <c r="K17" s="180">
        <v>16157</v>
      </c>
      <c r="L17" s="213">
        <v>1.3467017005614699E-2</v>
      </c>
      <c r="M17" s="213">
        <v>0.37194161156643901</v>
      </c>
      <c r="N17" s="214">
        <v>0.59321323177709795</v>
      </c>
      <c r="O17" s="180">
        <v>15534</v>
      </c>
      <c r="P17" s="213">
        <v>1.37178992970964E-2</v>
      </c>
      <c r="Q17" s="213">
        <v>0.36284002716742603</v>
      </c>
      <c r="R17" s="214">
        <v>0.58590865237171497</v>
      </c>
      <c r="S17" s="21"/>
      <c r="T17" s="21"/>
      <c r="U17" s="21"/>
      <c r="V17" s="21"/>
      <c r="W17" s="21"/>
    </row>
    <row r="18" spans="1:23" ht="15.75" customHeight="1">
      <c r="A18" s="191"/>
      <c r="B18" s="171" t="s">
        <v>141</v>
      </c>
      <c r="C18" s="180"/>
      <c r="D18" s="211"/>
      <c r="E18" s="211"/>
      <c r="F18" s="212"/>
      <c r="G18" s="180">
        <v>1384</v>
      </c>
      <c r="H18" s="211">
        <v>9.1688253835459504E-2</v>
      </c>
      <c r="I18" s="211">
        <v>0.38083171680299999</v>
      </c>
      <c r="J18" s="212">
        <v>1.24504394059335</v>
      </c>
      <c r="K18" s="180">
        <v>1344</v>
      </c>
      <c r="L18" s="211">
        <v>9.0368346730561003E-2</v>
      </c>
      <c r="M18" s="211">
        <v>0.36319516863967199</v>
      </c>
      <c r="N18" s="212">
        <v>1.1758897529494501</v>
      </c>
      <c r="O18" s="180">
        <v>1289</v>
      </c>
      <c r="P18" s="211">
        <v>9.0002718074445501E-2</v>
      </c>
      <c r="Q18" s="211">
        <v>0.38565799036461901</v>
      </c>
      <c r="R18" s="212">
        <v>1.2386501373663901</v>
      </c>
      <c r="S18" s="21"/>
      <c r="T18" s="21"/>
      <c r="U18" s="21"/>
      <c r="V18" s="21"/>
      <c r="W18" s="21"/>
    </row>
    <row r="19" spans="1:23" ht="15.75" customHeight="1">
      <c r="A19" s="191"/>
      <c r="B19" s="24" t="s">
        <v>142</v>
      </c>
      <c r="C19" s="180"/>
      <c r="D19" s="211"/>
      <c r="E19" s="211"/>
      <c r="F19" s="212"/>
      <c r="G19" s="180">
        <v>253</v>
      </c>
      <c r="H19" s="211">
        <v>1</v>
      </c>
      <c r="I19" s="211">
        <v>0.39415141905018702</v>
      </c>
      <c r="J19" s="212">
        <v>1.1713656857345101</v>
      </c>
      <c r="K19" s="180">
        <v>204</v>
      </c>
      <c r="L19" s="211">
        <v>1</v>
      </c>
      <c r="M19" s="211">
        <v>0.420687329543043</v>
      </c>
      <c r="N19" s="212">
        <v>0.78863316172340803</v>
      </c>
      <c r="O19" s="180">
        <v>239</v>
      </c>
      <c r="P19" s="211">
        <v>1</v>
      </c>
      <c r="Q19" s="211">
        <v>0.44649703142081199</v>
      </c>
      <c r="R19" s="212">
        <v>1.9733177304227301</v>
      </c>
      <c r="S19" s="21"/>
      <c r="T19" s="21"/>
      <c r="U19" s="21"/>
      <c r="V19" s="21"/>
      <c r="W19" s="21"/>
    </row>
    <row r="20" spans="1:23" ht="15.75" customHeight="1">
      <c r="A20" s="215"/>
      <c r="B20" s="216"/>
      <c r="C20" s="220">
        <f>SUM(C16:C19)</f>
        <v>0</v>
      </c>
      <c r="D20" s="247"/>
      <c r="E20" s="247"/>
      <c r="F20" s="248"/>
      <c r="G20" s="220">
        <f>SUM(G16:G19)</f>
        <v>40119</v>
      </c>
      <c r="H20" s="247">
        <v>1.5818758142023201E-2</v>
      </c>
      <c r="I20" s="247">
        <v>0.37878023801815802</v>
      </c>
      <c r="J20" s="248">
        <v>0.45274629083518902</v>
      </c>
      <c r="K20" s="220">
        <f>SUM(K16:K19)</f>
        <v>38910</v>
      </c>
      <c r="L20" s="247">
        <v>1.5056607132236E-2</v>
      </c>
      <c r="M20" s="247">
        <v>0.38307749838772098</v>
      </c>
      <c r="N20" s="248">
        <v>0.45356731327305699</v>
      </c>
      <c r="O20" s="220">
        <f>SUM(O16:O19)</f>
        <v>38065</v>
      </c>
      <c r="P20" s="247">
        <v>1.6041046701069001E-2</v>
      </c>
      <c r="Q20" s="247">
        <v>0.386556114221624</v>
      </c>
      <c r="R20" s="248">
        <v>0.46539867960542902</v>
      </c>
      <c r="S20" s="21"/>
      <c r="T20" s="21"/>
      <c r="U20" s="21"/>
      <c r="V20" s="21"/>
      <c r="W20" s="21"/>
    </row>
    <row r="21" spans="1:23" ht="15.75" customHeight="1">
      <c r="A21" s="191"/>
      <c r="B21" s="171"/>
      <c r="C21" s="180"/>
      <c r="D21" s="181"/>
      <c r="E21" s="181"/>
      <c r="F21" s="221"/>
      <c r="G21" s="180"/>
      <c r="H21" s="181"/>
      <c r="I21" s="181"/>
      <c r="J21" s="221"/>
      <c r="K21" s="180"/>
      <c r="L21" s="181"/>
      <c r="M21" s="181"/>
      <c r="N21" s="221"/>
      <c r="O21" s="180"/>
      <c r="P21" s="181"/>
      <c r="Q21" s="181"/>
      <c r="R21" s="221"/>
      <c r="S21" s="21"/>
      <c r="T21" s="21"/>
      <c r="U21" s="21"/>
      <c r="V21" s="21"/>
      <c r="W21" s="21"/>
    </row>
    <row r="22" spans="1:23" ht="15.75" customHeight="1">
      <c r="A22" s="192" t="s">
        <v>361</v>
      </c>
      <c r="B22" s="171"/>
      <c r="C22" s="180"/>
      <c r="D22" s="181"/>
      <c r="E22" s="181"/>
      <c r="F22" s="221"/>
      <c r="G22" s="180"/>
      <c r="H22" s="181"/>
      <c r="I22" s="181"/>
      <c r="J22" s="221"/>
      <c r="K22" s="180"/>
      <c r="L22" s="181"/>
      <c r="M22" s="181"/>
      <c r="N22" s="221"/>
      <c r="O22" s="180"/>
      <c r="P22" s="181"/>
      <c r="Q22" s="181"/>
      <c r="R22" s="221"/>
      <c r="S22" s="21"/>
      <c r="T22" s="21"/>
      <c r="U22" s="21"/>
      <c r="V22" s="21"/>
      <c r="W22" s="21"/>
    </row>
    <row r="23" spans="1:23" ht="15.75" customHeight="1">
      <c r="A23" s="191"/>
      <c r="B23" s="171" t="s">
        <v>139</v>
      </c>
      <c r="C23" s="180"/>
      <c r="D23" s="213"/>
      <c r="E23" s="213"/>
      <c r="F23" s="214"/>
      <c r="G23" s="180">
        <v>8507</v>
      </c>
      <c r="H23" s="213">
        <v>9.8024214085995899E-4</v>
      </c>
      <c r="I23" s="213">
        <v>0.339652048292443</v>
      </c>
      <c r="J23" s="214">
        <v>3.1341213172313698E-2</v>
      </c>
      <c r="K23" s="180">
        <v>8586</v>
      </c>
      <c r="L23" s="213">
        <v>8.9801779443652099E-4</v>
      </c>
      <c r="M23" s="213">
        <v>0.37908629112417602</v>
      </c>
      <c r="N23" s="214">
        <v>3.7853124476711297E-2</v>
      </c>
      <c r="O23" s="180">
        <v>7172</v>
      </c>
      <c r="P23" s="213">
        <v>1.5126951288300401E-3</v>
      </c>
      <c r="Q23" s="213">
        <v>0.37973191186284899</v>
      </c>
      <c r="R23" s="214">
        <v>6.7326791819172699E-2</v>
      </c>
      <c r="S23" s="21"/>
      <c r="T23" s="21"/>
      <c r="U23" s="21"/>
      <c r="V23" s="21"/>
      <c r="W23" s="21"/>
    </row>
    <row r="24" spans="1:23" ht="15.75" customHeight="1">
      <c r="A24" s="191"/>
      <c r="B24" s="24" t="s">
        <v>140</v>
      </c>
      <c r="C24" s="180"/>
      <c r="D24" s="213"/>
      <c r="E24" s="213"/>
      <c r="F24" s="214"/>
      <c r="G24" s="180">
        <v>2173</v>
      </c>
      <c r="H24" s="213">
        <v>1.05670089659721E-2</v>
      </c>
      <c r="I24" s="213">
        <v>0.49765339393026298</v>
      </c>
      <c r="J24" s="214">
        <v>0.14006934752536301</v>
      </c>
      <c r="K24" s="180">
        <v>2478</v>
      </c>
      <c r="L24" s="213">
        <v>9.3111902155674098E-3</v>
      </c>
      <c r="M24" s="213">
        <v>0.44769302884690498</v>
      </c>
      <c r="N24" s="214">
        <v>0.16399700803668399</v>
      </c>
      <c r="O24" s="180">
        <v>2785</v>
      </c>
      <c r="P24" s="213">
        <v>9.4478436456347306E-3</v>
      </c>
      <c r="Q24" s="213">
        <v>0.23256727860691001</v>
      </c>
      <c r="R24" s="214">
        <v>0.19976381158996601</v>
      </c>
      <c r="S24" s="21"/>
      <c r="T24" s="21"/>
      <c r="U24" s="21"/>
      <c r="V24" s="21"/>
      <c r="W24" s="21"/>
    </row>
    <row r="25" spans="1:23" ht="15.75" customHeight="1">
      <c r="A25" s="191"/>
      <c r="B25" s="588" t="s">
        <v>306</v>
      </c>
      <c r="C25" s="180"/>
      <c r="D25" s="213"/>
      <c r="E25" s="213"/>
      <c r="F25" s="214"/>
      <c r="G25" s="180">
        <v>0</v>
      </c>
      <c r="H25" s="213">
        <v>0</v>
      </c>
      <c r="I25" s="213">
        <v>0</v>
      </c>
      <c r="J25" s="214">
        <v>0</v>
      </c>
      <c r="K25" s="180">
        <v>0</v>
      </c>
      <c r="L25" s="213">
        <v>0</v>
      </c>
      <c r="M25" s="213">
        <v>0</v>
      </c>
      <c r="N25" s="214">
        <v>0</v>
      </c>
      <c r="O25" s="180">
        <v>0</v>
      </c>
      <c r="P25" s="213">
        <v>0</v>
      </c>
      <c r="Q25" s="213">
        <v>0</v>
      </c>
      <c r="R25" s="214">
        <v>0</v>
      </c>
      <c r="S25" s="21"/>
      <c r="T25" s="21"/>
      <c r="U25" s="21"/>
      <c r="V25" s="21"/>
      <c r="W25" s="21"/>
    </row>
    <row r="26" spans="1:23" ht="15.75" customHeight="1">
      <c r="A26" s="191"/>
      <c r="B26" s="588" t="s">
        <v>303</v>
      </c>
      <c r="C26" s="180"/>
      <c r="D26" s="213"/>
      <c r="E26" s="213"/>
      <c r="F26" s="214"/>
      <c r="G26" s="180">
        <v>0</v>
      </c>
      <c r="H26" s="213">
        <v>1</v>
      </c>
      <c r="I26" s="213">
        <v>0.42199722500578102</v>
      </c>
      <c r="J26" s="214">
        <v>5.27496852437113</v>
      </c>
      <c r="K26" s="180">
        <v>0</v>
      </c>
      <c r="L26" s="213">
        <v>1</v>
      </c>
      <c r="M26" s="213">
        <v>0.54</v>
      </c>
      <c r="N26" s="214">
        <v>6.7499958379809204</v>
      </c>
      <c r="O26" s="180">
        <v>0</v>
      </c>
      <c r="P26" s="213">
        <v>1</v>
      </c>
      <c r="Q26" s="213">
        <v>0.21354734145793999</v>
      </c>
      <c r="R26" s="214">
        <v>2.6693425934483801</v>
      </c>
      <c r="S26" s="21"/>
      <c r="T26" s="21"/>
      <c r="U26" s="21"/>
      <c r="V26" s="21"/>
      <c r="W26" s="21"/>
    </row>
    <row r="27" spans="1:23" ht="15.75" customHeight="1">
      <c r="A27" s="192"/>
      <c r="B27" s="171"/>
      <c r="C27" s="222">
        <f>SUM(C23:C26)</f>
        <v>0</v>
      </c>
      <c r="D27" s="250"/>
      <c r="E27" s="250"/>
      <c r="F27" s="251"/>
      <c r="G27" s="222">
        <f>SUM(G23:G26)</f>
        <v>10680</v>
      </c>
      <c r="H27" s="250">
        <v>3.44271637681515E-3</v>
      </c>
      <c r="I27" s="250">
        <v>0.37179517165248999</v>
      </c>
      <c r="J27" s="251">
        <v>5.9269229392127802E-2</v>
      </c>
      <c r="K27" s="222">
        <f>SUM(K23:K26)</f>
        <v>11064</v>
      </c>
      <c r="L27" s="250">
        <v>3.0342075071774599E-3</v>
      </c>
      <c r="M27" s="250">
        <v>0.39445346265327502</v>
      </c>
      <c r="N27" s="251">
        <v>6.9882224226298903E-2</v>
      </c>
      <c r="O27" s="222">
        <f>SUM(O23:O26)</f>
        <v>9957</v>
      </c>
      <c r="P27" s="250">
        <v>3.23117112769331E-3</v>
      </c>
      <c r="Q27" s="250">
        <v>0.33857651516412002</v>
      </c>
      <c r="R27" s="251">
        <v>9.6007286346364296E-2</v>
      </c>
      <c r="S27" s="21"/>
      <c r="T27" s="21"/>
      <c r="U27" s="21"/>
      <c r="V27" s="21"/>
      <c r="W27" s="21"/>
    </row>
    <row r="28" spans="1:23" ht="15.75" customHeight="1" thickBot="1">
      <c r="A28" s="225"/>
      <c r="B28" s="226"/>
      <c r="C28" s="252"/>
      <c r="D28" s="253"/>
      <c r="E28" s="253"/>
      <c r="F28" s="254"/>
      <c r="G28" s="252"/>
      <c r="H28" s="253"/>
      <c r="I28" s="253"/>
      <c r="J28" s="254"/>
      <c r="K28" s="252"/>
      <c r="L28" s="253"/>
      <c r="M28" s="253"/>
      <c r="N28" s="254"/>
      <c r="O28" s="252"/>
      <c r="P28" s="253"/>
      <c r="Q28" s="253"/>
      <c r="R28" s="254"/>
    </row>
    <row r="29" spans="1:23" ht="15.75" customHeight="1">
      <c r="A29" s="230"/>
      <c r="B29" s="6"/>
      <c r="C29" s="255"/>
      <c r="D29" s="255"/>
      <c r="E29" s="255"/>
      <c r="F29" s="255"/>
      <c r="G29" s="255"/>
      <c r="H29" s="255"/>
      <c r="I29" s="255"/>
      <c r="J29" s="255"/>
      <c r="K29" s="255"/>
      <c r="L29" s="255"/>
      <c r="M29" s="255"/>
      <c r="N29" s="255"/>
      <c r="O29" s="255"/>
      <c r="P29" s="255"/>
      <c r="Q29" s="255"/>
      <c r="R29" s="255"/>
    </row>
    <row r="30" spans="1:23" ht="15.75" customHeight="1">
      <c r="A30" s="243"/>
      <c r="B30" s="5"/>
      <c r="C30" s="5"/>
      <c r="D30" s="5"/>
      <c r="E30" s="5"/>
      <c r="F30" s="5"/>
      <c r="G30" s="5"/>
      <c r="H30" s="5"/>
      <c r="I30" s="5"/>
      <c r="J30" s="5"/>
      <c r="K30" s="5"/>
      <c r="L30" s="5"/>
      <c r="M30" s="5"/>
      <c r="N30" s="5"/>
      <c r="O30" s="5"/>
      <c r="P30" s="5"/>
      <c r="Q30" s="5"/>
      <c r="R30" s="5"/>
    </row>
    <row r="31" spans="1:23" ht="15.75" customHeight="1" thickBot="1">
      <c r="A31" s="231"/>
      <c r="B31" s="5"/>
      <c r="C31" s="5"/>
      <c r="D31" s="5"/>
      <c r="E31" s="5"/>
      <c r="F31" s="5"/>
      <c r="G31" s="5"/>
      <c r="H31" s="5"/>
      <c r="I31" s="5"/>
      <c r="J31" s="5"/>
      <c r="K31" s="5"/>
      <c r="L31" s="5"/>
      <c r="M31" s="5"/>
      <c r="N31" s="5"/>
      <c r="O31" s="5"/>
      <c r="P31" s="5"/>
      <c r="Q31" s="5"/>
      <c r="R31" s="5"/>
    </row>
    <row r="32" spans="1:23" ht="66.75" customHeight="1" thickBot="1">
      <c r="A32" s="4487" t="s">
        <v>143</v>
      </c>
      <c r="B32" s="4488"/>
      <c r="C32" s="257" t="s">
        <v>135</v>
      </c>
      <c r="D32" s="256" t="s">
        <v>302</v>
      </c>
      <c r="E32" s="5"/>
      <c r="F32" s="5"/>
      <c r="G32" s="257" t="s">
        <v>135</v>
      </c>
      <c r="H32" s="256" t="s">
        <v>302</v>
      </c>
      <c r="I32" s="5"/>
      <c r="J32" s="5"/>
      <c r="K32" s="257" t="s">
        <v>135</v>
      </c>
      <c r="L32" s="256" t="s">
        <v>302</v>
      </c>
      <c r="M32" s="5"/>
      <c r="N32" s="5"/>
      <c r="O32" s="257" t="s">
        <v>135</v>
      </c>
      <c r="P32" s="256" t="s">
        <v>302</v>
      </c>
      <c r="Q32" s="5"/>
      <c r="R32" s="5"/>
    </row>
    <row r="33" spans="1:18" ht="22.5" customHeight="1">
      <c r="A33" s="258"/>
      <c r="B33" s="21" t="s">
        <v>144</v>
      </c>
      <c r="C33" s="259"/>
      <c r="D33" s="260"/>
      <c r="E33" s="14"/>
      <c r="F33" s="14"/>
      <c r="G33" s="259">
        <v>6722</v>
      </c>
      <c r="H33" s="260">
        <v>2942</v>
      </c>
      <c r="I33" s="14"/>
      <c r="J33" s="14"/>
      <c r="K33" s="259">
        <v>7280</v>
      </c>
      <c r="L33" s="260">
        <v>3187</v>
      </c>
      <c r="M33" s="14"/>
      <c r="N33" s="14"/>
      <c r="O33" s="259">
        <v>6935</v>
      </c>
      <c r="P33" s="260">
        <v>3023</v>
      </c>
      <c r="Q33" s="14"/>
      <c r="R33" s="14"/>
    </row>
    <row r="34" spans="1:18" ht="19.5" customHeight="1">
      <c r="A34" s="237"/>
      <c r="B34" s="238" t="s">
        <v>24</v>
      </c>
      <c r="C34" s="249"/>
      <c r="D34" s="261"/>
      <c r="E34" s="14"/>
      <c r="F34" s="14"/>
      <c r="G34" s="249">
        <v>23948</v>
      </c>
      <c r="H34" s="261">
        <v>10968</v>
      </c>
      <c r="I34" s="14"/>
      <c r="J34" s="14"/>
      <c r="K34" s="249">
        <v>23008</v>
      </c>
      <c r="L34" s="261">
        <v>10215</v>
      </c>
      <c r="M34" s="14"/>
      <c r="N34" s="14"/>
      <c r="O34" s="249">
        <v>23440</v>
      </c>
      <c r="P34" s="261">
        <v>10312</v>
      </c>
      <c r="Q34" s="14"/>
      <c r="R34" s="14"/>
    </row>
    <row r="35" spans="1:18" ht="19.5" customHeight="1">
      <c r="A35" s="1470"/>
      <c r="B35" s="216" t="s">
        <v>362</v>
      </c>
      <c r="C35" s="262"/>
      <c r="D35" s="263"/>
      <c r="E35" s="14"/>
      <c r="F35" s="14"/>
      <c r="G35" s="262">
        <v>186</v>
      </c>
      <c r="H35" s="263">
        <v>93</v>
      </c>
      <c r="I35" s="14"/>
      <c r="J35" s="14"/>
      <c r="K35" s="262">
        <v>286</v>
      </c>
      <c r="L35" s="263">
        <v>143</v>
      </c>
      <c r="M35" s="14"/>
      <c r="N35" s="14"/>
      <c r="O35" s="262">
        <v>286</v>
      </c>
      <c r="P35" s="263">
        <v>143</v>
      </c>
      <c r="Q35" s="14"/>
      <c r="R35" s="14"/>
    </row>
    <row r="36" spans="1:18" ht="19.5" customHeight="1" thickBot="1">
      <c r="A36" s="239"/>
      <c r="B36" s="240" t="s">
        <v>5</v>
      </c>
      <c r="C36" s="264">
        <f t="shared" ref="C36:D36" si="0">SUM(C33:C35)</f>
        <v>0</v>
      </c>
      <c r="D36" s="265">
        <f t="shared" si="0"/>
        <v>0</v>
      </c>
      <c r="E36" s="5"/>
      <c r="F36" s="5"/>
      <c r="G36" s="264">
        <f t="shared" ref="G36:H36" si="1">SUM(G33:G35)</f>
        <v>30856</v>
      </c>
      <c r="H36" s="265">
        <f t="shared" si="1"/>
        <v>14003</v>
      </c>
      <c r="I36" s="5"/>
      <c r="J36" s="5"/>
      <c r="K36" s="264">
        <f t="shared" ref="K36:L36" si="2">SUM(K33:K35)</f>
        <v>30574</v>
      </c>
      <c r="L36" s="265">
        <f t="shared" si="2"/>
        <v>13545</v>
      </c>
      <c r="M36" s="5"/>
      <c r="N36" s="5"/>
      <c r="O36" s="264">
        <f>SUM(O33:O35)</f>
        <v>30661</v>
      </c>
      <c r="P36" s="265">
        <f>SUM(P33:P35)</f>
        <v>13478</v>
      </c>
      <c r="Q36" s="5"/>
      <c r="R36" s="5"/>
    </row>
    <row r="38" spans="1:18">
      <c r="A38" s="243"/>
    </row>
    <row r="39" spans="1:18">
      <c r="A39" s="1547" t="s">
        <v>721</v>
      </c>
      <c r="B39" s="1549"/>
      <c r="C39" s="1549"/>
      <c r="D39" s="1549"/>
      <c r="E39" s="1549"/>
      <c r="F39" s="1549"/>
      <c r="G39" s="1549"/>
      <c r="H39" s="1549"/>
      <c r="I39" s="1549"/>
      <c r="J39" s="1549"/>
      <c r="K39" s="1549"/>
    </row>
    <row r="40" spans="1:18">
      <c r="A40" s="1547" t="s">
        <v>300</v>
      </c>
      <c r="B40" s="1549"/>
      <c r="C40" s="1549"/>
      <c r="D40" s="1549"/>
      <c r="E40" s="1549"/>
      <c r="F40" s="1549"/>
      <c r="G40" s="1549"/>
      <c r="H40" s="1549"/>
      <c r="I40" s="1549"/>
      <c r="J40" s="1549"/>
      <c r="K40" s="1549"/>
    </row>
    <row r="41" spans="1:18">
      <c r="A41" s="1547" t="s">
        <v>301</v>
      </c>
      <c r="B41" s="1549"/>
      <c r="C41" s="1549"/>
      <c r="D41" s="1549"/>
      <c r="E41" s="1549"/>
      <c r="F41" s="1549"/>
      <c r="G41" s="1549"/>
      <c r="H41" s="1549"/>
      <c r="I41" s="1549"/>
      <c r="J41" s="1549"/>
      <c r="K41" s="1549"/>
    </row>
  </sheetData>
  <mergeCells count="8">
    <mergeCell ref="A32:B32"/>
    <mergeCell ref="A1:R1"/>
    <mergeCell ref="A5:B5"/>
    <mergeCell ref="C5:F5"/>
    <mergeCell ref="G5:J5"/>
    <mergeCell ref="K5:N5"/>
    <mergeCell ref="O5:R5"/>
    <mergeCell ref="C3:R3"/>
  </mergeCells>
  <printOptions horizontalCentered="1"/>
  <pageMargins left="0.31496062992125984" right="0.31496062992125984" top="0.39370078740157483" bottom="0.39370078740157483" header="0.19685039370078741" footer="0.19685039370078741"/>
  <pageSetup scale="58" orientation="landscape" r:id="rId1"/>
  <headerFooter alignWithMargins="0">
    <oddFooter>&amp;L&amp;"Tahoma,Italique"National Bank of Canada - Supplementary Financial Information&amp;R&amp;"Tahoma,Italique"page 45</oddFooter>
  </headerFooter>
  <drawing r:id="rId2"/>
  <legacyDrawing r:id="rId3"/>
  <oleObjects>
    <mc:AlternateContent xmlns:mc="http://schemas.openxmlformats.org/markup-compatibility/2006">
      <mc:Choice Requires="x14">
        <oleObject progId="Word.Document.8" shapeId="137217"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37217" r:id="rId4"/>
      </mc:Fallback>
    </mc:AlternateContent>
  </oleObject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6">
    <tabColor rgb="FFFFFF00"/>
    <pageSetUpPr fitToPage="1"/>
  </sheetPr>
  <dimension ref="A1:W41"/>
  <sheetViews>
    <sheetView view="pageBreakPreview" zoomScale="75" zoomScaleNormal="75" zoomScaleSheetLayoutView="75" workbookViewId="0">
      <selection activeCell="C4" sqref="C4"/>
    </sheetView>
  </sheetViews>
  <sheetFormatPr defaultColWidth="8.88671875" defaultRowHeight="15"/>
  <cols>
    <col min="1" max="1" width="5.33203125" customWidth="1"/>
    <col min="2" max="2" width="31.5546875" customWidth="1"/>
    <col min="3" max="4" width="12.6640625" customWidth="1"/>
    <col min="5" max="6" width="12.109375" customWidth="1"/>
    <col min="7" max="8" width="12.6640625" customWidth="1"/>
    <col min="9" max="10" width="12.109375" customWidth="1"/>
    <col min="11" max="12" width="12.6640625" customWidth="1"/>
    <col min="13" max="14" width="12.109375" customWidth="1"/>
    <col min="15" max="16" width="12.6640625" customWidth="1"/>
    <col min="17" max="18" width="12.109375" customWidth="1"/>
    <col min="257" max="257" width="5.33203125" customWidth="1"/>
    <col min="258" max="258" width="32.6640625" customWidth="1"/>
    <col min="259" max="260" width="12.6640625" customWidth="1"/>
    <col min="261" max="262" width="12.109375" customWidth="1"/>
    <col min="263" max="274" width="13.6640625" customWidth="1"/>
    <col min="513" max="513" width="5.33203125" customWidth="1"/>
    <col min="514" max="514" width="32.6640625" customWidth="1"/>
    <col min="515" max="516" width="12.6640625" customWidth="1"/>
    <col min="517" max="518" width="12.109375" customWidth="1"/>
    <col min="519" max="530" width="13.6640625" customWidth="1"/>
    <col min="769" max="769" width="5.33203125" customWidth="1"/>
    <col min="770" max="770" width="32.6640625" customWidth="1"/>
    <col min="771" max="772" width="12.6640625" customWidth="1"/>
    <col min="773" max="774" width="12.109375" customWidth="1"/>
    <col min="775" max="786" width="13.6640625" customWidth="1"/>
    <col min="1025" max="1025" width="5.33203125" customWidth="1"/>
    <col min="1026" max="1026" width="32.6640625" customWidth="1"/>
    <col min="1027" max="1028" width="12.6640625" customWidth="1"/>
    <col min="1029" max="1030" width="12.109375" customWidth="1"/>
    <col min="1031" max="1042" width="13.6640625" customWidth="1"/>
    <col min="1281" max="1281" width="5.33203125" customWidth="1"/>
    <col min="1282" max="1282" width="32.6640625" customWidth="1"/>
    <col min="1283" max="1284" width="12.6640625" customWidth="1"/>
    <col min="1285" max="1286" width="12.109375" customWidth="1"/>
    <col min="1287" max="1298" width="13.6640625" customWidth="1"/>
    <col min="1537" max="1537" width="5.33203125" customWidth="1"/>
    <col min="1538" max="1538" width="32.6640625" customWidth="1"/>
    <col min="1539" max="1540" width="12.6640625" customWidth="1"/>
    <col min="1541" max="1542" width="12.109375" customWidth="1"/>
    <col min="1543" max="1554" width="13.6640625" customWidth="1"/>
    <col min="1793" max="1793" width="5.33203125" customWidth="1"/>
    <col min="1794" max="1794" width="32.6640625" customWidth="1"/>
    <col min="1795" max="1796" width="12.6640625" customWidth="1"/>
    <col min="1797" max="1798" width="12.109375" customWidth="1"/>
    <col min="1799" max="1810" width="13.6640625" customWidth="1"/>
    <col min="2049" max="2049" width="5.33203125" customWidth="1"/>
    <col min="2050" max="2050" width="32.6640625" customWidth="1"/>
    <col min="2051" max="2052" width="12.6640625" customWidth="1"/>
    <col min="2053" max="2054" width="12.109375" customWidth="1"/>
    <col min="2055" max="2066" width="13.6640625" customWidth="1"/>
    <col min="2305" max="2305" width="5.33203125" customWidth="1"/>
    <col min="2306" max="2306" width="32.6640625" customWidth="1"/>
    <col min="2307" max="2308" width="12.6640625" customWidth="1"/>
    <col min="2309" max="2310" width="12.109375" customWidth="1"/>
    <col min="2311" max="2322" width="13.6640625" customWidth="1"/>
    <col min="2561" max="2561" width="5.33203125" customWidth="1"/>
    <col min="2562" max="2562" width="32.6640625" customWidth="1"/>
    <col min="2563" max="2564" width="12.6640625" customWidth="1"/>
    <col min="2565" max="2566" width="12.109375" customWidth="1"/>
    <col min="2567" max="2578" width="13.6640625" customWidth="1"/>
    <col min="2817" max="2817" width="5.33203125" customWidth="1"/>
    <col min="2818" max="2818" width="32.6640625" customWidth="1"/>
    <col min="2819" max="2820" width="12.6640625" customWidth="1"/>
    <col min="2821" max="2822" width="12.109375" customWidth="1"/>
    <col min="2823" max="2834" width="13.6640625" customWidth="1"/>
    <col min="3073" max="3073" width="5.33203125" customWidth="1"/>
    <col min="3074" max="3074" width="32.6640625" customWidth="1"/>
    <col min="3075" max="3076" width="12.6640625" customWidth="1"/>
    <col min="3077" max="3078" width="12.109375" customWidth="1"/>
    <col min="3079" max="3090" width="13.6640625" customWidth="1"/>
    <col min="3329" max="3329" width="5.33203125" customWidth="1"/>
    <col min="3330" max="3330" width="32.6640625" customWidth="1"/>
    <col min="3331" max="3332" width="12.6640625" customWidth="1"/>
    <col min="3333" max="3334" width="12.109375" customWidth="1"/>
    <col min="3335" max="3346" width="13.6640625" customWidth="1"/>
    <col min="3585" max="3585" width="5.33203125" customWidth="1"/>
    <col min="3586" max="3586" width="32.6640625" customWidth="1"/>
    <col min="3587" max="3588" width="12.6640625" customWidth="1"/>
    <col min="3589" max="3590" width="12.109375" customWidth="1"/>
    <col min="3591" max="3602" width="13.6640625" customWidth="1"/>
    <col min="3841" max="3841" width="5.33203125" customWidth="1"/>
    <col min="3842" max="3842" width="32.6640625" customWidth="1"/>
    <col min="3843" max="3844" width="12.6640625" customWidth="1"/>
    <col min="3845" max="3846" width="12.109375" customWidth="1"/>
    <col min="3847" max="3858" width="13.6640625" customWidth="1"/>
    <col min="4097" max="4097" width="5.33203125" customWidth="1"/>
    <col min="4098" max="4098" width="32.6640625" customWidth="1"/>
    <col min="4099" max="4100" width="12.6640625" customWidth="1"/>
    <col min="4101" max="4102" width="12.109375" customWidth="1"/>
    <col min="4103" max="4114" width="13.6640625" customWidth="1"/>
    <col min="4353" max="4353" width="5.33203125" customWidth="1"/>
    <col min="4354" max="4354" width="32.6640625" customWidth="1"/>
    <col min="4355" max="4356" width="12.6640625" customWidth="1"/>
    <col min="4357" max="4358" width="12.109375" customWidth="1"/>
    <col min="4359" max="4370" width="13.6640625" customWidth="1"/>
    <col min="4609" max="4609" width="5.33203125" customWidth="1"/>
    <col min="4610" max="4610" width="32.6640625" customWidth="1"/>
    <col min="4611" max="4612" width="12.6640625" customWidth="1"/>
    <col min="4613" max="4614" width="12.109375" customWidth="1"/>
    <col min="4615" max="4626" width="13.6640625" customWidth="1"/>
    <col min="4865" max="4865" width="5.33203125" customWidth="1"/>
    <col min="4866" max="4866" width="32.6640625" customWidth="1"/>
    <col min="4867" max="4868" width="12.6640625" customWidth="1"/>
    <col min="4869" max="4870" width="12.109375" customWidth="1"/>
    <col min="4871" max="4882" width="13.6640625" customWidth="1"/>
    <col min="5121" max="5121" width="5.33203125" customWidth="1"/>
    <col min="5122" max="5122" width="32.6640625" customWidth="1"/>
    <col min="5123" max="5124" width="12.6640625" customWidth="1"/>
    <col min="5125" max="5126" width="12.109375" customWidth="1"/>
    <col min="5127" max="5138" width="13.6640625" customWidth="1"/>
    <col min="5377" max="5377" width="5.33203125" customWidth="1"/>
    <col min="5378" max="5378" width="32.6640625" customWidth="1"/>
    <col min="5379" max="5380" width="12.6640625" customWidth="1"/>
    <col min="5381" max="5382" width="12.109375" customWidth="1"/>
    <col min="5383" max="5394" width="13.6640625" customWidth="1"/>
    <col min="5633" max="5633" width="5.33203125" customWidth="1"/>
    <col min="5634" max="5634" width="32.6640625" customWidth="1"/>
    <col min="5635" max="5636" width="12.6640625" customWidth="1"/>
    <col min="5637" max="5638" width="12.109375" customWidth="1"/>
    <col min="5639" max="5650" width="13.6640625" customWidth="1"/>
    <col min="5889" max="5889" width="5.33203125" customWidth="1"/>
    <col min="5890" max="5890" width="32.6640625" customWidth="1"/>
    <col min="5891" max="5892" width="12.6640625" customWidth="1"/>
    <col min="5893" max="5894" width="12.109375" customWidth="1"/>
    <col min="5895" max="5906" width="13.6640625" customWidth="1"/>
    <col min="6145" max="6145" width="5.33203125" customWidth="1"/>
    <col min="6146" max="6146" width="32.6640625" customWidth="1"/>
    <col min="6147" max="6148" width="12.6640625" customWidth="1"/>
    <col min="6149" max="6150" width="12.109375" customWidth="1"/>
    <col min="6151" max="6162" width="13.6640625" customWidth="1"/>
    <col min="6401" max="6401" width="5.33203125" customWidth="1"/>
    <col min="6402" max="6402" width="32.6640625" customWidth="1"/>
    <col min="6403" max="6404" width="12.6640625" customWidth="1"/>
    <col min="6405" max="6406" width="12.109375" customWidth="1"/>
    <col min="6407" max="6418" width="13.6640625" customWidth="1"/>
    <col min="6657" max="6657" width="5.33203125" customWidth="1"/>
    <col min="6658" max="6658" width="32.6640625" customWidth="1"/>
    <col min="6659" max="6660" width="12.6640625" customWidth="1"/>
    <col min="6661" max="6662" width="12.109375" customWidth="1"/>
    <col min="6663" max="6674" width="13.6640625" customWidth="1"/>
    <col min="6913" max="6913" width="5.33203125" customWidth="1"/>
    <col min="6914" max="6914" width="32.6640625" customWidth="1"/>
    <col min="6915" max="6916" width="12.6640625" customWidth="1"/>
    <col min="6917" max="6918" width="12.109375" customWidth="1"/>
    <col min="6919" max="6930" width="13.6640625" customWidth="1"/>
    <col min="7169" max="7169" width="5.33203125" customWidth="1"/>
    <col min="7170" max="7170" width="32.6640625" customWidth="1"/>
    <col min="7171" max="7172" width="12.6640625" customWidth="1"/>
    <col min="7173" max="7174" width="12.109375" customWidth="1"/>
    <col min="7175" max="7186" width="13.6640625" customWidth="1"/>
    <col min="7425" max="7425" width="5.33203125" customWidth="1"/>
    <col min="7426" max="7426" width="32.6640625" customWidth="1"/>
    <col min="7427" max="7428" width="12.6640625" customWidth="1"/>
    <col min="7429" max="7430" width="12.109375" customWidth="1"/>
    <col min="7431" max="7442" width="13.6640625" customWidth="1"/>
    <col min="7681" max="7681" width="5.33203125" customWidth="1"/>
    <col min="7682" max="7682" width="32.6640625" customWidth="1"/>
    <col min="7683" max="7684" width="12.6640625" customWidth="1"/>
    <col min="7685" max="7686" width="12.109375" customWidth="1"/>
    <col min="7687" max="7698" width="13.6640625" customWidth="1"/>
    <col min="7937" max="7937" width="5.33203125" customWidth="1"/>
    <col min="7938" max="7938" width="32.6640625" customWidth="1"/>
    <col min="7939" max="7940" width="12.6640625" customWidth="1"/>
    <col min="7941" max="7942" width="12.109375" customWidth="1"/>
    <col min="7943" max="7954" width="13.6640625" customWidth="1"/>
    <col min="8193" max="8193" width="5.33203125" customWidth="1"/>
    <col min="8194" max="8194" width="32.6640625" customWidth="1"/>
    <col min="8195" max="8196" width="12.6640625" customWidth="1"/>
    <col min="8197" max="8198" width="12.109375" customWidth="1"/>
    <col min="8199" max="8210" width="13.6640625" customWidth="1"/>
    <col min="8449" max="8449" width="5.33203125" customWidth="1"/>
    <col min="8450" max="8450" width="32.6640625" customWidth="1"/>
    <col min="8451" max="8452" width="12.6640625" customWidth="1"/>
    <col min="8453" max="8454" width="12.109375" customWidth="1"/>
    <col min="8455" max="8466" width="13.6640625" customWidth="1"/>
    <col min="8705" max="8705" width="5.33203125" customWidth="1"/>
    <col min="8706" max="8706" width="32.6640625" customWidth="1"/>
    <col min="8707" max="8708" width="12.6640625" customWidth="1"/>
    <col min="8709" max="8710" width="12.109375" customWidth="1"/>
    <col min="8711" max="8722" width="13.6640625" customWidth="1"/>
    <col min="8961" max="8961" width="5.33203125" customWidth="1"/>
    <col min="8962" max="8962" width="32.6640625" customWidth="1"/>
    <col min="8963" max="8964" width="12.6640625" customWidth="1"/>
    <col min="8965" max="8966" width="12.109375" customWidth="1"/>
    <col min="8967" max="8978" width="13.6640625" customWidth="1"/>
    <col min="9217" max="9217" width="5.33203125" customWidth="1"/>
    <col min="9218" max="9218" width="32.6640625" customWidth="1"/>
    <col min="9219" max="9220" width="12.6640625" customWidth="1"/>
    <col min="9221" max="9222" width="12.109375" customWidth="1"/>
    <col min="9223" max="9234" width="13.6640625" customWidth="1"/>
    <col min="9473" max="9473" width="5.33203125" customWidth="1"/>
    <col min="9474" max="9474" width="32.6640625" customWidth="1"/>
    <col min="9475" max="9476" width="12.6640625" customWidth="1"/>
    <col min="9477" max="9478" width="12.109375" customWidth="1"/>
    <col min="9479" max="9490" width="13.6640625" customWidth="1"/>
    <col min="9729" max="9729" width="5.33203125" customWidth="1"/>
    <col min="9730" max="9730" width="32.6640625" customWidth="1"/>
    <col min="9731" max="9732" width="12.6640625" customWidth="1"/>
    <col min="9733" max="9734" width="12.109375" customWidth="1"/>
    <col min="9735" max="9746" width="13.6640625" customWidth="1"/>
    <col min="9985" max="9985" width="5.33203125" customWidth="1"/>
    <col min="9986" max="9986" width="32.6640625" customWidth="1"/>
    <col min="9987" max="9988" width="12.6640625" customWidth="1"/>
    <col min="9989" max="9990" width="12.109375" customWidth="1"/>
    <col min="9991" max="10002" width="13.6640625" customWidth="1"/>
    <col min="10241" max="10241" width="5.33203125" customWidth="1"/>
    <col min="10242" max="10242" width="32.6640625" customWidth="1"/>
    <col min="10243" max="10244" width="12.6640625" customWidth="1"/>
    <col min="10245" max="10246" width="12.109375" customWidth="1"/>
    <col min="10247" max="10258" width="13.6640625" customWidth="1"/>
    <col min="10497" max="10497" width="5.33203125" customWidth="1"/>
    <col min="10498" max="10498" width="32.6640625" customWidth="1"/>
    <col min="10499" max="10500" width="12.6640625" customWidth="1"/>
    <col min="10501" max="10502" width="12.109375" customWidth="1"/>
    <col min="10503" max="10514" width="13.6640625" customWidth="1"/>
    <col min="10753" max="10753" width="5.33203125" customWidth="1"/>
    <col min="10754" max="10754" width="32.6640625" customWidth="1"/>
    <col min="10755" max="10756" width="12.6640625" customWidth="1"/>
    <col min="10757" max="10758" width="12.109375" customWidth="1"/>
    <col min="10759" max="10770" width="13.6640625" customWidth="1"/>
    <col min="11009" max="11009" width="5.33203125" customWidth="1"/>
    <col min="11010" max="11010" width="32.6640625" customWidth="1"/>
    <col min="11011" max="11012" width="12.6640625" customWidth="1"/>
    <col min="11013" max="11014" width="12.109375" customWidth="1"/>
    <col min="11015" max="11026" width="13.6640625" customWidth="1"/>
    <col min="11265" max="11265" width="5.33203125" customWidth="1"/>
    <col min="11266" max="11266" width="32.6640625" customWidth="1"/>
    <col min="11267" max="11268" width="12.6640625" customWidth="1"/>
    <col min="11269" max="11270" width="12.109375" customWidth="1"/>
    <col min="11271" max="11282" width="13.6640625" customWidth="1"/>
    <col min="11521" max="11521" width="5.33203125" customWidth="1"/>
    <col min="11522" max="11522" width="32.6640625" customWidth="1"/>
    <col min="11523" max="11524" width="12.6640625" customWidth="1"/>
    <col min="11525" max="11526" width="12.109375" customWidth="1"/>
    <col min="11527" max="11538" width="13.6640625" customWidth="1"/>
    <col min="11777" max="11777" width="5.33203125" customWidth="1"/>
    <col min="11778" max="11778" width="32.6640625" customWidth="1"/>
    <col min="11779" max="11780" width="12.6640625" customWidth="1"/>
    <col min="11781" max="11782" width="12.109375" customWidth="1"/>
    <col min="11783" max="11794" width="13.6640625" customWidth="1"/>
    <col min="12033" max="12033" width="5.33203125" customWidth="1"/>
    <col min="12034" max="12034" width="32.6640625" customWidth="1"/>
    <col min="12035" max="12036" width="12.6640625" customWidth="1"/>
    <col min="12037" max="12038" width="12.109375" customWidth="1"/>
    <col min="12039" max="12050" width="13.6640625" customWidth="1"/>
    <col min="12289" max="12289" width="5.33203125" customWidth="1"/>
    <col min="12290" max="12290" width="32.6640625" customWidth="1"/>
    <col min="12291" max="12292" width="12.6640625" customWidth="1"/>
    <col min="12293" max="12294" width="12.109375" customWidth="1"/>
    <col min="12295" max="12306" width="13.6640625" customWidth="1"/>
    <col min="12545" max="12545" width="5.33203125" customWidth="1"/>
    <col min="12546" max="12546" width="32.6640625" customWidth="1"/>
    <col min="12547" max="12548" width="12.6640625" customWidth="1"/>
    <col min="12549" max="12550" width="12.109375" customWidth="1"/>
    <col min="12551" max="12562" width="13.6640625" customWidth="1"/>
    <col min="12801" max="12801" width="5.33203125" customWidth="1"/>
    <col min="12802" max="12802" width="32.6640625" customWidth="1"/>
    <col min="12803" max="12804" width="12.6640625" customWidth="1"/>
    <col min="12805" max="12806" width="12.109375" customWidth="1"/>
    <col min="12807" max="12818" width="13.6640625" customWidth="1"/>
    <col min="13057" max="13057" width="5.33203125" customWidth="1"/>
    <col min="13058" max="13058" width="32.6640625" customWidth="1"/>
    <col min="13059" max="13060" width="12.6640625" customWidth="1"/>
    <col min="13061" max="13062" width="12.109375" customWidth="1"/>
    <col min="13063" max="13074" width="13.6640625" customWidth="1"/>
    <col min="13313" max="13313" width="5.33203125" customWidth="1"/>
    <col min="13314" max="13314" width="32.6640625" customWidth="1"/>
    <col min="13315" max="13316" width="12.6640625" customWidth="1"/>
    <col min="13317" max="13318" width="12.109375" customWidth="1"/>
    <col min="13319" max="13330" width="13.6640625" customWidth="1"/>
    <col min="13569" max="13569" width="5.33203125" customWidth="1"/>
    <col min="13570" max="13570" width="32.6640625" customWidth="1"/>
    <col min="13571" max="13572" width="12.6640625" customWidth="1"/>
    <col min="13573" max="13574" width="12.109375" customWidth="1"/>
    <col min="13575" max="13586" width="13.6640625" customWidth="1"/>
    <col min="13825" max="13825" width="5.33203125" customWidth="1"/>
    <col min="13826" max="13826" width="32.6640625" customWidth="1"/>
    <col min="13827" max="13828" width="12.6640625" customWidth="1"/>
    <col min="13829" max="13830" width="12.109375" customWidth="1"/>
    <col min="13831" max="13842" width="13.6640625" customWidth="1"/>
    <col min="14081" max="14081" width="5.33203125" customWidth="1"/>
    <col min="14082" max="14082" width="32.6640625" customWidth="1"/>
    <col min="14083" max="14084" width="12.6640625" customWidth="1"/>
    <col min="14085" max="14086" width="12.109375" customWidth="1"/>
    <col min="14087" max="14098" width="13.6640625" customWidth="1"/>
    <col min="14337" max="14337" width="5.33203125" customWidth="1"/>
    <col min="14338" max="14338" width="32.6640625" customWidth="1"/>
    <col min="14339" max="14340" width="12.6640625" customWidth="1"/>
    <col min="14341" max="14342" width="12.109375" customWidth="1"/>
    <col min="14343" max="14354" width="13.6640625" customWidth="1"/>
    <col min="14593" max="14593" width="5.33203125" customWidth="1"/>
    <col min="14594" max="14594" width="32.6640625" customWidth="1"/>
    <col min="14595" max="14596" width="12.6640625" customWidth="1"/>
    <col min="14597" max="14598" width="12.109375" customWidth="1"/>
    <col min="14599" max="14610" width="13.6640625" customWidth="1"/>
    <col min="14849" max="14849" width="5.33203125" customWidth="1"/>
    <col min="14850" max="14850" width="32.6640625" customWidth="1"/>
    <col min="14851" max="14852" width="12.6640625" customWidth="1"/>
    <col min="14853" max="14854" width="12.109375" customWidth="1"/>
    <col min="14855" max="14866" width="13.6640625" customWidth="1"/>
    <col min="15105" max="15105" width="5.33203125" customWidth="1"/>
    <col min="15106" max="15106" width="32.6640625" customWidth="1"/>
    <col min="15107" max="15108" width="12.6640625" customWidth="1"/>
    <col min="15109" max="15110" width="12.109375" customWidth="1"/>
    <col min="15111" max="15122" width="13.6640625" customWidth="1"/>
    <col min="15361" max="15361" width="5.33203125" customWidth="1"/>
    <col min="15362" max="15362" width="32.6640625" customWidth="1"/>
    <col min="15363" max="15364" width="12.6640625" customWidth="1"/>
    <col min="15365" max="15366" width="12.109375" customWidth="1"/>
    <col min="15367" max="15378" width="13.6640625" customWidth="1"/>
    <col min="15617" max="15617" width="5.33203125" customWidth="1"/>
    <col min="15618" max="15618" width="32.6640625" customWidth="1"/>
    <col min="15619" max="15620" width="12.6640625" customWidth="1"/>
    <col min="15621" max="15622" width="12.109375" customWidth="1"/>
    <col min="15623" max="15634" width="13.6640625" customWidth="1"/>
    <col min="15873" max="15873" width="5.33203125" customWidth="1"/>
    <col min="15874" max="15874" width="32.6640625" customWidth="1"/>
    <col min="15875" max="15876" width="12.6640625" customWidth="1"/>
    <col min="15877" max="15878" width="12.109375" customWidth="1"/>
    <col min="15879" max="15890" width="13.6640625" customWidth="1"/>
    <col min="16129" max="16129" width="5.33203125" customWidth="1"/>
    <col min="16130" max="16130" width="32.6640625" customWidth="1"/>
    <col min="16131" max="16132" width="12.6640625" customWidth="1"/>
    <col min="16133" max="16134" width="12.109375" customWidth="1"/>
    <col min="16135" max="16146" width="13.6640625" customWidth="1"/>
  </cols>
  <sheetData>
    <row r="1" spans="1:23" ht="23.1" customHeight="1">
      <c r="A1" s="4265" t="s">
        <v>324</v>
      </c>
      <c r="B1" s="4265"/>
      <c r="C1" s="4265"/>
      <c r="D1" s="4265"/>
      <c r="E1" s="4265"/>
      <c r="F1" s="4265"/>
      <c r="G1" s="4265"/>
      <c r="H1" s="4265"/>
      <c r="I1" s="4265"/>
      <c r="J1" s="4265"/>
      <c r="K1" s="4265"/>
      <c r="L1" s="4265"/>
      <c r="M1" s="4265"/>
      <c r="N1" s="4265"/>
      <c r="O1" s="4265"/>
      <c r="P1" s="4265"/>
      <c r="Q1" s="4265"/>
      <c r="R1" s="4265"/>
    </row>
    <row r="2" spans="1:23" s="50" customFormat="1" ht="16.5" customHeight="1" thickBot="1"/>
    <row r="3" spans="1:23" s="42" customFormat="1" ht="19.5" customHeight="1" thickBot="1">
      <c r="C3" s="4421">
        <v>2012</v>
      </c>
      <c r="D3" s="4422"/>
      <c r="E3" s="4422"/>
      <c r="F3" s="4422"/>
      <c r="G3" s="4422"/>
      <c r="H3" s="4422"/>
      <c r="I3" s="4422"/>
      <c r="J3" s="4422"/>
      <c r="K3" s="4422"/>
      <c r="L3" s="4422"/>
      <c r="M3" s="4422"/>
      <c r="N3" s="4422"/>
      <c r="O3" s="4422"/>
      <c r="P3" s="4422"/>
      <c r="Q3" s="4422"/>
      <c r="R3" s="4423"/>
    </row>
    <row r="4" spans="1:23" ht="16.5" thickBot="1">
      <c r="B4" s="14"/>
      <c r="C4" s="611"/>
      <c r="D4" s="611"/>
      <c r="E4" s="611"/>
      <c r="F4" s="611"/>
      <c r="G4" s="611"/>
      <c r="H4" s="611"/>
      <c r="I4" s="611"/>
      <c r="J4" s="611"/>
      <c r="K4" s="611"/>
      <c r="L4" s="611"/>
      <c r="M4" s="611"/>
      <c r="N4" s="611"/>
      <c r="O4" s="611"/>
      <c r="P4" s="611"/>
      <c r="Q4" s="611"/>
      <c r="R4" s="611"/>
    </row>
    <row r="5" spans="1:23" ht="33" customHeight="1" thickBot="1">
      <c r="A5" s="4447" t="s">
        <v>249</v>
      </c>
      <c r="B5" s="4448"/>
      <c r="C5" s="4449" t="s">
        <v>1</v>
      </c>
      <c r="D5" s="4450"/>
      <c r="E5" s="4450"/>
      <c r="F5" s="4451"/>
      <c r="G5" s="4449" t="s">
        <v>2</v>
      </c>
      <c r="H5" s="4450"/>
      <c r="I5" s="4450"/>
      <c r="J5" s="4451"/>
      <c r="K5" s="4449" t="s">
        <v>3</v>
      </c>
      <c r="L5" s="4450"/>
      <c r="M5" s="4450"/>
      <c r="N5" s="4451"/>
      <c r="O5" s="4449" t="s">
        <v>4</v>
      </c>
      <c r="P5" s="4450"/>
      <c r="Q5" s="4450"/>
      <c r="R5" s="4451"/>
    </row>
    <row r="6" spans="1:23" ht="66.75" customHeight="1" thickBot="1">
      <c r="A6" s="1231" t="s">
        <v>138</v>
      </c>
      <c r="B6" s="1232"/>
      <c r="C6" s="206" t="s">
        <v>36</v>
      </c>
      <c r="D6" s="207" t="s">
        <v>120</v>
      </c>
      <c r="E6" s="207" t="s">
        <v>121</v>
      </c>
      <c r="F6" s="208" t="s">
        <v>122</v>
      </c>
      <c r="G6" s="206" t="s">
        <v>36</v>
      </c>
      <c r="H6" s="207" t="s">
        <v>120</v>
      </c>
      <c r="I6" s="207" t="s">
        <v>121</v>
      </c>
      <c r="J6" s="208" t="s">
        <v>122</v>
      </c>
      <c r="K6" s="206" t="s">
        <v>36</v>
      </c>
      <c r="L6" s="207" t="s">
        <v>120</v>
      </c>
      <c r="M6" s="207" t="s">
        <v>121</v>
      </c>
      <c r="N6" s="208" t="s">
        <v>122</v>
      </c>
      <c r="O6" s="206" t="s">
        <v>36</v>
      </c>
      <c r="P6" s="207" t="s">
        <v>120</v>
      </c>
      <c r="Q6" s="207" t="s">
        <v>121</v>
      </c>
      <c r="R6" s="208" t="s">
        <v>122</v>
      </c>
    </row>
    <row r="7" spans="1:23" ht="15.75" customHeight="1">
      <c r="A7" s="187"/>
      <c r="B7" s="164"/>
      <c r="C7" s="188"/>
      <c r="D7" s="189"/>
      <c r="E7" s="189"/>
      <c r="F7" s="209"/>
      <c r="G7" s="188"/>
      <c r="H7" s="189"/>
      <c r="I7" s="189"/>
      <c r="J7" s="209"/>
      <c r="K7" s="188"/>
      <c r="L7" s="189"/>
      <c r="M7" s="189"/>
      <c r="N7" s="209"/>
      <c r="O7" s="188"/>
      <c r="P7" s="189"/>
      <c r="Q7" s="189"/>
      <c r="R7" s="209"/>
    </row>
    <row r="8" spans="1:23" ht="15.75" customHeight="1">
      <c r="A8" s="429" t="s">
        <v>111</v>
      </c>
      <c r="B8" s="24"/>
      <c r="C8" s="188"/>
      <c r="D8" s="189"/>
      <c r="E8" s="189"/>
      <c r="F8" s="209"/>
      <c r="G8" s="188"/>
      <c r="H8" s="189"/>
      <c r="I8" s="189"/>
      <c r="J8" s="209"/>
      <c r="K8" s="188"/>
      <c r="L8" s="189"/>
      <c r="M8" s="189"/>
      <c r="N8" s="209"/>
      <c r="O8" s="188"/>
      <c r="P8" s="189"/>
      <c r="Q8" s="189"/>
      <c r="R8" s="209"/>
    </row>
    <row r="9" spans="1:23" ht="15.75" customHeight="1">
      <c r="A9" s="244"/>
      <c r="B9" s="24" t="s">
        <v>139</v>
      </c>
      <c r="C9" s="180">
        <v>17642</v>
      </c>
      <c r="D9" s="213">
        <v>1.16188894346552E-4</v>
      </c>
      <c r="E9" s="213">
        <v>0.144116808802602</v>
      </c>
      <c r="F9" s="214">
        <v>1.93129775710283E-2</v>
      </c>
      <c r="G9" s="180">
        <v>16357</v>
      </c>
      <c r="H9" s="213">
        <v>1.17139999462813E-4</v>
      </c>
      <c r="I9" s="213">
        <v>0.13672234597717001</v>
      </c>
      <c r="J9" s="214">
        <v>1.9592043092588201E-2</v>
      </c>
      <c r="K9" s="180">
        <v>16672</v>
      </c>
      <c r="L9" s="213">
        <v>1.18843764361472E-4</v>
      </c>
      <c r="M9" s="213">
        <v>0.13795815704383199</v>
      </c>
      <c r="N9" s="214">
        <v>1.96124814186763E-2</v>
      </c>
      <c r="O9" s="180">
        <v>18555</v>
      </c>
      <c r="P9" s="213">
        <v>0</v>
      </c>
      <c r="Q9" s="213">
        <v>0.13900000000000001</v>
      </c>
      <c r="R9" s="214">
        <v>0.02</v>
      </c>
    </row>
    <row r="10" spans="1:23" ht="15.75" customHeight="1">
      <c r="A10" s="244"/>
      <c r="B10" s="24" t="s">
        <v>140</v>
      </c>
      <c r="C10" s="180">
        <v>34</v>
      </c>
      <c r="D10" s="213">
        <v>4.6920000000000003E-2</v>
      </c>
      <c r="E10" s="213">
        <v>0.201190476190476</v>
      </c>
      <c r="F10" s="214">
        <v>0.57554230658436201</v>
      </c>
      <c r="G10" s="180">
        <v>34</v>
      </c>
      <c r="H10" s="213">
        <v>4.6920000000000003E-2</v>
      </c>
      <c r="I10" s="213">
        <v>0.201190476190476</v>
      </c>
      <c r="J10" s="214">
        <v>0.57554230687830699</v>
      </c>
      <c r="K10" s="180">
        <v>34</v>
      </c>
      <c r="L10" s="213">
        <v>4.6920000000000003E-2</v>
      </c>
      <c r="M10" s="213">
        <v>0.201190476190476</v>
      </c>
      <c r="N10" s="214">
        <v>0.57554230687830699</v>
      </c>
      <c r="O10" s="180">
        <v>34</v>
      </c>
      <c r="P10" s="213">
        <v>5.7000000000000002E-2</v>
      </c>
      <c r="Q10" s="213">
        <v>0.20399999999999999</v>
      </c>
      <c r="R10" s="214">
        <v>0.628</v>
      </c>
    </row>
    <row r="11" spans="1:23" ht="15.75" customHeight="1">
      <c r="A11" s="244"/>
      <c r="B11" s="24" t="s">
        <v>141</v>
      </c>
      <c r="C11" s="180">
        <v>0</v>
      </c>
      <c r="D11" s="213">
        <v>0</v>
      </c>
      <c r="E11" s="213">
        <v>0</v>
      </c>
      <c r="F11" s="214">
        <v>0</v>
      </c>
      <c r="G11" s="180">
        <v>0</v>
      </c>
      <c r="H11" s="213">
        <v>0</v>
      </c>
      <c r="I11" s="213">
        <v>0</v>
      </c>
      <c r="J11" s="214">
        <v>0</v>
      </c>
      <c r="K11" s="180">
        <v>0</v>
      </c>
      <c r="L11" s="213">
        <v>0</v>
      </c>
      <c r="M11" s="213">
        <v>0</v>
      </c>
      <c r="N11" s="214">
        <v>0</v>
      </c>
      <c r="O11" s="180">
        <v>0</v>
      </c>
      <c r="P11" s="213">
        <v>0</v>
      </c>
      <c r="Q11" s="213">
        <v>0</v>
      </c>
      <c r="R11" s="214">
        <v>0</v>
      </c>
    </row>
    <row r="12" spans="1:23" ht="15.75" customHeight="1">
      <c r="A12" s="244"/>
      <c r="B12" s="24" t="s">
        <v>142</v>
      </c>
      <c r="C12" s="180">
        <v>0</v>
      </c>
      <c r="D12" s="213">
        <v>0</v>
      </c>
      <c r="E12" s="213">
        <v>0</v>
      </c>
      <c r="F12" s="214">
        <v>0</v>
      </c>
      <c r="G12" s="180">
        <v>0</v>
      </c>
      <c r="H12" s="213">
        <v>0</v>
      </c>
      <c r="I12" s="213">
        <v>0</v>
      </c>
      <c r="J12" s="214">
        <v>0</v>
      </c>
      <c r="K12" s="180">
        <v>0</v>
      </c>
      <c r="L12" s="213">
        <v>0</v>
      </c>
      <c r="M12" s="213">
        <v>0</v>
      </c>
      <c r="N12" s="214">
        <v>0</v>
      </c>
      <c r="O12" s="180">
        <v>0</v>
      </c>
      <c r="P12" s="213">
        <v>0</v>
      </c>
      <c r="Q12" s="213">
        <v>0</v>
      </c>
      <c r="R12" s="214">
        <v>0</v>
      </c>
    </row>
    <row r="13" spans="1:23" ht="15.75" customHeight="1">
      <c r="A13" s="245"/>
      <c r="B13" s="246"/>
      <c r="C13" s="220">
        <f>SUM(C9:C12)</f>
        <v>17676</v>
      </c>
      <c r="D13" s="247">
        <v>1.73214590408007E-4</v>
      </c>
      <c r="E13" s="247">
        <v>0.14422665553813299</v>
      </c>
      <c r="F13" s="248">
        <v>1.99906865846208E-2</v>
      </c>
      <c r="G13" s="220">
        <f>SUM(G9:G12)</f>
        <v>16391</v>
      </c>
      <c r="H13" s="247">
        <v>1.7880589431379799E-4</v>
      </c>
      <c r="I13" s="247">
        <v>0.136856148408151</v>
      </c>
      <c r="J13" s="248">
        <v>2.0324544706989401E-2</v>
      </c>
      <c r="K13" s="220">
        <f>SUM(K9:K12)</f>
        <v>16706</v>
      </c>
      <c r="L13" s="247">
        <v>1.8208701174632499E-4</v>
      </c>
      <c r="M13" s="247">
        <v>0.13808692392138999</v>
      </c>
      <c r="N13" s="248">
        <v>2.0363719428761799E-2</v>
      </c>
      <c r="O13" s="220">
        <f>SUM(O9:O12)</f>
        <v>18589</v>
      </c>
      <c r="P13" s="247">
        <v>0</v>
      </c>
      <c r="Q13" s="247">
        <v>0.13900000000000001</v>
      </c>
      <c r="R13" s="248">
        <v>0.02</v>
      </c>
    </row>
    <row r="14" spans="1:23" ht="15.75" customHeight="1">
      <c r="A14" s="192"/>
      <c r="B14" s="171"/>
      <c r="C14" s="180"/>
      <c r="D14" s="213"/>
      <c r="E14" s="213"/>
      <c r="F14" s="214"/>
      <c r="G14" s="180"/>
      <c r="H14" s="213"/>
      <c r="I14" s="213"/>
      <c r="J14" s="214"/>
      <c r="K14" s="180"/>
      <c r="L14" s="213"/>
      <c r="M14" s="213"/>
      <c r="N14" s="214"/>
      <c r="O14" s="180"/>
      <c r="P14" s="213"/>
      <c r="Q14" s="213"/>
      <c r="R14" s="214"/>
    </row>
    <row r="15" spans="1:23" ht="15.75" customHeight="1">
      <c r="A15" s="192" t="s">
        <v>110</v>
      </c>
      <c r="B15" s="171"/>
      <c r="C15" s="180"/>
      <c r="D15" s="213"/>
      <c r="E15" s="213"/>
      <c r="F15" s="214"/>
      <c r="G15" s="180"/>
      <c r="H15" s="213"/>
      <c r="I15" s="213"/>
      <c r="J15" s="214"/>
      <c r="K15" s="180"/>
      <c r="L15" s="213"/>
      <c r="M15" s="213"/>
      <c r="N15" s="214"/>
      <c r="O15" s="180"/>
      <c r="P15" s="213"/>
      <c r="Q15" s="213"/>
      <c r="R15" s="214"/>
    </row>
    <row r="16" spans="1:23" ht="15.75" customHeight="1">
      <c r="A16" s="191"/>
      <c r="B16" s="171" t="s">
        <v>139</v>
      </c>
      <c r="C16" s="180">
        <v>20151</v>
      </c>
      <c r="D16" s="213">
        <v>2.0659512057831799E-3</v>
      </c>
      <c r="E16" s="213">
        <v>0.39915073216154201</v>
      </c>
      <c r="F16" s="214">
        <v>0.30709020740556497</v>
      </c>
      <c r="G16" s="180">
        <v>19574</v>
      </c>
      <c r="H16" s="213">
        <v>2.08550757006666E-3</v>
      </c>
      <c r="I16" s="213">
        <v>0.40285146327633298</v>
      </c>
      <c r="J16" s="214">
        <v>0.32776246556789701</v>
      </c>
      <c r="K16" s="180">
        <v>18015</v>
      </c>
      <c r="L16" s="213">
        <v>2.0099189318646799E-3</v>
      </c>
      <c r="M16" s="213">
        <v>0.38670195701167698</v>
      </c>
      <c r="N16" s="214">
        <v>0.304687560380763</v>
      </c>
      <c r="O16" s="180">
        <v>19383</v>
      </c>
      <c r="P16" s="213">
        <v>2E-3</v>
      </c>
      <c r="Q16" s="213">
        <v>0.38600000000000001</v>
      </c>
      <c r="R16" s="214">
        <v>0.28899999999999998</v>
      </c>
      <c r="S16" s="21"/>
      <c r="T16" s="21"/>
      <c r="U16" s="21"/>
      <c r="V16" s="21"/>
      <c r="W16" s="21"/>
    </row>
    <row r="17" spans="1:23" ht="15.75" customHeight="1">
      <c r="A17" s="191"/>
      <c r="B17" s="24" t="s">
        <v>140</v>
      </c>
      <c r="C17" s="180">
        <v>15480</v>
      </c>
      <c r="D17" s="213">
        <v>1.4115198630004501E-2</v>
      </c>
      <c r="E17" s="213">
        <v>0.36862440797536999</v>
      </c>
      <c r="F17" s="214">
        <v>0.59865759264075202</v>
      </c>
      <c r="G17" s="180">
        <v>15353</v>
      </c>
      <c r="H17" s="213">
        <v>1.45310822686815E-2</v>
      </c>
      <c r="I17" s="213">
        <v>0.358545326493029</v>
      </c>
      <c r="J17" s="214">
        <v>0.58695260087438506</v>
      </c>
      <c r="K17" s="180">
        <v>14353</v>
      </c>
      <c r="L17" s="213">
        <v>1.4952709401662901E-2</v>
      </c>
      <c r="M17" s="213">
        <v>0.36497675528461798</v>
      </c>
      <c r="N17" s="214">
        <v>0.62527158221301404</v>
      </c>
      <c r="O17" s="180">
        <v>14143</v>
      </c>
      <c r="P17" s="213">
        <v>1.4999999999999999E-2</v>
      </c>
      <c r="Q17" s="213">
        <v>0.36799999999999999</v>
      </c>
      <c r="R17" s="214">
        <v>0.63600000000000001</v>
      </c>
      <c r="S17" s="21"/>
      <c r="T17" s="21"/>
      <c r="U17" s="21"/>
      <c r="V17" s="21"/>
      <c r="W17" s="21"/>
    </row>
    <row r="18" spans="1:23" ht="15.75" customHeight="1">
      <c r="A18" s="191"/>
      <c r="B18" s="171" t="s">
        <v>141</v>
      </c>
      <c r="C18" s="180">
        <v>1226</v>
      </c>
      <c r="D18" s="211">
        <v>9.2376402855754797E-2</v>
      </c>
      <c r="E18" s="211">
        <v>0.39629253187341101</v>
      </c>
      <c r="F18" s="212">
        <v>1.2598989980429001</v>
      </c>
      <c r="G18" s="180">
        <v>1198</v>
      </c>
      <c r="H18" s="211">
        <v>9.4063109879661197E-2</v>
      </c>
      <c r="I18" s="211">
        <v>0.39778234753643998</v>
      </c>
      <c r="J18" s="212">
        <v>1.2631758268723201</v>
      </c>
      <c r="K18" s="180">
        <v>1239</v>
      </c>
      <c r="L18" s="211">
        <v>9.9707958203021696E-2</v>
      </c>
      <c r="M18" s="211">
        <v>0.41438096247128797</v>
      </c>
      <c r="N18" s="212">
        <v>1.3691978156782301</v>
      </c>
      <c r="O18" s="180">
        <v>1190</v>
      </c>
      <c r="P18" s="211">
        <v>0.1</v>
      </c>
      <c r="Q18" s="211">
        <v>0.44</v>
      </c>
      <c r="R18" s="212">
        <v>1.4319999999999999</v>
      </c>
      <c r="S18" s="21"/>
      <c r="T18" s="21"/>
      <c r="U18" s="21"/>
      <c r="V18" s="21"/>
      <c r="W18" s="21"/>
    </row>
    <row r="19" spans="1:23" ht="15.75" customHeight="1">
      <c r="A19" s="191"/>
      <c r="B19" s="24" t="s">
        <v>142</v>
      </c>
      <c r="C19" s="180">
        <v>254</v>
      </c>
      <c r="D19" s="211">
        <v>1</v>
      </c>
      <c r="E19" s="211">
        <v>0.46876225327517101</v>
      </c>
      <c r="F19" s="212">
        <v>1.6254839629759601</v>
      </c>
      <c r="G19" s="180">
        <v>284</v>
      </c>
      <c r="H19" s="211">
        <v>1</v>
      </c>
      <c r="I19" s="211">
        <v>0.47404942328331601</v>
      </c>
      <c r="J19" s="212">
        <v>1.52919368896307</v>
      </c>
      <c r="K19" s="180">
        <v>289</v>
      </c>
      <c r="L19" s="211">
        <v>1</v>
      </c>
      <c r="M19" s="211">
        <v>0.47009844672705198</v>
      </c>
      <c r="N19" s="212">
        <v>1.2107949532420501</v>
      </c>
      <c r="O19" s="180">
        <v>283</v>
      </c>
      <c r="P19" s="211">
        <v>1</v>
      </c>
      <c r="Q19" s="211">
        <v>0.47099999999999997</v>
      </c>
      <c r="R19" s="212">
        <v>1.601</v>
      </c>
      <c r="S19" s="21"/>
      <c r="T19" s="21"/>
      <c r="U19" s="21"/>
      <c r="V19" s="21"/>
      <c r="W19" s="21"/>
    </row>
    <row r="20" spans="1:23" ht="15.75" customHeight="1">
      <c r="A20" s="215"/>
      <c r="B20" s="216"/>
      <c r="C20" s="220">
        <f>SUM(C16:C19)</f>
        <v>37111</v>
      </c>
      <c r="D20" s="247">
        <v>1.6908004259552301E-2</v>
      </c>
      <c r="E20" s="247">
        <v>0.38680016564091801</v>
      </c>
      <c r="F20" s="248">
        <v>0.46950120834918901</v>
      </c>
      <c r="G20" s="220">
        <f>SUM(G16:G19)</f>
        <v>36409</v>
      </c>
      <c r="H20" s="247">
        <v>1.81107090415185E-2</v>
      </c>
      <c r="I20" s="247">
        <v>0.384556533914789</v>
      </c>
      <c r="J20" s="248">
        <v>0.477996476184536</v>
      </c>
      <c r="K20" s="220">
        <f>SUM(K16:K19)</f>
        <v>33896</v>
      </c>
      <c r="L20" s="247">
        <v>1.9558798775881198E-2</v>
      </c>
      <c r="M20" s="247">
        <v>0.379224263587359</v>
      </c>
      <c r="N20" s="248">
        <v>0.48724933051406399</v>
      </c>
      <c r="O20" s="220">
        <f>SUM(O16:O19)</f>
        <v>34999</v>
      </c>
      <c r="P20" s="247">
        <v>2.1999999999999999E-2</v>
      </c>
      <c r="Q20" s="247">
        <v>0.38100000000000001</v>
      </c>
      <c r="R20" s="248">
        <v>0.49199999999999999</v>
      </c>
      <c r="S20" s="21"/>
      <c r="T20" s="21"/>
      <c r="U20" s="21"/>
      <c r="V20" s="21"/>
      <c r="W20" s="21"/>
    </row>
    <row r="21" spans="1:23" ht="15.75" customHeight="1">
      <c r="A21" s="191"/>
      <c r="B21" s="171"/>
      <c r="C21" s="180"/>
      <c r="D21" s="181"/>
      <c r="E21" s="181"/>
      <c r="F21" s="221"/>
      <c r="G21" s="180"/>
      <c r="H21" s="181"/>
      <c r="I21" s="181"/>
      <c r="J21" s="221"/>
      <c r="K21" s="180"/>
      <c r="L21" s="181"/>
      <c r="M21" s="181"/>
      <c r="N21" s="221"/>
      <c r="O21" s="180"/>
      <c r="P21" s="181"/>
      <c r="Q21" s="181"/>
      <c r="R21" s="221"/>
      <c r="S21" s="21"/>
      <c r="T21" s="21"/>
      <c r="U21" s="21"/>
      <c r="V21" s="21"/>
      <c r="W21" s="21"/>
    </row>
    <row r="22" spans="1:23" ht="15.75" customHeight="1">
      <c r="A22" s="192" t="s">
        <v>361</v>
      </c>
      <c r="B22" s="171"/>
      <c r="C22" s="180"/>
      <c r="D22" s="181"/>
      <c r="E22" s="181"/>
      <c r="F22" s="221"/>
      <c r="G22" s="180"/>
      <c r="H22" s="181"/>
      <c r="I22" s="181"/>
      <c r="J22" s="221"/>
      <c r="K22" s="180"/>
      <c r="L22" s="181"/>
      <c r="M22" s="181"/>
      <c r="N22" s="221"/>
      <c r="O22" s="180"/>
      <c r="P22" s="181"/>
      <c r="Q22" s="181"/>
      <c r="R22" s="221"/>
      <c r="S22" s="21"/>
      <c r="T22" s="21"/>
      <c r="U22" s="21"/>
      <c r="V22" s="21"/>
      <c r="W22" s="21"/>
    </row>
    <row r="23" spans="1:23" ht="15.75" customHeight="1">
      <c r="A23" s="191"/>
      <c r="B23" s="171" t="s">
        <v>139</v>
      </c>
      <c r="C23" s="180">
        <v>9775</v>
      </c>
      <c r="D23" s="213">
        <v>1.15293648241417E-3</v>
      </c>
      <c r="E23" s="213">
        <v>0.41583947741757299</v>
      </c>
      <c r="F23" s="214">
        <v>3.6537535184437302E-2</v>
      </c>
      <c r="G23" s="180">
        <v>11944</v>
      </c>
      <c r="H23" s="213">
        <v>1.02839778678735E-3</v>
      </c>
      <c r="I23" s="213">
        <v>0.42579733715879098</v>
      </c>
      <c r="J23" s="214">
        <v>3.7569997933677601E-2</v>
      </c>
      <c r="K23" s="180">
        <v>9983</v>
      </c>
      <c r="L23" s="213">
        <v>1.2124969154457899E-3</v>
      </c>
      <c r="M23" s="213">
        <v>0.41565224442162602</v>
      </c>
      <c r="N23" s="214">
        <v>3.5526138469928699E-2</v>
      </c>
      <c r="O23" s="180">
        <v>11867</v>
      </c>
      <c r="P23" s="213">
        <v>1E-3</v>
      </c>
      <c r="Q23" s="213">
        <v>0.40400000000000003</v>
      </c>
      <c r="R23" s="214">
        <v>3.7999999999999999E-2</v>
      </c>
      <c r="S23" s="21"/>
      <c r="T23" s="21"/>
      <c r="U23" s="21"/>
      <c r="V23" s="21"/>
      <c r="W23" s="21"/>
    </row>
    <row r="24" spans="1:23" ht="15.75" customHeight="1">
      <c r="A24" s="191"/>
      <c r="B24" s="24" t="s">
        <v>140</v>
      </c>
      <c r="C24" s="180">
        <v>1410</v>
      </c>
      <c r="D24" s="213">
        <v>7.8904108517947602E-3</v>
      </c>
      <c r="E24" s="213">
        <v>0.40098273306360099</v>
      </c>
      <c r="F24" s="214">
        <v>0.15904063055194301</v>
      </c>
      <c r="G24" s="180">
        <v>758</v>
      </c>
      <c r="H24" s="213">
        <v>8.0546829275032795E-3</v>
      </c>
      <c r="I24" s="213">
        <v>0.52422132286412204</v>
      </c>
      <c r="J24" s="214">
        <v>9.8210825362085905E-2</v>
      </c>
      <c r="K24" s="180">
        <v>681</v>
      </c>
      <c r="L24" s="213">
        <v>9.3027572248386894E-3</v>
      </c>
      <c r="M24" s="213">
        <v>0.51963493797608096</v>
      </c>
      <c r="N24" s="214">
        <v>8.20584269023827E-2</v>
      </c>
      <c r="O24" s="180">
        <v>457</v>
      </c>
      <c r="P24" s="213">
        <v>0.01</v>
      </c>
      <c r="Q24" s="213">
        <v>0.51800000000000002</v>
      </c>
      <c r="R24" s="214">
        <v>9.2999999999999999E-2</v>
      </c>
      <c r="S24" s="21"/>
      <c r="T24" s="21"/>
      <c r="U24" s="21"/>
      <c r="V24" s="21"/>
      <c r="W24" s="21"/>
    </row>
    <row r="25" spans="1:23" ht="15.75" customHeight="1">
      <c r="A25" s="191"/>
      <c r="B25" s="588" t="s">
        <v>306</v>
      </c>
      <c r="C25" s="180">
        <v>0</v>
      </c>
      <c r="D25" s="213">
        <v>0</v>
      </c>
      <c r="E25" s="213">
        <v>0</v>
      </c>
      <c r="F25" s="214">
        <v>0</v>
      </c>
      <c r="G25" s="180">
        <v>0</v>
      </c>
      <c r="H25" s="213">
        <v>0.32347999999999999</v>
      </c>
      <c r="I25" s="213">
        <v>0.38</v>
      </c>
      <c r="J25" s="214">
        <v>1.9931834662799099</v>
      </c>
      <c r="K25" s="180">
        <v>0</v>
      </c>
      <c r="L25" s="213">
        <v>0</v>
      </c>
      <c r="M25" s="213">
        <v>0</v>
      </c>
      <c r="N25" s="214">
        <v>0</v>
      </c>
      <c r="O25" s="180">
        <v>0</v>
      </c>
      <c r="P25" s="213">
        <v>0</v>
      </c>
      <c r="Q25" s="213">
        <v>0</v>
      </c>
      <c r="R25" s="214">
        <v>0</v>
      </c>
      <c r="S25" s="21"/>
      <c r="T25" s="21"/>
      <c r="U25" s="21"/>
      <c r="V25" s="21"/>
      <c r="W25" s="21"/>
    </row>
    <row r="26" spans="1:23" ht="15.75" customHeight="1">
      <c r="A26" s="191"/>
      <c r="B26" s="588" t="s">
        <v>303</v>
      </c>
      <c r="C26" s="180">
        <v>0</v>
      </c>
      <c r="D26" s="213">
        <v>1</v>
      </c>
      <c r="E26" s="213">
        <v>0.54</v>
      </c>
      <c r="F26" s="214">
        <v>6.7500091921903103</v>
      </c>
      <c r="G26" s="180">
        <v>0</v>
      </c>
      <c r="H26" s="213">
        <v>1</v>
      </c>
      <c r="I26" s="213">
        <v>0.54</v>
      </c>
      <c r="J26" s="214">
        <v>6.7500086760367903</v>
      </c>
      <c r="K26" s="180">
        <v>0</v>
      </c>
      <c r="L26" s="213">
        <v>1</v>
      </c>
      <c r="M26" s="213">
        <v>0.54</v>
      </c>
      <c r="N26" s="214">
        <v>6.7499954238436102</v>
      </c>
      <c r="O26" s="180">
        <v>0</v>
      </c>
      <c r="P26" s="213">
        <v>1</v>
      </c>
      <c r="Q26" s="213">
        <v>0.54</v>
      </c>
      <c r="R26" s="214">
        <v>6.75</v>
      </c>
      <c r="S26" s="21"/>
      <c r="T26" s="21"/>
      <c r="U26" s="21"/>
      <c r="V26" s="21"/>
      <c r="W26" s="21"/>
    </row>
    <row r="27" spans="1:23" ht="15.75" customHeight="1">
      <c r="A27" s="192"/>
      <c r="B27" s="171"/>
      <c r="C27" s="222">
        <f>SUM(C23:C26)</f>
        <v>11185</v>
      </c>
      <c r="D27" s="250">
        <v>1.85152277490078E-3</v>
      </c>
      <c r="E27" s="250">
        <v>0.413966482167899</v>
      </c>
      <c r="F27" s="251">
        <v>4.9239333394653799E-2</v>
      </c>
      <c r="G27" s="222">
        <f>SUM(G23:G26)</f>
        <v>12702</v>
      </c>
      <c r="H27" s="250">
        <v>1.76800827443271E-3</v>
      </c>
      <c r="I27" s="250">
        <v>0.43166841478486401</v>
      </c>
      <c r="J27" s="251">
        <v>4.3953195709677401E-2</v>
      </c>
      <c r="K27" s="222">
        <f>SUM(K23:K26)</f>
        <v>10664</v>
      </c>
      <c r="L27" s="250">
        <v>2.1516223362635901E-3</v>
      </c>
      <c r="M27" s="250">
        <v>0.42229356372202898</v>
      </c>
      <c r="N27" s="251">
        <v>4.0927663994621402E-2</v>
      </c>
      <c r="O27" s="222">
        <f>SUM(O23:O26)</f>
        <v>12324</v>
      </c>
      <c r="P27" s="250">
        <v>2E-3</v>
      </c>
      <c r="Q27" s="250">
        <v>0.40699999999999997</v>
      </c>
      <c r="R27" s="251">
        <v>4.1000000000000002E-2</v>
      </c>
      <c r="S27" s="21"/>
      <c r="T27" s="21"/>
      <c r="U27" s="21"/>
      <c r="V27" s="21"/>
      <c r="W27" s="21"/>
    </row>
    <row r="28" spans="1:23" ht="15.75" customHeight="1" thickBot="1">
      <c r="A28" s="225"/>
      <c r="B28" s="226"/>
      <c r="C28" s="252"/>
      <c r="D28" s="253"/>
      <c r="E28" s="253"/>
      <c r="F28" s="254"/>
      <c r="G28" s="252"/>
      <c r="H28" s="253"/>
      <c r="I28" s="253"/>
      <c r="J28" s="254"/>
      <c r="K28" s="252"/>
      <c r="L28" s="253"/>
      <c r="M28" s="253"/>
      <c r="N28" s="254"/>
      <c r="O28" s="252"/>
      <c r="P28" s="253"/>
      <c r="Q28" s="253"/>
      <c r="R28" s="254"/>
    </row>
    <row r="29" spans="1:23" ht="15.75" customHeight="1">
      <c r="A29" s="230"/>
      <c r="B29" s="6"/>
      <c r="C29" s="255"/>
      <c r="D29" s="255"/>
      <c r="E29" s="255"/>
      <c r="F29" s="255"/>
      <c r="G29" s="255"/>
      <c r="H29" s="255"/>
      <c r="I29" s="255"/>
      <c r="J29" s="255"/>
      <c r="K29" s="255"/>
      <c r="L29" s="255"/>
      <c r="M29" s="255"/>
      <c r="N29" s="255"/>
      <c r="O29" s="255"/>
      <c r="P29" s="255"/>
      <c r="Q29" s="255"/>
      <c r="R29" s="255"/>
    </row>
    <row r="30" spans="1:23" ht="15.75" customHeight="1">
      <c r="A30" s="243"/>
      <c r="B30" s="5"/>
      <c r="C30" s="5"/>
      <c r="D30" s="5"/>
      <c r="E30" s="5"/>
      <c r="F30" s="5"/>
      <c r="G30" s="5"/>
      <c r="H30" s="5"/>
      <c r="I30" s="5"/>
      <c r="J30" s="5"/>
      <c r="K30" s="5"/>
      <c r="L30" s="5"/>
      <c r="M30" s="5"/>
      <c r="N30" s="5"/>
      <c r="O30" s="5"/>
      <c r="P30" s="5"/>
      <c r="Q30" s="5"/>
      <c r="R30" s="5"/>
    </row>
    <row r="31" spans="1:23" ht="15.75" customHeight="1" thickBot="1">
      <c r="A31" s="231"/>
      <c r="B31" s="5"/>
      <c r="C31" s="5"/>
      <c r="D31" s="5"/>
      <c r="E31" s="5"/>
      <c r="F31" s="5"/>
      <c r="G31" s="5"/>
      <c r="H31" s="5"/>
      <c r="I31" s="5"/>
      <c r="J31" s="5"/>
      <c r="K31" s="5"/>
      <c r="L31" s="5"/>
      <c r="M31" s="5"/>
      <c r="N31" s="5"/>
      <c r="O31" s="5"/>
      <c r="P31" s="5"/>
      <c r="Q31" s="5"/>
      <c r="R31" s="5"/>
    </row>
    <row r="32" spans="1:23" ht="66.75" customHeight="1" thickBot="1">
      <c r="A32" s="4487" t="s">
        <v>143</v>
      </c>
      <c r="B32" s="4488"/>
      <c r="C32" s="257" t="s">
        <v>135</v>
      </c>
      <c r="D32" s="256" t="s">
        <v>302</v>
      </c>
      <c r="E32" s="5"/>
      <c r="F32" s="5"/>
      <c r="G32" s="257" t="s">
        <v>135</v>
      </c>
      <c r="H32" s="256" t="s">
        <v>302</v>
      </c>
      <c r="I32" s="5"/>
      <c r="J32" s="5"/>
      <c r="K32" s="257" t="s">
        <v>135</v>
      </c>
      <c r="L32" s="256" t="s">
        <v>302</v>
      </c>
      <c r="M32" s="5"/>
      <c r="N32" s="5"/>
      <c r="O32" s="257" t="s">
        <v>135</v>
      </c>
      <c r="P32" s="256" t="s">
        <v>302</v>
      </c>
      <c r="Q32" s="5"/>
      <c r="R32" s="5"/>
    </row>
    <row r="33" spans="1:18" ht="22.5" customHeight="1">
      <c r="A33" s="258"/>
      <c r="B33" s="21" t="s">
        <v>144</v>
      </c>
      <c r="C33" s="259">
        <v>6864</v>
      </c>
      <c r="D33" s="260">
        <v>3002</v>
      </c>
      <c r="E33" s="14"/>
      <c r="F33" s="14"/>
      <c r="G33" s="259">
        <v>5968</v>
      </c>
      <c r="H33" s="260">
        <v>2583</v>
      </c>
      <c r="I33" s="14"/>
      <c r="J33" s="14"/>
      <c r="K33" s="259">
        <v>7572</v>
      </c>
      <c r="L33" s="260">
        <v>3318</v>
      </c>
      <c r="M33" s="14"/>
      <c r="N33" s="14"/>
      <c r="O33" s="259">
        <v>6415</v>
      </c>
      <c r="P33" s="260">
        <v>2761</v>
      </c>
      <c r="Q33" s="14"/>
      <c r="R33" s="14"/>
    </row>
    <row r="34" spans="1:18" ht="19.5" customHeight="1">
      <c r="A34" s="237"/>
      <c r="B34" s="238" t="s">
        <v>24</v>
      </c>
      <c r="C34" s="249">
        <v>22188</v>
      </c>
      <c r="D34" s="261">
        <v>9650</v>
      </c>
      <c r="E34" s="14"/>
      <c r="F34" s="14"/>
      <c r="G34" s="249">
        <v>23085</v>
      </c>
      <c r="H34" s="261">
        <v>10046</v>
      </c>
      <c r="I34" s="14"/>
      <c r="J34" s="14"/>
      <c r="K34" s="249">
        <v>22226</v>
      </c>
      <c r="L34" s="261">
        <v>9611</v>
      </c>
      <c r="M34" s="14"/>
      <c r="N34" s="14"/>
      <c r="O34" s="249">
        <v>22338</v>
      </c>
      <c r="P34" s="261">
        <v>9617</v>
      </c>
      <c r="Q34" s="14"/>
      <c r="R34" s="14"/>
    </row>
    <row r="35" spans="1:18" ht="19.5" customHeight="1">
      <c r="A35" s="237"/>
      <c r="B35" s="171" t="s">
        <v>362</v>
      </c>
      <c r="C35" s="262">
        <v>286</v>
      </c>
      <c r="D35" s="263">
        <v>143</v>
      </c>
      <c r="E35" s="14"/>
      <c r="F35" s="14"/>
      <c r="G35" s="262">
        <v>115</v>
      </c>
      <c r="H35" s="263">
        <v>58</v>
      </c>
      <c r="I35" s="14"/>
      <c r="J35" s="14"/>
      <c r="K35" s="262">
        <v>120</v>
      </c>
      <c r="L35" s="263">
        <v>60</v>
      </c>
      <c r="M35" s="14"/>
      <c r="N35" s="14"/>
      <c r="O35" s="262">
        <v>93</v>
      </c>
      <c r="P35" s="263">
        <v>46</v>
      </c>
      <c r="Q35" s="14"/>
      <c r="R35" s="14"/>
    </row>
    <row r="36" spans="1:18" ht="19.5" customHeight="1" thickBot="1">
      <c r="A36" s="239"/>
      <c r="B36" s="240" t="s">
        <v>5</v>
      </c>
      <c r="C36" s="264">
        <f t="shared" ref="C36:D36" si="0">SUM(C33:C35)</f>
        <v>29338</v>
      </c>
      <c r="D36" s="265">
        <f t="shared" si="0"/>
        <v>12795</v>
      </c>
      <c r="E36" s="5"/>
      <c r="F36" s="5"/>
      <c r="G36" s="264">
        <f t="shared" ref="G36:H36" si="1">SUM(G33:G35)</f>
        <v>29168</v>
      </c>
      <c r="H36" s="265">
        <f t="shared" si="1"/>
        <v>12687</v>
      </c>
      <c r="I36" s="5"/>
      <c r="J36" s="5"/>
      <c r="K36" s="264">
        <f t="shared" ref="K36:L36" si="2">SUM(K33:K35)</f>
        <v>29918</v>
      </c>
      <c r="L36" s="265">
        <f t="shared" si="2"/>
        <v>12989</v>
      </c>
      <c r="M36" s="5"/>
      <c r="N36" s="5"/>
      <c r="O36" s="264">
        <f>SUM(O33:O35)</f>
        <v>28846</v>
      </c>
      <c r="P36" s="265">
        <f>SUM(P33:P35)</f>
        <v>12424</v>
      </c>
      <c r="Q36" s="5"/>
      <c r="R36" s="5"/>
    </row>
    <row r="38" spans="1:18">
      <c r="A38" s="243"/>
    </row>
    <row r="39" spans="1:18">
      <c r="A39" s="1240" t="s">
        <v>299</v>
      </c>
    </row>
    <row r="40" spans="1:18">
      <c r="A40" s="1240" t="s">
        <v>300</v>
      </c>
    </row>
    <row r="41" spans="1:18">
      <c r="A41" s="1240" t="s">
        <v>301</v>
      </c>
    </row>
  </sheetData>
  <mergeCells count="8">
    <mergeCell ref="A32:B32"/>
    <mergeCell ref="A1:R1"/>
    <mergeCell ref="C3:R3"/>
    <mergeCell ref="A5:B5"/>
    <mergeCell ref="C5:F5"/>
    <mergeCell ref="G5:J5"/>
    <mergeCell ref="K5:N5"/>
    <mergeCell ref="O5:R5"/>
  </mergeCells>
  <printOptions horizontalCentered="1"/>
  <pageMargins left="0.31496062992125984" right="0.31496062992125984" top="0.39370078740157483" bottom="0.39370078740157483" header="0.19685039370078741" footer="0.19685039370078741"/>
  <pageSetup scale="47" orientation="landscape" r:id="rId1"/>
  <headerFooter alignWithMargins="0">
    <oddFooter>&amp;L&amp;"Tahoma,Italique"&amp;13National Bank of Canada - Supplementary Financial Information&amp;R&amp;"Tahoma,Italique"&amp;13page 44</oddFooter>
  </headerFooter>
  <drawing r:id="rId2"/>
  <legacyDrawing r:id="rId3"/>
  <oleObjects>
    <mc:AlternateContent xmlns:mc="http://schemas.openxmlformats.org/markup-compatibility/2006">
      <mc:Choice Requires="x14">
        <oleObject progId="Word.Document.8" shapeId="169985" r:id="rId4">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5" r:id="rId4"/>
      </mc:Fallback>
    </mc:AlternateContent>
    <mc:AlternateContent xmlns:mc="http://schemas.openxmlformats.org/markup-compatibility/2006">
      <mc:Choice Requires="x14">
        <oleObject progId="Word.Document.8" shapeId="169986" r:id="rId6">
          <objectPr defaultSize="0" r:id="rId5">
            <anchor moveWithCells="1">
              <from>
                <xdr:col>0</xdr:col>
                <xdr:colOff>66675</xdr:colOff>
                <xdr:row>0</xdr:row>
                <xdr:rowOff>28575</xdr:rowOff>
              </from>
              <to>
                <xdr:col>0</xdr:col>
                <xdr:colOff>314325</xdr:colOff>
                <xdr:row>0</xdr:row>
                <xdr:rowOff>266700</xdr:rowOff>
              </to>
            </anchor>
          </objectPr>
        </oleObject>
      </mc:Choice>
      <mc:Fallback>
        <oleObject progId="Word.Document.8" shapeId="169986" r:id="rId6"/>
      </mc:Fallback>
    </mc:AlternateContent>
  </oleObject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rgb="FF0070C0"/>
    <pageSetUpPr fitToPage="1"/>
  </sheetPr>
  <dimension ref="A1:AK41"/>
  <sheetViews>
    <sheetView showZeros="0" view="pageBreakPreview" topLeftCell="A19" zoomScale="75" zoomScaleSheetLayoutView="75" workbookViewId="0">
      <selection activeCell="C14" sqref="C14"/>
    </sheetView>
  </sheetViews>
  <sheetFormatPr defaultColWidth="8.88671875" defaultRowHeight="15"/>
  <cols>
    <col min="1" max="1" width="3.33203125" customWidth="1"/>
    <col min="2" max="2" width="10.33203125" customWidth="1"/>
    <col min="3" max="3" width="9.88671875" customWidth="1"/>
    <col min="4" max="4" width="4.109375" customWidth="1"/>
    <col min="5" max="16" width="11.77734375" customWidth="1"/>
    <col min="17" max="27" width="11.88671875" customWidth="1"/>
    <col min="28" max="28" width="11.109375" customWidth="1"/>
    <col min="269" max="269" width="3.33203125" customWidth="1"/>
    <col min="270" max="270" width="10.33203125" customWidth="1"/>
    <col min="271" max="271" width="9.88671875" customWidth="1"/>
    <col min="272" max="272" width="3.33203125" customWidth="1"/>
    <col min="273" max="283" width="11.88671875" customWidth="1"/>
    <col min="284" max="284" width="11.109375" customWidth="1"/>
    <col min="525" max="525" width="3.33203125" customWidth="1"/>
    <col min="526" max="526" width="10.33203125" customWidth="1"/>
    <col min="527" max="527" width="9.88671875" customWidth="1"/>
    <col min="528" max="528" width="3.33203125" customWidth="1"/>
    <col min="529" max="539" width="11.88671875" customWidth="1"/>
    <col min="540" max="540" width="11.109375" customWidth="1"/>
    <col min="781" max="781" width="3.33203125" customWidth="1"/>
    <col min="782" max="782" width="10.33203125" customWidth="1"/>
    <col min="783" max="783" width="9.88671875" customWidth="1"/>
    <col min="784" max="784" width="3.33203125" customWidth="1"/>
    <col min="785" max="795" width="11.88671875" customWidth="1"/>
    <col min="796" max="796" width="11.109375" customWidth="1"/>
    <col min="1037" max="1037" width="3.33203125" customWidth="1"/>
    <col min="1038" max="1038" width="10.33203125" customWidth="1"/>
    <col min="1039" max="1039" width="9.88671875" customWidth="1"/>
    <col min="1040" max="1040" width="3.33203125" customWidth="1"/>
    <col min="1041" max="1051" width="11.88671875" customWidth="1"/>
    <col min="1052" max="1052" width="11.109375" customWidth="1"/>
    <col min="1293" max="1293" width="3.33203125" customWidth="1"/>
    <col min="1294" max="1294" width="10.33203125" customWidth="1"/>
    <col min="1295" max="1295" width="9.88671875" customWidth="1"/>
    <col min="1296" max="1296" width="3.33203125" customWidth="1"/>
    <col min="1297" max="1307" width="11.88671875" customWidth="1"/>
    <col min="1308" max="1308" width="11.109375" customWidth="1"/>
    <col min="1549" max="1549" width="3.33203125" customWidth="1"/>
    <col min="1550" max="1550" width="10.33203125" customWidth="1"/>
    <col min="1551" max="1551" width="9.88671875" customWidth="1"/>
    <col min="1552" max="1552" width="3.33203125" customWidth="1"/>
    <col min="1553" max="1563" width="11.88671875" customWidth="1"/>
    <col min="1564" max="1564" width="11.109375" customWidth="1"/>
    <col min="1805" max="1805" width="3.33203125" customWidth="1"/>
    <col min="1806" max="1806" width="10.33203125" customWidth="1"/>
    <col min="1807" max="1807" width="9.88671875" customWidth="1"/>
    <col min="1808" max="1808" width="3.33203125" customWidth="1"/>
    <col min="1809" max="1819" width="11.88671875" customWidth="1"/>
    <col min="1820" max="1820" width="11.109375" customWidth="1"/>
    <col min="2061" max="2061" width="3.33203125" customWidth="1"/>
    <col min="2062" max="2062" width="10.33203125" customWidth="1"/>
    <col min="2063" max="2063" width="9.88671875" customWidth="1"/>
    <col min="2064" max="2064" width="3.33203125" customWidth="1"/>
    <col min="2065" max="2075" width="11.88671875" customWidth="1"/>
    <col min="2076" max="2076" width="11.109375" customWidth="1"/>
    <col min="2317" max="2317" width="3.33203125" customWidth="1"/>
    <col min="2318" max="2318" width="10.33203125" customWidth="1"/>
    <col min="2319" max="2319" width="9.88671875" customWidth="1"/>
    <col min="2320" max="2320" width="3.33203125" customWidth="1"/>
    <col min="2321" max="2331" width="11.88671875" customWidth="1"/>
    <col min="2332" max="2332" width="11.109375" customWidth="1"/>
    <col min="2573" max="2573" width="3.33203125" customWidth="1"/>
    <col min="2574" max="2574" width="10.33203125" customWidth="1"/>
    <col min="2575" max="2575" width="9.88671875" customWidth="1"/>
    <col min="2576" max="2576" width="3.33203125" customWidth="1"/>
    <col min="2577" max="2587" width="11.88671875" customWidth="1"/>
    <col min="2588" max="2588" width="11.109375" customWidth="1"/>
    <col min="2829" max="2829" width="3.33203125" customWidth="1"/>
    <col min="2830" max="2830" width="10.33203125" customWidth="1"/>
    <col min="2831" max="2831" width="9.88671875" customWidth="1"/>
    <col min="2832" max="2832" width="3.33203125" customWidth="1"/>
    <col min="2833" max="2843" width="11.88671875" customWidth="1"/>
    <col min="2844" max="2844" width="11.109375" customWidth="1"/>
    <col min="3085" max="3085" width="3.33203125" customWidth="1"/>
    <col min="3086" max="3086" width="10.33203125" customWidth="1"/>
    <col min="3087" max="3087" width="9.88671875" customWidth="1"/>
    <col min="3088" max="3088" width="3.33203125" customWidth="1"/>
    <col min="3089" max="3099" width="11.88671875" customWidth="1"/>
    <col min="3100" max="3100" width="11.109375" customWidth="1"/>
    <col min="3341" max="3341" width="3.33203125" customWidth="1"/>
    <col min="3342" max="3342" width="10.33203125" customWidth="1"/>
    <col min="3343" max="3343" width="9.88671875" customWidth="1"/>
    <col min="3344" max="3344" width="3.33203125" customWidth="1"/>
    <col min="3345" max="3355" width="11.88671875" customWidth="1"/>
    <col min="3356" max="3356" width="11.109375" customWidth="1"/>
    <col min="3597" max="3597" width="3.33203125" customWidth="1"/>
    <col min="3598" max="3598" width="10.33203125" customWidth="1"/>
    <col min="3599" max="3599" width="9.88671875" customWidth="1"/>
    <col min="3600" max="3600" width="3.33203125" customWidth="1"/>
    <col min="3601" max="3611" width="11.88671875" customWidth="1"/>
    <col min="3612" max="3612" width="11.109375" customWidth="1"/>
    <col min="3853" max="3853" width="3.33203125" customWidth="1"/>
    <col min="3854" max="3854" width="10.33203125" customWidth="1"/>
    <col min="3855" max="3855" width="9.88671875" customWidth="1"/>
    <col min="3856" max="3856" width="3.33203125" customWidth="1"/>
    <col min="3857" max="3867" width="11.88671875" customWidth="1"/>
    <col min="3868" max="3868" width="11.109375" customWidth="1"/>
    <col min="4109" max="4109" width="3.33203125" customWidth="1"/>
    <col min="4110" max="4110" width="10.33203125" customWidth="1"/>
    <col min="4111" max="4111" width="9.88671875" customWidth="1"/>
    <col min="4112" max="4112" width="3.33203125" customWidth="1"/>
    <col min="4113" max="4123" width="11.88671875" customWidth="1"/>
    <col min="4124" max="4124" width="11.109375" customWidth="1"/>
    <col min="4365" max="4365" width="3.33203125" customWidth="1"/>
    <col min="4366" max="4366" width="10.33203125" customWidth="1"/>
    <col min="4367" max="4367" width="9.88671875" customWidth="1"/>
    <col min="4368" max="4368" width="3.33203125" customWidth="1"/>
    <col min="4369" max="4379" width="11.88671875" customWidth="1"/>
    <col min="4380" max="4380" width="11.109375" customWidth="1"/>
    <col min="4621" max="4621" width="3.33203125" customWidth="1"/>
    <col min="4622" max="4622" width="10.33203125" customWidth="1"/>
    <col min="4623" max="4623" width="9.88671875" customWidth="1"/>
    <col min="4624" max="4624" width="3.33203125" customWidth="1"/>
    <col min="4625" max="4635" width="11.88671875" customWidth="1"/>
    <col min="4636" max="4636" width="11.109375" customWidth="1"/>
    <col min="4877" max="4877" width="3.33203125" customWidth="1"/>
    <col min="4878" max="4878" width="10.33203125" customWidth="1"/>
    <col min="4879" max="4879" width="9.88671875" customWidth="1"/>
    <col min="4880" max="4880" width="3.33203125" customWidth="1"/>
    <col min="4881" max="4891" width="11.88671875" customWidth="1"/>
    <col min="4892" max="4892" width="11.109375" customWidth="1"/>
    <col min="5133" max="5133" width="3.33203125" customWidth="1"/>
    <col min="5134" max="5134" width="10.33203125" customWidth="1"/>
    <col min="5135" max="5135" width="9.88671875" customWidth="1"/>
    <col min="5136" max="5136" width="3.33203125" customWidth="1"/>
    <col min="5137" max="5147" width="11.88671875" customWidth="1"/>
    <col min="5148" max="5148" width="11.109375" customWidth="1"/>
    <col min="5389" max="5389" width="3.33203125" customWidth="1"/>
    <col min="5390" max="5390" width="10.33203125" customWidth="1"/>
    <col min="5391" max="5391" width="9.88671875" customWidth="1"/>
    <col min="5392" max="5392" width="3.33203125" customWidth="1"/>
    <col min="5393" max="5403" width="11.88671875" customWidth="1"/>
    <col min="5404" max="5404" width="11.109375" customWidth="1"/>
    <col min="5645" max="5645" width="3.33203125" customWidth="1"/>
    <col min="5646" max="5646" width="10.33203125" customWidth="1"/>
    <col min="5647" max="5647" width="9.88671875" customWidth="1"/>
    <col min="5648" max="5648" width="3.33203125" customWidth="1"/>
    <col min="5649" max="5659" width="11.88671875" customWidth="1"/>
    <col min="5660" max="5660" width="11.109375" customWidth="1"/>
    <col min="5901" max="5901" width="3.33203125" customWidth="1"/>
    <col min="5902" max="5902" width="10.33203125" customWidth="1"/>
    <col min="5903" max="5903" width="9.88671875" customWidth="1"/>
    <col min="5904" max="5904" width="3.33203125" customWidth="1"/>
    <col min="5905" max="5915" width="11.88671875" customWidth="1"/>
    <col min="5916" max="5916" width="11.109375" customWidth="1"/>
    <col min="6157" max="6157" width="3.33203125" customWidth="1"/>
    <col min="6158" max="6158" width="10.33203125" customWidth="1"/>
    <col min="6159" max="6159" width="9.88671875" customWidth="1"/>
    <col min="6160" max="6160" width="3.33203125" customWidth="1"/>
    <col min="6161" max="6171" width="11.88671875" customWidth="1"/>
    <col min="6172" max="6172" width="11.109375" customWidth="1"/>
    <col min="6413" max="6413" width="3.33203125" customWidth="1"/>
    <col min="6414" max="6414" width="10.33203125" customWidth="1"/>
    <col min="6415" max="6415" width="9.88671875" customWidth="1"/>
    <col min="6416" max="6416" width="3.33203125" customWidth="1"/>
    <col min="6417" max="6427" width="11.88671875" customWidth="1"/>
    <col min="6428" max="6428" width="11.109375" customWidth="1"/>
    <col min="6669" max="6669" width="3.33203125" customWidth="1"/>
    <col min="6670" max="6670" width="10.33203125" customWidth="1"/>
    <col min="6671" max="6671" width="9.88671875" customWidth="1"/>
    <col min="6672" max="6672" width="3.33203125" customWidth="1"/>
    <col min="6673" max="6683" width="11.88671875" customWidth="1"/>
    <col min="6684" max="6684" width="11.109375" customWidth="1"/>
    <col min="6925" max="6925" width="3.33203125" customWidth="1"/>
    <col min="6926" max="6926" width="10.33203125" customWidth="1"/>
    <col min="6927" max="6927" width="9.88671875" customWidth="1"/>
    <col min="6928" max="6928" width="3.33203125" customWidth="1"/>
    <col min="6929" max="6939" width="11.88671875" customWidth="1"/>
    <col min="6940" max="6940" width="11.109375" customWidth="1"/>
    <col min="7181" max="7181" width="3.33203125" customWidth="1"/>
    <col min="7182" max="7182" width="10.33203125" customWidth="1"/>
    <col min="7183" max="7183" width="9.88671875" customWidth="1"/>
    <col min="7184" max="7184" width="3.33203125" customWidth="1"/>
    <col min="7185" max="7195" width="11.88671875" customWidth="1"/>
    <col min="7196" max="7196" width="11.109375" customWidth="1"/>
    <col min="7437" max="7437" width="3.33203125" customWidth="1"/>
    <col min="7438" max="7438" width="10.33203125" customWidth="1"/>
    <col min="7439" max="7439" width="9.88671875" customWidth="1"/>
    <col min="7440" max="7440" width="3.33203125" customWidth="1"/>
    <col min="7441" max="7451" width="11.88671875" customWidth="1"/>
    <col min="7452" max="7452" width="11.109375" customWidth="1"/>
    <col min="7693" max="7693" width="3.33203125" customWidth="1"/>
    <col min="7694" max="7694" width="10.33203125" customWidth="1"/>
    <col min="7695" max="7695" width="9.88671875" customWidth="1"/>
    <col min="7696" max="7696" width="3.33203125" customWidth="1"/>
    <col min="7697" max="7707" width="11.88671875" customWidth="1"/>
    <col min="7708" max="7708" width="11.109375" customWidth="1"/>
    <col min="7949" max="7949" width="3.33203125" customWidth="1"/>
    <col min="7950" max="7950" width="10.33203125" customWidth="1"/>
    <col min="7951" max="7951" width="9.88671875" customWidth="1"/>
    <col min="7952" max="7952" width="3.33203125" customWidth="1"/>
    <col min="7953" max="7963" width="11.88671875" customWidth="1"/>
    <col min="7964" max="7964" width="11.109375" customWidth="1"/>
    <col min="8205" max="8205" width="3.33203125" customWidth="1"/>
    <col min="8206" max="8206" width="10.33203125" customWidth="1"/>
    <col min="8207" max="8207" width="9.88671875" customWidth="1"/>
    <col min="8208" max="8208" width="3.33203125" customWidth="1"/>
    <col min="8209" max="8219" width="11.88671875" customWidth="1"/>
    <col min="8220" max="8220" width="11.109375" customWidth="1"/>
    <col min="8461" max="8461" width="3.33203125" customWidth="1"/>
    <col min="8462" max="8462" width="10.33203125" customWidth="1"/>
    <col min="8463" max="8463" width="9.88671875" customWidth="1"/>
    <col min="8464" max="8464" width="3.33203125" customWidth="1"/>
    <col min="8465" max="8475" width="11.88671875" customWidth="1"/>
    <col min="8476" max="8476" width="11.109375" customWidth="1"/>
    <col min="8717" max="8717" width="3.33203125" customWidth="1"/>
    <col min="8718" max="8718" width="10.33203125" customWidth="1"/>
    <col min="8719" max="8719" width="9.88671875" customWidth="1"/>
    <col min="8720" max="8720" width="3.33203125" customWidth="1"/>
    <col min="8721" max="8731" width="11.88671875" customWidth="1"/>
    <col min="8732" max="8732" width="11.109375" customWidth="1"/>
    <col min="8973" max="8973" width="3.33203125" customWidth="1"/>
    <col min="8974" max="8974" width="10.33203125" customWidth="1"/>
    <col min="8975" max="8975" width="9.88671875" customWidth="1"/>
    <col min="8976" max="8976" width="3.33203125" customWidth="1"/>
    <col min="8977" max="8987" width="11.88671875" customWidth="1"/>
    <col min="8988" max="8988" width="11.109375" customWidth="1"/>
    <col min="9229" max="9229" width="3.33203125" customWidth="1"/>
    <col min="9230" max="9230" width="10.33203125" customWidth="1"/>
    <col min="9231" max="9231" width="9.88671875" customWidth="1"/>
    <col min="9232" max="9232" width="3.33203125" customWidth="1"/>
    <col min="9233" max="9243" width="11.88671875" customWidth="1"/>
    <col min="9244" max="9244" width="11.109375" customWidth="1"/>
    <col min="9485" max="9485" width="3.33203125" customWidth="1"/>
    <col min="9486" max="9486" width="10.33203125" customWidth="1"/>
    <col min="9487" max="9487" width="9.88671875" customWidth="1"/>
    <col min="9488" max="9488" width="3.33203125" customWidth="1"/>
    <col min="9489" max="9499" width="11.88671875" customWidth="1"/>
    <col min="9500" max="9500" width="11.109375" customWidth="1"/>
    <col min="9741" max="9741" width="3.33203125" customWidth="1"/>
    <col min="9742" max="9742" width="10.33203125" customWidth="1"/>
    <col min="9743" max="9743" width="9.88671875" customWidth="1"/>
    <col min="9744" max="9744" width="3.33203125" customWidth="1"/>
    <col min="9745" max="9755" width="11.88671875" customWidth="1"/>
    <col min="9756" max="9756" width="11.109375" customWidth="1"/>
    <col min="9997" max="9997" width="3.33203125" customWidth="1"/>
    <col min="9998" max="9998" width="10.33203125" customWidth="1"/>
    <col min="9999" max="9999" width="9.88671875" customWidth="1"/>
    <col min="10000" max="10000" width="3.33203125" customWidth="1"/>
    <col min="10001" max="10011" width="11.88671875" customWidth="1"/>
    <col min="10012" max="10012" width="11.109375" customWidth="1"/>
    <col min="10253" max="10253" width="3.33203125" customWidth="1"/>
    <col min="10254" max="10254" width="10.33203125" customWidth="1"/>
    <col min="10255" max="10255" width="9.88671875" customWidth="1"/>
    <col min="10256" max="10256" width="3.33203125" customWidth="1"/>
    <col min="10257" max="10267" width="11.88671875" customWidth="1"/>
    <col min="10268" max="10268" width="11.109375" customWidth="1"/>
    <col min="10509" max="10509" width="3.33203125" customWidth="1"/>
    <col min="10510" max="10510" width="10.33203125" customWidth="1"/>
    <col min="10511" max="10511" width="9.88671875" customWidth="1"/>
    <col min="10512" max="10512" width="3.33203125" customWidth="1"/>
    <col min="10513" max="10523" width="11.88671875" customWidth="1"/>
    <col min="10524" max="10524" width="11.109375" customWidth="1"/>
    <col min="10765" max="10765" width="3.33203125" customWidth="1"/>
    <col min="10766" max="10766" width="10.33203125" customWidth="1"/>
    <col min="10767" max="10767" width="9.88671875" customWidth="1"/>
    <col min="10768" max="10768" width="3.33203125" customWidth="1"/>
    <col min="10769" max="10779" width="11.88671875" customWidth="1"/>
    <col min="10780" max="10780" width="11.109375" customWidth="1"/>
    <col min="11021" max="11021" width="3.33203125" customWidth="1"/>
    <col min="11022" max="11022" width="10.33203125" customWidth="1"/>
    <col min="11023" max="11023" width="9.88671875" customWidth="1"/>
    <col min="11024" max="11024" width="3.33203125" customWidth="1"/>
    <col min="11025" max="11035" width="11.88671875" customWidth="1"/>
    <col min="11036" max="11036" width="11.109375" customWidth="1"/>
    <col min="11277" max="11277" width="3.33203125" customWidth="1"/>
    <col min="11278" max="11278" width="10.33203125" customWidth="1"/>
    <col min="11279" max="11279" width="9.88671875" customWidth="1"/>
    <col min="11280" max="11280" width="3.33203125" customWidth="1"/>
    <col min="11281" max="11291" width="11.88671875" customWidth="1"/>
    <col min="11292" max="11292" width="11.109375" customWidth="1"/>
    <col min="11533" max="11533" width="3.33203125" customWidth="1"/>
    <col min="11534" max="11534" width="10.33203125" customWidth="1"/>
    <col min="11535" max="11535" width="9.88671875" customWidth="1"/>
    <col min="11536" max="11536" width="3.33203125" customWidth="1"/>
    <col min="11537" max="11547" width="11.88671875" customWidth="1"/>
    <col min="11548" max="11548" width="11.109375" customWidth="1"/>
    <col min="11789" max="11789" width="3.33203125" customWidth="1"/>
    <col min="11790" max="11790" width="10.33203125" customWidth="1"/>
    <col min="11791" max="11791" width="9.88671875" customWidth="1"/>
    <col min="11792" max="11792" width="3.33203125" customWidth="1"/>
    <col min="11793" max="11803" width="11.88671875" customWidth="1"/>
    <col min="11804" max="11804" width="11.109375" customWidth="1"/>
    <col min="12045" max="12045" width="3.33203125" customWidth="1"/>
    <col min="12046" max="12046" width="10.33203125" customWidth="1"/>
    <col min="12047" max="12047" width="9.88671875" customWidth="1"/>
    <col min="12048" max="12048" width="3.33203125" customWidth="1"/>
    <col min="12049" max="12059" width="11.88671875" customWidth="1"/>
    <col min="12060" max="12060" width="11.109375" customWidth="1"/>
    <col min="12301" max="12301" width="3.33203125" customWidth="1"/>
    <col min="12302" max="12302" width="10.33203125" customWidth="1"/>
    <col min="12303" max="12303" width="9.88671875" customWidth="1"/>
    <col min="12304" max="12304" width="3.33203125" customWidth="1"/>
    <col min="12305" max="12315" width="11.88671875" customWidth="1"/>
    <col min="12316" max="12316" width="11.109375" customWidth="1"/>
    <col min="12557" max="12557" width="3.33203125" customWidth="1"/>
    <col min="12558" max="12558" width="10.33203125" customWidth="1"/>
    <col min="12559" max="12559" width="9.88671875" customWidth="1"/>
    <col min="12560" max="12560" width="3.33203125" customWidth="1"/>
    <col min="12561" max="12571" width="11.88671875" customWidth="1"/>
    <col min="12572" max="12572" width="11.109375" customWidth="1"/>
    <col min="12813" max="12813" width="3.33203125" customWidth="1"/>
    <col min="12814" max="12814" width="10.33203125" customWidth="1"/>
    <col min="12815" max="12815" width="9.88671875" customWidth="1"/>
    <col min="12816" max="12816" width="3.33203125" customWidth="1"/>
    <col min="12817" max="12827" width="11.88671875" customWidth="1"/>
    <col min="12828" max="12828" width="11.109375" customWidth="1"/>
    <col min="13069" max="13069" width="3.33203125" customWidth="1"/>
    <col min="13070" max="13070" width="10.33203125" customWidth="1"/>
    <col min="13071" max="13071" width="9.88671875" customWidth="1"/>
    <col min="13072" max="13072" width="3.33203125" customWidth="1"/>
    <col min="13073" max="13083" width="11.88671875" customWidth="1"/>
    <col min="13084" max="13084" width="11.109375" customWidth="1"/>
    <col min="13325" max="13325" width="3.33203125" customWidth="1"/>
    <col min="13326" max="13326" width="10.33203125" customWidth="1"/>
    <col min="13327" max="13327" width="9.88671875" customWidth="1"/>
    <col min="13328" max="13328" width="3.33203125" customWidth="1"/>
    <col min="13329" max="13339" width="11.88671875" customWidth="1"/>
    <col min="13340" max="13340" width="11.109375" customWidth="1"/>
    <col min="13581" max="13581" width="3.33203125" customWidth="1"/>
    <col min="13582" max="13582" width="10.33203125" customWidth="1"/>
    <col min="13583" max="13583" width="9.88671875" customWidth="1"/>
    <col min="13584" max="13584" width="3.33203125" customWidth="1"/>
    <col min="13585" max="13595" width="11.88671875" customWidth="1"/>
    <col min="13596" max="13596" width="11.109375" customWidth="1"/>
    <col min="13837" max="13837" width="3.33203125" customWidth="1"/>
    <col min="13838" max="13838" width="10.33203125" customWidth="1"/>
    <col min="13839" max="13839" width="9.88671875" customWidth="1"/>
    <col min="13840" max="13840" width="3.33203125" customWidth="1"/>
    <col min="13841" max="13851" width="11.88671875" customWidth="1"/>
    <col min="13852" max="13852" width="11.109375" customWidth="1"/>
    <col min="14093" max="14093" width="3.33203125" customWidth="1"/>
    <col min="14094" max="14094" width="10.33203125" customWidth="1"/>
    <col min="14095" max="14095" width="9.88671875" customWidth="1"/>
    <col min="14096" max="14096" width="3.33203125" customWidth="1"/>
    <col min="14097" max="14107" width="11.88671875" customWidth="1"/>
    <col min="14108" max="14108" width="11.109375" customWidth="1"/>
    <col min="14349" max="14349" width="3.33203125" customWidth="1"/>
    <col min="14350" max="14350" width="10.33203125" customWidth="1"/>
    <col min="14351" max="14351" width="9.88671875" customWidth="1"/>
    <col min="14352" max="14352" width="3.33203125" customWidth="1"/>
    <col min="14353" max="14363" width="11.88671875" customWidth="1"/>
    <col min="14364" max="14364" width="11.109375" customWidth="1"/>
    <col min="14605" max="14605" width="3.33203125" customWidth="1"/>
    <col min="14606" max="14606" width="10.33203125" customWidth="1"/>
    <col min="14607" max="14607" width="9.88671875" customWidth="1"/>
    <col min="14608" max="14608" width="3.33203125" customWidth="1"/>
    <col min="14609" max="14619" width="11.88671875" customWidth="1"/>
    <col min="14620" max="14620" width="11.109375" customWidth="1"/>
    <col min="14861" max="14861" width="3.33203125" customWidth="1"/>
    <col min="14862" max="14862" width="10.33203125" customWidth="1"/>
    <col min="14863" max="14863" width="9.88671875" customWidth="1"/>
    <col min="14864" max="14864" width="3.33203125" customWidth="1"/>
    <col min="14865" max="14875" width="11.88671875" customWidth="1"/>
    <col min="14876" max="14876" width="11.109375" customWidth="1"/>
    <col min="15117" max="15117" width="3.33203125" customWidth="1"/>
    <col min="15118" max="15118" width="10.33203125" customWidth="1"/>
    <col min="15119" max="15119" width="9.88671875" customWidth="1"/>
    <col min="15120" max="15120" width="3.33203125" customWidth="1"/>
    <col min="15121" max="15131" width="11.88671875" customWidth="1"/>
    <col min="15132" max="15132" width="11.109375" customWidth="1"/>
    <col min="15373" max="15373" width="3.33203125" customWidth="1"/>
    <col min="15374" max="15374" width="10.33203125" customWidth="1"/>
    <col min="15375" max="15375" width="9.88671875" customWidth="1"/>
    <col min="15376" max="15376" width="3.33203125" customWidth="1"/>
    <col min="15377" max="15387" width="11.88671875" customWidth="1"/>
    <col min="15388" max="15388" width="11.109375" customWidth="1"/>
    <col min="15629" max="15629" width="3.33203125" customWidth="1"/>
    <col min="15630" max="15630" width="10.33203125" customWidth="1"/>
    <col min="15631" max="15631" width="9.88671875" customWidth="1"/>
    <col min="15632" max="15632" width="3.33203125" customWidth="1"/>
    <col min="15633" max="15643" width="11.88671875" customWidth="1"/>
    <col min="15644" max="15644" width="11.109375" customWidth="1"/>
    <col min="15885" max="15885" width="3.33203125" customWidth="1"/>
    <col min="15886" max="15886" width="10.33203125" customWidth="1"/>
    <col min="15887" max="15887" width="9.88671875" customWidth="1"/>
    <col min="15888" max="15888" width="3.33203125" customWidth="1"/>
    <col min="15889" max="15899" width="11.88671875" customWidth="1"/>
    <col min="15900" max="15900" width="11.109375" customWidth="1"/>
    <col min="16141" max="16141" width="3.33203125" customWidth="1"/>
    <col min="16142" max="16142" width="10.33203125" customWidth="1"/>
    <col min="16143" max="16143" width="9.88671875" customWidth="1"/>
    <col min="16144" max="16144" width="3.33203125" customWidth="1"/>
    <col min="16145" max="16155" width="11.88671875" customWidth="1"/>
    <col min="16156" max="16156" width="11.109375" customWidth="1"/>
  </cols>
  <sheetData>
    <row r="1" spans="1:37" ht="23.1" customHeight="1">
      <c r="A1" s="4265" t="s">
        <v>145</v>
      </c>
      <c r="B1" s="4265"/>
      <c r="C1" s="4265"/>
      <c r="D1" s="4265"/>
      <c r="E1" s="4265"/>
      <c r="F1" s="4265"/>
      <c r="G1" s="4265"/>
      <c r="H1" s="4265"/>
      <c r="I1" s="4265"/>
      <c r="J1" s="4265"/>
      <c r="K1" s="4265"/>
      <c r="L1" s="4265"/>
      <c r="M1" s="4265"/>
      <c r="N1" s="4265"/>
      <c r="O1" s="4265"/>
      <c r="P1" s="4265"/>
      <c r="Q1" s="580"/>
      <c r="R1" s="580"/>
      <c r="S1" s="580"/>
      <c r="T1" s="510"/>
      <c r="U1" s="510"/>
      <c r="V1" s="510"/>
      <c r="W1" s="510"/>
      <c r="X1" s="510"/>
      <c r="Y1" s="510"/>
      <c r="Z1" s="510"/>
      <c r="AA1" s="510"/>
      <c r="AB1" s="510"/>
    </row>
    <row r="2" spans="1:37" s="50" customFormat="1" ht="16.5" customHeight="1" thickBot="1"/>
    <row r="3" spans="1:37" s="42" customFormat="1" ht="21" customHeight="1">
      <c r="E3" s="4256">
        <v>2014</v>
      </c>
      <c r="F3" s="4257"/>
      <c r="G3" s="4257"/>
      <c r="H3" s="4257"/>
      <c r="I3" s="4257"/>
      <c r="J3" s="4258"/>
      <c r="K3" s="153"/>
      <c r="L3" s="153"/>
      <c r="M3" s="153"/>
      <c r="N3" s="153"/>
      <c r="O3" s="153"/>
      <c r="P3" s="153"/>
      <c r="Q3" s="153"/>
      <c r="R3" s="153"/>
      <c r="S3" s="153"/>
      <c r="T3" s="153"/>
      <c r="U3" s="153"/>
      <c r="V3" s="153"/>
      <c r="W3" s="153"/>
      <c r="X3" s="153"/>
      <c r="Y3" s="153"/>
      <c r="Z3" s="153"/>
      <c r="AA3" s="153"/>
      <c r="AB3" s="153"/>
      <c r="AC3" s="612"/>
      <c r="AD3" s="612"/>
      <c r="AE3" s="612"/>
      <c r="AF3" s="612"/>
      <c r="AG3" s="612"/>
    </row>
    <row r="4" spans="1:37" ht="21" customHeight="1" thickBot="1">
      <c r="A4" s="14"/>
      <c r="B4" s="14"/>
      <c r="C4" s="14"/>
      <c r="D4" s="14"/>
      <c r="E4" s="4495" t="s">
        <v>3</v>
      </c>
      <c r="F4" s="4496"/>
      <c r="G4" s="4497"/>
      <c r="H4" s="4495" t="s">
        <v>4</v>
      </c>
      <c r="I4" s="4496"/>
      <c r="J4" s="4497"/>
      <c r="K4" s="4417"/>
      <c r="L4" s="4417"/>
      <c r="M4" s="4417"/>
      <c r="N4" s="4417"/>
      <c r="O4" s="4417"/>
      <c r="P4" s="4417"/>
      <c r="Q4" s="4417"/>
      <c r="R4" s="4417"/>
      <c r="S4" s="4417"/>
      <c r="T4" s="4417"/>
      <c r="U4" s="4417"/>
      <c r="V4" s="4417"/>
      <c r="W4" s="611"/>
      <c r="X4" s="611"/>
      <c r="Y4" s="611"/>
      <c r="Z4" s="4417"/>
      <c r="AA4" s="4417"/>
      <c r="AB4" s="4417"/>
      <c r="AC4" s="4417"/>
      <c r="AD4" s="4417"/>
      <c r="AE4" s="4417"/>
      <c r="AF4" s="611"/>
      <c r="AG4" s="611"/>
      <c r="AH4" s="611"/>
      <c r="AI4" s="611"/>
      <c r="AJ4" s="611"/>
    </row>
    <row r="5" spans="1:37" ht="15.75" thickBot="1">
      <c r="A5" s="29" t="s">
        <v>249</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266"/>
      <c r="AD5" s="266"/>
      <c r="AE5" s="266"/>
      <c r="AF5" s="266"/>
      <c r="AG5" s="266"/>
      <c r="AH5" s="266"/>
      <c r="AI5" s="266"/>
      <c r="AJ5" s="266"/>
    </row>
    <row r="6" spans="1:37" ht="19.5" thickBot="1">
      <c r="A6" s="16" t="s">
        <v>146</v>
      </c>
      <c r="B6" s="14"/>
      <c r="C6" s="14"/>
      <c r="D6" s="14"/>
      <c r="E6" s="4493" t="s">
        <v>147</v>
      </c>
      <c r="F6" s="4494"/>
      <c r="G6" s="267" t="s">
        <v>148</v>
      </c>
      <c r="H6" s="4493" t="s">
        <v>147</v>
      </c>
      <c r="I6" s="4494"/>
      <c r="J6" s="267" t="s">
        <v>148</v>
      </c>
      <c r="K6" s="4499"/>
      <c r="L6" s="4499"/>
      <c r="M6" s="1363"/>
      <c r="N6" s="4499"/>
      <c r="O6" s="4499"/>
      <c r="P6" s="1363"/>
      <c r="Q6" s="4499"/>
      <c r="R6" s="4499"/>
      <c r="S6" s="613"/>
      <c r="T6" s="4499"/>
      <c r="U6" s="4499"/>
      <c r="V6" s="613"/>
      <c r="W6" s="4499"/>
      <c r="X6" s="4499"/>
      <c r="Y6" s="613"/>
      <c r="Z6" s="4499"/>
      <c r="AA6" s="4499"/>
      <c r="AB6" s="613"/>
      <c r="AC6" s="4429"/>
      <c r="AD6" s="4429"/>
      <c r="AE6" s="609"/>
      <c r="AF6" s="609"/>
      <c r="AG6" s="609"/>
      <c r="AH6" s="4429"/>
      <c r="AI6" s="4429"/>
      <c r="AJ6" s="609"/>
    </row>
    <row r="7" spans="1:37" ht="49.5" customHeight="1">
      <c r="A7" s="268"/>
      <c r="B7" s="269"/>
      <c r="C7" s="269"/>
      <c r="D7" s="269"/>
      <c r="E7" s="270" t="s">
        <v>149</v>
      </c>
      <c r="F7" s="271" t="s">
        <v>150</v>
      </c>
      <c r="G7" s="272" t="s">
        <v>150</v>
      </c>
      <c r="H7" s="270" t="s">
        <v>149</v>
      </c>
      <c r="I7" s="271" t="s">
        <v>150</v>
      </c>
      <c r="J7" s="272" t="s">
        <v>150</v>
      </c>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row>
    <row r="8" spans="1:37" ht="18" customHeight="1">
      <c r="A8" s="274" t="s">
        <v>9</v>
      </c>
      <c r="B8" s="5"/>
      <c r="C8" s="5"/>
      <c r="D8" s="5"/>
      <c r="E8" s="275"/>
      <c r="F8" s="276"/>
      <c r="G8" s="277"/>
      <c r="H8" s="275"/>
      <c r="I8" s="276"/>
      <c r="J8" s="277"/>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row>
    <row r="9" spans="1:37" ht="18" customHeight="1">
      <c r="A9" s="279"/>
      <c r="B9" s="5" t="s">
        <v>56</v>
      </c>
      <c r="C9" s="5"/>
      <c r="D9" s="5"/>
      <c r="E9" s="280">
        <v>0</v>
      </c>
      <c r="F9" s="281">
        <v>296</v>
      </c>
      <c r="G9" s="282">
        <v>5707</v>
      </c>
      <c r="H9" s="280">
        <v>0</v>
      </c>
      <c r="I9" s="281">
        <v>296</v>
      </c>
      <c r="J9" s="282">
        <v>5928</v>
      </c>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1"/>
    </row>
    <row r="10" spans="1:37" ht="18" customHeight="1">
      <c r="A10" s="274"/>
      <c r="B10" s="5" t="s">
        <v>54</v>
      </c>
      <c r="C10" s="5"/>
      <c r="D10" s="5"/>
      <c r="E10" s="280">
        <v>0</v>
      </c>
      <c r="F10" s="281">
        <v>0</v>
      </c>
      <c r="G10" s="282">
        <v>0</v>
      </c>
      <c r="H10" s="280">
        <v>0</v>
      </c>
      <c r="I10" s="281">
        <v>0</v>
      </c>
      <c r="J10" s="282">
        <v>0</v>
      </c>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1"/>
    </row>
    <row r="11" spans="1:37" ht="18" customHeight="1">
      <c r="A11" s="274"/>
      <c r="B11" s="5" t="s">
        <v>55</v>
      </c>
      <c r="C11" s="5"/>
      <c r="D11" s="5"/>
      <c r="E11" s="284">
        <v>0</v>
      </c>
      <c r="F11" s="281">
        <v>2164</v>
      </c>
      <c r="G11" s="282">
        <v>304</v>
      </c>
      <c r="H11" s="284">
        <v>0</v>
      </c>
      <c r="I11" s="281">
        <v>1899</v>
      </c>
      <c r="J11" s="282">
        <v>313</v>
      </c>
      <c r="K11" s="285"/>
      <c r="L11" s="283"/>
      <c r="M11" s="283"/>
      <c r="N11" s="285"/>
      <c r="O11" s="283"/>
      <c r="P11" s="283"/>
      <c r="Q11" s="285"/>
      <c r="R11" s="283"/>
      <c r="S11" s="283"/>
      <c r="T11" s="285"/>
      <c r="U11" s="283"/>
      <c r="V11" s="283"/>
      <c r="W11" s="285"/>
      <c r="X11" s="283"/>
      <c r="Y11" s="283"/>
      <c r="Z11" s="285"/>
      <c r="AA11" s="283"/>
      <c r="AB11" s="283"/>
      <c r="AC11" s="285"/>
      <c r="AD11" s="283"/>
      <c r="AE11" s="283"/>
      <c r="AF11" s="283"/>
      <c r="AG11" s="283"/>
      <c r="AH11" s="285"/>
      <c r="AI11" s="283"/>
      <c r="AJ11" s="283"/>
      <c r="AK11" s="21"/>
    </row>
    <row r="12" spans="1:37" ht="18" customHeight="1">
      <c r="A12" s="1216"/>
      <c r="B12" s="1217"/>
      <c r="C12" s="1217"/>
      <c r="D12" s="1217"/>
      <c r="E12" s="286">
        <f t="shared" ref="E12:G12" si="0">SUM(E9:E11)</f>
        <v>0</v>
      </c>
      <c r="F12" s="287">
        <f>SUM(F9:F11)</f>
        <v>2460</v>
      </c>
      <c r="G12" s="288">
        <f t="shared" si="0"/>
        <v>6011</v>
      </c>
      <c r="H12" s="286">
        <f t="shared" ref="H12" si="1">SUM(H9:H11)</f>
        <v>0</v>
      </c>
      <c r="I12" s="287">
        <f>SUM(I9:I11)</f>
        <v>2195</v>
      </c>
      <c r="J12" s="288">
        <f t="shared" ref="J12" si="2">SUM(J9:J11)</f>
        <v>6241</v>
      </c>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1"/>
    </row>
    <row r="13" spans="1:37" ht="18" customHeight="1">
      <c r="A13" s="4490" t="s">
        <v>115</v>
      </c>
      <c r="B13" s="4491"/>
      <c r="C13" s="4491"/>
      <c r="D13" s="4492"/>
      <c r="E13" s="290"/>
      <c r="F13" s="291"/>
      <c r="G13" s="292"/>
      <c r="H13" s="290"/>
      <c r="I13" s="291"/>
      <c r="J13" s="292"/>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1"/>
    </row>
    <row r="14" spans="1:37" ht="18" customHeight="1">
      <c r="A14" s="279"/>
      <c r="B14" s="294" t="s">
        <v>24</v>
      </c>
      <c r="C14" s="5"/>
      <c r="D14" s="5"/>
      <c r="E14" s="280">
        <v>0</v>
      </c>
      <c r="F14" s="281">
        <v>652</v>
      </c>
      <c r="G14" s="282">
        <v>2414</v>
      </c>
      <c r="H14" s="280">
        <v>0</v>
      </c>
      <c r="I14" s="281">
        <v>520</v>
      </c>
      <c r="J14" s="282">
        <v>2376</v>
      </c>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1"/>
    </row>
    <row r="15" spans="1:37" ht="18" customHeight="1">
      <c r="A15" s="279"/>
      <c r="B15" s="14" t="s">
        <v>144</v>
      </c>
      <c r="C15" s="5"/>
      <c r="D15" s="5"/>
      <c r="E15" s="280">
        <v>0</v>
      </c>
      <c r="F15" s="281">
        <v>0</v>
      </c>
      <c r="G15" s="282">
        <v>0</v>
      </c>
      <c r="H15" s="280">
        <v>0</v>
      </c>
      <c r="I15" s="281">
        <v>0</v>
      </c>
      <c r="J15" s="282">
        <v>0</v>
      </c>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1"/>
    </row>
    <row r="16" spans="1:37" ht="18" customHeight="1">
      <c r="A16" s="614"/>
      <c r="B16" s="14" t="s">
        <v>362</v>
      </c>
      <c r="C16" s="615"/>
      <c r="D16" s="615"/>
      <c r="E16" s="1285">
        <v>0</v>
      </c>
      <c r="F16" s="1286">
        <v>0</v>
      </c>
      <c r="G16" s="1287">
        <v>0</v>
      </c>
      <c r="H16" s="1285">
        <v>0</v>
      </c>
      <c r="I16" s="1286">
        <v>0</v>
      </c>
      <c r="J16" s="1287">
        <v>0</v>
      </c>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1"/>
    </row>
    <row r="17" spans="1:37" ht="18" customHeight="1">
      <c r="A17" s="1216"/>
      <c r="B17" s="1218"/>
      <c r="C17" s="1217"/>
      <c r="D17" s="1217"/>
      <c r="E17" s="1288">
        <f>SUM(E14:E16)</f>
        <v>0</v>
      </c>
      <c r="F17" s="1289">
        <f t="shared" ref="F17:G17" si="3">SUM(F14:F16)</f>
        <v>652</v>
      </c>
      <c r="G17" s="1290">
        <f t="shared" si="3"/>
        <v>2414</v>
      </c>
      <c r="H17" s="1288">
        <f>SUM(H14:H16)</f>
        <v>0</v>
      </c>
      <c r="I17" s="1289">
        <f t="shared" ref="I17:J17" si="4">SUM(I14:I16)</f>
        <v>520</v>
      </c>
      <c r="J17" s="1290">
        <f t="shared" si="4"/>
        <v>2376</v>
      </c>
      <c r="K17" s="400"/>
      <c r="L17" s="289"/>
      <c r="M17" s="289"/>
      <c r="N17" s="400"/>
      <c r="O17" s="289"/>
      <c r="P17" s="289"/>
      <c r="Q17" s="400"/>
      <c r="R17" s="289"/>
      <c r="S17" s="289"/>
      <c r="T17" s="400"/>
      <c r="U17" s="289"/>
      <c r="V17" s="289"/>
      <c r="W17" s="400"/>
      <c r="X17" s="289"/>
      <c r="Y17" s="289"/>
      <c r="Z17" s="400"/>
      <c r="AA17" s="289"/>
      <c r="AB17" s="289"/>
      <c r="AC17" s="285"/>
      <c r="AD17" s="283"/>
      <c r="AE17" s="283"/>
      <c r="AF17" s="283"/>
      <c r="AG17" s="283"/>
      <c r="AH17" s="285"/>
      <c r="AI17" s="283"/>
      <c r="AJ17" s="283"/>
      <c r="AK17" s="21"/>
    </row>
    <row r="18" spans="1:37" ht="18" customHeight="1">
      <c r="A18" s="300" t="s">
        <v>116</v>
      </c>
      <c r="B18" s="301"/>
      <c r="C18" s="302"/>
      <c r="D18" s="302"/>
      <c r="E18" s="297">
        <v>0</v>
      </c>
      <c r="F18" s="298">
        <v>0</v>
      </c>
      <c r="G18" s="299">
        <v>86</v>
      </c>
      <c r="H18" s="297">
        <v>0</v>
      </c>
      <c r="I18" s="298">
        <v>0</v>
      </c>
      <c r="J18" s="299">
        <v>12</v>
      </c>
      <c r="K18" s="400"/>
      <c r="L18" s="289"/>
      <c r="M18" s="289"/>
      <c r="N18" s="400"/>
      <c r="O18" s="289"/>
      <c r="P18" s="289"/>
      <c r="Q18" s="400"/>
      <c r="R18" s="289"/>
      <c r="S18" s="289"/>
      <c r="T18" s="400"/>
      <c r="U18" s="289"/>
      <c r="V18" s="289"/>
      <c r="W18" s="400"/>
      <c r="X18" s="289"/>
      <c r="Y18" s="289"/>
      <c r="Z18" s="400"/>
      <c r="AA18" s="289"/>
      <c r="AB18" s="289"/>
      <c r="AC18" s="285"/>
      <c r="AD18" s="283"/>
      <c r="AE18" s="283"/>
      <c r="AF18" s="283"/>
      <c r="AG18" s="283"/>
      <c r="AH18" s="285"/>
      <c r="AI18" s="283"/>
      <c r="AJ18" s="283"/>
      <c r="AK18" s="21"/>
    </row>
    <row r="19" spans="1:37" ht="18" customHeight="1" thickBot="1">
      <c r="A19" s="303" t="s">
        <v>5</v>
      </c>
      <c r="B19" s="136"/>
      <c r="C19" s="136"/>
      <c r="D19" s="136"/>
      <c r="E19" s="304">
        <f t="shared" ref="E19:G19" si="5">E12+E17+E18</f>
        <v>0</v>
      </c>
      <c r="F19" s="305">
        <f t="shared" si="5"/>
        <v>3112</v>
      </c>
      <c r="G19" s="306">
        <f t="shared" si="5"/>
        <v>8511</v>
      </c>
      <c r="H19" s="304">
        <f t="shared" ref="H19:J19" si="6">H12+H17+H18</f>
        <v>0</v>
      </c>
      <c r="I19" s="305">
        <f t="shared" si="6"/>
        <v>2715</v>
      </c>
      <c r="J19" s="306">
        <f t="shared" si="6"/>
        <v>8629</v>
      </c>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1"/>
    </row>
    <row r="20" spans="1:37" s="50" customFormat="1" ht="7.5" customHeight="1"/>
    <row r="21" spans="1:37" ht="7.5" customHeight="1" thickBot="1">
      <c r="E21" s="3"/>
      <c r="F21" s="3"/>
      <c r="G21" s="3"/>
    </row>
    <row r="22" spans="1:37" s="42" customFormat="1" ht="21" customHeight="1">
      <c r="E22" s="4256">
        <v>2013</v>
      </c>
      <c r="F22" s="4257"/>
      <c r="G22" s="4257"/>
      <c r="H22" s="4257"/>
      <c r="I22" s="4257"/>
      <c r="J22" s="4257"/>
      <c r="K22" s="4257"/>
      <c r="L22" s="4257"/>
      <c r="M22" s="4257"/>
      <c r="N22" s="4257"/>
      <c r="O22" s="4257"/>
      <c r="P22" s="4258"/>
      <c r="Q22" s="153"/>
      <c r="R22" s="153"/>
      <c r="S22" s="153"/>
      <c r="T22" s="153"/>
      <c r="U22" s="153"/>
      <c r="V22" s="153"/>
      <c r="W22" s="153"/>
      <c r="X22" s="153"/>
      <c r="Y22" s="153"/>
      <c r="Z22" s="153"/>
      <c r="AA22" s="153"/>
      <c r="AB22" s="153"/>
      <c r="AC22" s="612"/>
      <c r="AD22" s="612"/>
      <c r="AE22" s="612"/>
      <c r="AF22" s="612"/>
      <c r="AG22" s="612"/>
    </row>
    <row r="23" spans="1:37" ht="21" customHeight="1" thickBot="1">
      <c r="A23" s="14"/>
      <c r="B23" s="14"/>
      <c r="C23" s="14"/>
      <c r="D23" s="14"/>
      <c r="E23" s="4495" t="s">
        <v>1</v>
      </c>
      <c r="F23" s="4496"/>
      <c r="G23" s="4497"/>
      <c r="H23" s="4495" t="s">
        <v>2</v>
      </c>
      <c r="I23" s="4496"/>
      <c r="J23" s="4497"/>
      <c r="K23" s="4495" t="s">
        <v>3</v>
      </c>
      <c r="L23" s="4496"/>
      <c r="M23" s="4497"/>
      <c r="N23" s="4495" t="s">
        <v>4</v>
      </c>
      <c r="O23" s="4496"/>
      <c r="P23" s="4497"/>
      <c r="Q23" s="4489"/>
      <c r="R23" s="4417"/>
      <c r="S23" s="4417"/>
      <c r="T23" s="4417"/>
      <c r="U23" s="4417"/>
      <c r="V23" s="4417"/>
      <c r="W23" s="611"/>
      <c r="X23" s="611"/>
      <c r="Y23" s="611"/>
      <c r="Z23" s="4417"/>
      <c r="AA23" s="4417"/>
      <c r="AB23" s="4417"/>
      <c r="AC23" s="4417"/>
      <c r="AD23" s="4417"/>
      <c r="AE23" s="4417"/>
      <c r="AF23" s="611"/>
      <c r="AG23" s="611"/>
      <c r="AH23" s="611"/>
      <c r="AI23" s="611"/>
      <c r="AJ23" s="611"/>
    </row>
    <row r="24" spans="1:37" ht="15.75" thickBot="1">
      <c r="A24" s="29" t="s">
        <v>249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266"/>
      <c r="AD24" s="266"/>
      <c r="AE24" s="266"/>
      <c r="AF24" s="266"/>
      <c r="AG24" s="266"/>
      <c r="AH24" s="266"/>
      <c r="AI24" s="266"/>
      <c r="AJ24" s="266"/>
    </row>
    <row r="25" spans="1:37" ht="19.5" thickBot="1">
      <c r="A25" s="16" t="s">
        <v>146</v>
      </c>
      <c r="B25" s="14"/>
      <c r="C25" s="14"/>
      <c r="D25" s="14"/>
      <c r="E25" s="4493" t="s">
        <v>147</v>
      </c>
      <c r="F25" s="4494"/>
      <c r="G25" s="267" t="s">
        <v>148</v>
      </c>
      <c r="H25" s="4493" t="s">
        <v>147</v>
      </c>
      <c r="I25" s="4494"/>
      <c r="J25" s="267" t="s">
        <v>148</v>
      </c>
      <c r="K25" s="4493" t="s">
        <v>147</v>
      </c>
      <c r="L25" s="4494"/>
      <c r="M25" s="267" t="s">
        <v>148</v>
      </c>
      <c r="N25" s="4493" t="s">
        <v>147</v>
      </c>
      <c r="O25" s="4494"/>
      <c r="P25" s="267" t="s">
        <v>148</v>
      </c>
      <c r="Q25" s="4498"/>
      <c r="R25" s="4499"/>
      <c r="S25" s="613"/>
      <c r="T25" s="4499"/>
      <c r="U25" s="4499"/>
      <c r="V25" s="613"/>
      <c r="W25" s="4499"/>
      <c r="X25" s="4499"/>
      <c r="Y25" s="613"/>
      <c r="Z25" s="4499"/>
      <c r="AA25" s="4499"/>
      <c r="AB25" s="613"/>
      <c r="AC25" s="4429"/>
      <c r="AD25" s="4429"/>
      <c r="AE25" s="609"/>
      <c r="AF25" s="609"/>
      <c r="AG25" s="609"/>
      <c r="AH25" s="4429"/>
      <c r="AI25" s="4429"/>
      <c r="AJ25" s="609"/>
    </row>
    <row r="26" spans="1:37" ht="49.5" customHeight="1">
      <c r="A26" s="268"/>
      <c r="B26" s="269"/>
      <c r="C26" s="269"/>
      <c r="D26" s="269"/>
      <c r="E26" s="270" t="s">
        <v>149</v>
      </c>
      <c r="F26" s="271" t="s">
        <v>150</v>
      </c>
      <c r="G26" s="272" t="s">
        <v>150</v>
      </c>
      <c r="H26" s="270" t="s">
        <v>149</v>
      </c>
      <c r="I26" s="271" t="s">
        <v>150</v>
      </c>
      <c r="J26" s="272" t="s">
        <v>150</v>
      </c>
      <c r="K26" s="270" t="s">
        <v>149</v>
      </c>
      <c r="L26" s="271" t="s">
        <v>150</v>
      </c>
      <c r="M26" s="272" t="s">
        <v>150</v>
      </c>
      <c r="N26" s="270" t="s">
        <v>149</v>
      </c>
      <c r="O26" s="271" t="s">
        <v>150</v>
      </c>
      <c r="P26" s="272" t="s">
        <v>150</v>
      </c>
      <c r="Q26" s="273"/>
      <c r="R26" s="273"/>
      <c r="S26" s="273"/>
      <c r="T26" s="273"/>
      <c r="U26" s="273"/>
      <c r="V26" s="273"/>
      <c r="W26" s="273"/>
      <c r="X26" s="273"/>
      <c r="Y26" s="273"/>
      <c r="Z26" s="273"/>
      <c r="AA26" s="273"/>
      <c r="AB26" s="273"/>
      <c r="AC26" s="273"/>
      <c r="AD26" s="273"/>
      <c r="AE26" s="273"/>
      <c r="AF26" s="273"/>
      <c r="AG26" s="273"/>
      <c r="AH26" s="273"/>
      <c r="AI26" s="273"/>
      <c r="AJ26" s="273"/>
    </row>
    <row r="27" spans="1:37" ht="18" customHeight="1">
      <c r="A27" s="274" t="s">
        <v>9</v>
      </c>
      <c r="B27" s="5"/>
      <c r="C27" s="5"/>
      <c r="D27" s="5"/>
      <c r="E27" s="275"/>
      <c r="F27" s="276"/>
      <c r="G27" s="277"/>
      <c r="H27" s="275"/>
      <c r="I27" s="276"/>
      <c r="J27" s="277"/>
      <c r="K27" s="275"/>
      <c r="L27" s="276"/>
      <c r="M27" s="277"/>
      <c r="N27" s="275"/>
      <c r="O27" s="276"/>
      <c r="P27" s="277"/>
      <c r="Q27" s="278"/>
      <c r="R27" s="278"/>
      <c r="S27" s="278"/>
      <c r="T27" s="278"/>
      <c r="U27" s="278"/>
      <c r="V27" s="278"/>
      <c r="W27" s="278"/>
      <c r="X27" s="278"/>
      <c r="Y27" s="278"/>
      <c r="Z27" s="278"/>
      <c r="AA27" s="278"/>
      <c r="AB27" s="278"/>
      <c r="AC27" s="278"/>
      <c r="AD27" s="278"/>
      <c r="AE27" s="278"/>
      <c r="AF27" s="278"/>
      <c r="AG27" s="278"/>
      <c r="AH27" s="278"/>
      <c r="AI27" s="278"/>
      <c r="AJ27" s="278"/>
    </row>
    <row r="28" spans="1:37" ht="18" customHeight="1">
      <c r="A28" s="279"/>
      <c r="B28" s="5" t="s">
        <v>56</v>
      </c>
      <c r="C28" s="5"/>
      <c r="D28" s="5"/>
      <c r="E28" s="280">
        <v>0</v>
      </c>
      <c r="F28" s="281">
        <v>242</v>
      </c>
      <c r="G28" s="282">
        <v>6147</v>
      </c>
      <c r="H28" s="280">
        <v>0</v>
      </c>
      <c r="I28" s="281">
        <v>420</v>
      </c>
      <c r="J28" s="282">
        <v>6079</v>
      </c>
      <c r="K28" s="280">
        <v>0</v>
      </c>
      <c r="L28" s="281">
        <v>388</v>
      </c>
      <c r="M28" s="282">
        <v>6126</v>
      </c>
      <c r="N28" s="280">
        <v>0</v>
      </c>
      <c r="O28" s="281">
        <v>433</v>
      </c>
      <c r="P28" s="282">
        <v>6644</v>
      </c>
      <c r="Q28" s="283"/>
      <c r="R28" s="283"/>
      <c r="S28" s="283"/>
      <c r="T28" s="283"/>
      <c r="U28" s="283"/>
      <c r="V28" s="283"/>
      <c r="W28" s="283"/>
      <c r="X28" s="283"/>
      <c r="Y28" s="283"/>
      <c r="Z28" s="283"/>
      <c r="AA28" s="283"/>
      <c r="AB28" s="283"/>
      <c r="AC28" s="283"/>
      <c r="AD28" s="283"/>
      <c r="AE28" s="283"/>
      <c r="AF28" s="283"/>
      <c r="AG28" s="283"/>
      <c r="AH28" s="283"/>
      <c r="AI28" s="283"/>
      <c r="AJ28" s="283"/>
      <c r="AK28" s="21"/>
    </row>
    <row r="29" spans="1:37" ht="18" customHeight="1">
      <c r="A29" s="274"/>
      <c r="B29" s="5" t="s">
        <v>54</v>
      </c>
      <c r="C29" s="5"/>
      <c r="D29" s="5"/>
      <c r="E29" s="280">
        <v>0</v>
      </c>
      <c r="F29" s="281">
        <v>0</v>
      </c>
      <c r="G29" s="282">
        <v>0</v>
      </c>
      <c r="H29" s="280">
        <v>0</v>
      </c>
      <c r="I29" s="281">
        <v>0</v>
      </c>
      <c r="J29" s="282">
        <v>0</v>
      </c>
      <c r="K29" s="280">
        <v>0</v>
      </c>
      <c r="L29" s="281">
        <v>0</v>
      </c>
      <c r="M29" s="282">
        <v>0</v>
      </c>
      <c r="N29" s="280">
        <v>0</v>
      </c>
      <c r="O29" s="281">
        <v>0</v>
      </c>
      <c r="P29" s="282">
        <v>0</v>
      </c>
      <c r="Q29" s="283"/>
      <c r="R29" s="283"/>
      <c r="S29" s="283"/>
      <c r="T29" s="283"/>
      <c r="U29" s="283"/>
      <c r="V29" s="283"/>
      <c r="W29" s="283"/>
      <c r="X29" s="283"/>
      <c r="Y29" s="283"/>
      <c r="Z29" s="283"/>
      <c r="AA29" s="283"/>
      <c r="AB29" s="283"/>
      <c r="AC29" s="283"/>
      <c r="AD29" s="283"/>
      <c r="AE29" s="283"/>
      <c r="AF29" s="283"/>
      <c r="AG29" s="283"/>
      <c r="AH29" s="283"/>
      <c r="AI29" s="283"/>
      <c r="AJ29" s="283"/>
      <c r="AK29" s="21"/>
    </row>
    <row r="30" spans="1:37" ht="18" customHeight="1">
      <c r="A30" s="274"/>
      <c r="B30" s="5" t="s">
        <v>55</v>
      </c>
      <c r="C30" s="5"/>
      <c r="D30" s="5"/>
      <c r="E30" s="284">
        <v>0</v>
      </c>
      <c r="F30" s="281">
        <v>1201</v>
      </c>
      <c r="G30" s="282">
        <v>306</v>
      </c>
      <c r="H30" s="284">
        <v>0</v>
      </c>
      <c r="I30" s="281">
        <v>1170</v>
      </c>
      <c r="J30" s="282">
        <v>307</v>
      </c>
      <c r="K30" s="284">
        <v>0</v>
      </c>
      <c r="L30" s="281">
        <v>1138</v>
      </c>
      <c r="M30" s="282">
        <v>294</v>
      </c>
      <c r="N30" s="284">
        <v>0</v>
      </c>
      <c r="O30" s="281">
        <v>1062</v>
      </c>
      <c r="P30" s="282">
        <v>302</v>
      </c>
      <c r="Q30" s="285"/>
      <c r="R30" s="283"/>
      <c r="S30" s="283"/>
      <c r="T30" s="285"/>
      <c r="U30" s="283"/>
      <c r="V30" s="283"/>
      <c r="W30" s="285"/>
      <c r="X30" s="283"/>
      <c r="Y30" s="283"/>
      <c r="Z30" s="285"/>
      <c r="AA30" s="283"/>
      <c r="AB30" s="283"/>
      <c r="AC30" s="285"/>
      <c r="AD30" s="283"/>
      <c r="AE30" s="283"/>
      <c r="AF30" s="283"/>
      <c r="AG30" s="283"/>
      <c r="AH30" s="285"/>
      <c r="AI30" s="283"/>
      <c r="AJ30" s="283"/>
      <c r="AK30" s="21"/>
    </row>
    <row r="31" spans="1:37" ht="18" customHeight="1">
      <c r="A31" s="1216"/>
      <c r="B31" s="1217"/>
      <c r="C31" s="1217"/>
      <c r="D31" s="1217"/>
      <c r="E31" s="286">
        <f t="shared" ref="E31:G31" si="7">SUM(E28:E30)</f>
        <v>0</v>
      </c>
      <c r="F31" s="287">
        <f t="shared" si="7"/>
        <v>1443</v>
      </c>
      <c r="G31" s="288">
        <f t="shared" si="7"/>
        <v>6453</v>
      </c>
      <c r="H31" s="286">
        <f t="shared" ref="H31:P31" si="8">SUM(H28:H30)</f>
        <v>0</v>
      </c>
      <c r="I31" s="287">
        <f t="shared" si="8"/>
        <v>1590</v>
      </c>
      <c r="J31" s="288">
        <f t="shared" si="8"/>
        <v>6386</v>
      </c>
      <c r="K31" s="286">
        <f t="shared" si="8"/>
        <v>0</v>
      </c>
      <c r="L31" s="287">
        <f t="shared" si="8"/>
        <v>1526</v>
      </c>
      <c r="M31" s="288">
        <f t="shared" si="8"/>
        <v>6420</v>
      </c>
      <c r="N31" s="286">
        <f t="shared" si="8"/>
        <v>0</v>
      </c>
      <c r="O31" s="287">
        <f t="shared" si="8"/>
        <v>1495</v>
      </c>
      <c r="P31" s="288">
        <f t="shared" si="8"/>
        <v>6946</v>
      </c>
      <c r="Q31" s="289"/>
      <c r="R31" s="289"/>
      <c r="S31" s="289"/>
      <c r="T31" s="289"/>
      <c r="U31" s="289"/>
      <c r="V31" s="289"/>
      <c r="W31" s="289"/>
      <c r="X31" s="289"/>
      <c r="Y31" s="289"/>
      <c r="Z31" s="289"/>
      <c r="AA31" s="289"/>
      <c r="AB31" s="289"/>
      <c r="AC31" s="289"/>
      <c r="AD31" s="289"/>
      <c r="AE31" s="289"/>
      <c r="AF31" s="289"/>
      <c r="AG31" s="289"/>
      <c r="AH31" s="289"/>
      <c r="AI31" s="289"/>
      <c r="AJ31" s="289"/>
      <c r="AK31" s="21"/>
    </row>
    <row r="32" spans="1:37" ht="18" customHeight="1">
      <c r="A32" s="4490" t="s">
        <v>115</v>
      </c>
      <c r="B32" s="4491"/>
      <c r="C32" s="4491"/>
      <c r="D32" s="4492"/>
      <c r="E32" s="290"/>
      <c r="F32" s="291"/>
      <c r="G32" s="292"/>
      <c r="H32" s="290"/>
      <c r="I32" s="291"/>
      <c r="J32" s="292"/>
      <c r="K32" s="290"/>
      <c r="L32" s="291"/>
      <c r="M32" s="292"/>
      <c r="N32" s="290"/>
      <c r="O32" s="291"/>
      <c r="P32" s="292"/>
      <c r="Q32" s="293"/>
      <c r="R32" s="293"/>
      <c r="S32" s="293"/>
      <c r="T32" s="293"/>
      <c r="U32" s="293"/>
      <c r="V32" s="293"/>
      <c r="W32" s="293"/>
      <c r="X32" s="293"/>
      <c r="Y32" s="293"/>
      <c r="Z32" s="293"/>
      <c r="AA32" s="293"/>
      <c r="AB32" s="293"/>
      <c r="AC32" s="293"/>
      <c r="AD32" s="293"/>
      <c r="AE32" s="293"/>
      <c r="AF32" s="293"/>
      <c r="AG32" s="293"/>
      <c r="AH32" s="293"/>
      <c r="AI32" s="293"/>
      <c r="AJ32" s="293"/>
      <c r="AK32" s="21"/>
    </row>
    <row r="33" spans="1:37" ht="18" customHeight="1">
      <c r="A33" s="279"/>
      <c r="B33" s="294" t="s">
        <v>24</v>
      </c>
      <c r="C33" s="5"/>
      <c r="D33" s="5"/>
      <c r="E33" s="280">
        <v>0</v>
      </c>
      <c r="F33" s="281">
        <v>254</v>
      </c>
      <c r="G33" s="282">
        <v>2338</v>
      </c>
      <c r="H33" s="280">
        <v>0</v>
      </c>
      <c r="I33" s="281">
        <v>643</v>
      </c>
      <c r="J33" s="282">
        <v>1903</v>
      </c>
      <c r="K33" s="280">
        <v>0</v>
      </c>
      <c r="L33" s="281">
        <v>504</v>
      </c>
      <c r="M33" s="282">
        <v>2110</v>
      </c>
      <c r="N33" s="280">
        <v>0</v>
      </c>
      <c r="O33" s="281">
        <v>561</v>
      </c>
      <c r="P33" s="282">
        <v>2190</v>
      </c>
      <c r="Q33" s="283"/>
      <c r="R33" s="283"/>
      <c r="S33" s="283"/>
      <c r="T33" s="283"/>
      <c r="U33" s="283"/>
      <c r="V33" s="283"/>
      <c r="W33" s="283"/>
      <c r="X33" s="283"/>
      <c r="Y33" s="283"/>
      <c r="Z33" s="283"/>
      <c r="AA33" s="283"/>
      <c r="AB33" s="283"/>
      <c r="AC33" s="283"/>
      <c r="AD33" s="283"/>
      <c r="AE33" s="283"/>
      <c r="AF33" s="283"/>
      <c r="AG33" s="283"/>
      <c r="AH33" s="283"/>
      <c r="AI33" s="283"/>
      <c r="AJ33" s="283"/>
      <c r="AK33" s="21"/>
    </row>
    <row r="34" spans="1:37" ht="18" customHeight="1">
      <c r="A34" s="279"/>
      <c r="B34" s="14" t="s">
        <v>144</v>
      </c>
      <c r="C34" s="5"/>
      <c r="D34" s="5"/>
      <c r="E34" s="280">
        <v>0</v>
      </c>
      <c r="F34" s="281">
        <v>0</v>
      </c>
      <c r="G34" s="282">
        <v>0</v>
      </c>
      <c r="H34" s="280">
        <v>0</v>
      </c>
      <c r="I34" s="281">
        <v>0</v>
      </c>
      <c r="J34" s="282">
        <v>0</v>
      </c>
      <c r="K34" s="280">
        <v>0</v>
      </c>
      <c r="L34" s="281">
        <v>0</v>
      </c>
      <c r="M34" s="282">
        <v>0</v>
      </c>
      <c r="N34" s="280">
        <v>0</v>
      </c>
      <c r="O34" s="281">
        <v>0</v>
      </c>
      <c r="P34" s="282">
        <v>0</v>
      </c>
      <c r="Q34" s="283"/>
      <c r="R34" s="283"/>
      <c r="S34" s="283"/>
      <c r="T34" s="283"/>
      <c r="U34" s="283"/>
      <c r="V34" s="283"/>
      <c r="W34" s="283"/>
      <c r="X34" s="283"/>
      <c r="Y34" s="283"/>
      <c r="Z34" s="283"/>
      <c r="AA34" s="283"/>
      <c r="AB34" s="283"/>
      <c r="AC34" s="283"/>
      <c r="AD34" s="283"/>
      <c r="AE34" s="283"/>
      <c r="AF34" s="283"/>
      <c r="AG34" s="283"/>
      <c r="AH34" s="283"/>
      <c r="AI34" s="283"/>
      <c r="AJ34" s="283"/>
      <c r="AK34" s="21"/>
    </row>
    <row r="35" spans="1:37" ht="18" customHeight="1">
      <c r="A35" s="614"/>
      <c r="B35" s="14" t="s">
        <v>362</v>
      </c>
      <c r="C35" s="615"/>
      <c r="D35" s="615"/>
      <c r="E35" s="280">
        <v>0</v>
      </c>
      <c r="F35" s="281">
        <v>0</v>
      </c>
      <c r="G35" s="282">
        <v>2</v>
      </c>
      <c r="H35" s="280">
        <v>0</v>
      </c>
      <c r="I35" s="281">
        <v>0</v>
      </c>
      <c r="J35" s="282">
        <v>870</v>
      </c>
      <c r="K35" s="280">
        <v>0</v>
      </c>
      <c r="L35" s="281">
        <v>0</v>
      </c>
      <c r="M35" s="282">
        <v>90</v>
      </c>
      <c r="N35" s="280">
        <v>0</v>
      </c>
      <c r="O35" s="281">
        <v>0</v>
      </c>
      <c r="P35" s="282">
        <v>2000</v>
      </c>
      <c r="Q35" s="283"/>
      <c r="R35" s="283"/>
      <c r="S35" s="283"/>
      <c r="T35" s="283"/>
      <c r="U35" s="283"/>
      <c r="V35" s="283"/>
      <c r="W35" s="283"/>
      <c r="X35" s="283"/>
      <c r="Y35" s="283"/>
      <c r="Z35" s="283"/>
      <c r="AA35" s="283"/>
      <c r="AB35" s="283"/>
      <c r="AC35" s="283"/>
      <c r="AD35" s="283"/>
      <c r="AE35" s="283"/>
      <c r="AF35" s="283"/>
      <c r="AG35" s="283"/>
      <c r="AH35" s="283"/>
      <c r="AI35" s="283"/>
      <c r="AJ35" s="283"/>
      <c r="AK35" s="21"/>
    </row>
    <row r="36" spans="1:37" ht="18" customHeight="1">
      <c r="A36" s="1216"/>
      <c r="B36" s="1218"/>
      <c r="C36" s="1217"/>
      <c r="D36" s="1217"/>
      <c r="E36" s="1436">
        <f>SUM(E33:E35)</f>
        <v>0</v>
      </c>
      <c r="F36" s="287">
        <f t="shared" ref="F36:G36" si="9">SUM(F33:F35)</f>
        <v>254</v>
      </c>
      <c r="G36" s="288">
        <f t="shared" si="9"/>
        <v>2340</v>
      </c>
      <c r="H36" s="1436">
        <f t="shared" ref="H36:P36" si="10">SUM(H33:H35)</f>
        <v>0</v>
      </c>
      <c r="I36" s="287">
        <f t="shared" si="10"/>
        <v>643</v>
      </c>
      <c r="J36" s="288">
        <f t="shared" si="10"/>
        <v>2773</v>
      </c>
      <c r="K36" s="1436">
        <f t="shared" si="10"/>
        <v>0</v>
      </c>
      <c r="L36" s="287">
        <f t="shared" si="10"/>
        <v>504</v>
      </c>
      <c r="M36" s="288">
        <f t="shared" si="10"/>
        <v>2200</v>
      </c>
      <c r="N36" s="1436">
        <f t="shared" si="10"/>
        <v>0</v>
      </c>
      <c r="O36" s="287">
        <f t="shared" si="10"/>
        <v>561</v>
      </c>
      <c r="P36" s="288">
        <f t="shared" si="10"/>
        <v>4190</v>
      </c>
      <c r="Q36" s="400"/>
      <c r="R36" s="289"/>
      <c r="S36" s="289"/>
      <c r="T36" s="400"/>
      <c r="U36" s="289"/>
      <c r="V36" s="289"/>
      <c r="W36" s="400"/>
      <c r="X36" s="289"/>
      <c r="Y36" s="289"/>
      <c r="Z36" s="400"/>
      <c r="AA36" s="289"/>
      <c r="AB36" s="289"/>
      <c r="AC36" s="285"/>
      <c r="AD36" s="283"/>
      <c r="AE36" s="283"/>
      <c r="AF36" s="283"/>
      <c r="AG36" s="283"/>
      <c r="AH36" s="285"/>
      <c r="AI36" s="283"/>
      <c r="AJ36" s="283"/>
      <c r="AK36" s="21"/>
    </row>
    <row r="37" spans="1:37" ht="18" customHeight="1">
      <c r="A37" s="300" t="s">
        <v>116</v>
      </c>
      <c r="B37" s="301"/>
      <c r="C37" s="302"/>
      <c r="D37" s="302"/>
      <c r="E37" s="297">
        <v>0</v>
      </c>
      <c r="F37" s="298">
        <v>0</v>
      </c>
      <c r="G37" s="299">
        <v>9</v>
      </c>
      <c r="H37" s="297">
        <v>0</v>
      </c>
      <c r="I37" s="298">
        <v>0</v>
      </c>
      <c r="J37" s="299">
        <v>13</v>
      </c>
      <c r="K37" s="297">
        <v>0</v>
      </c>
      <c r="L37" s="298">
        <v>0</v>
      </c>
      <c r="M37" s="299">
        <v>18</v>
      </c>
      <c r="N37" s="297">
        <v>0</v>
      </c>
      <c r="O37" s="298">
        <v>0</v>
      </c>
      <c r="P37" s="299">
        <v>51</v>
      </c>
      <c r="Q37" s="400"/>
      <c r="R37" s="289"/>
      <c r="S37" s="289"/>
      <c r="T37" s="400"/>
      <c r="U37" s="289"/>
      <c r="V37" s="289"/>
      <c r="W37" s="400"/>
      <c r="X37" s="289"/>
      <c r="Y37" s="289"/>
      <c r="Z37" s="400"/>
      <c r="AA37" s="289"/>
      <c r="AB37" s="289"/>
      <c r="AC37" s="285"/>
      <c r="AD37" s="283"/>
      <c r="AE37" s="283"/>
      <c r="AF37" s="283"/>
      <c r="AG37" s="283"/>
      <c r="AH37" s="285"/>
      <c r="AI37" s="283"/>
      <c r="AJ37" s="283"/>
      <c r="AK37" s="21"/>
    </row>
    <row r="38" spans="1:37" ht="18" customHeight="1" thickBot="1">
      <c r="A38" s="303" t="s">
        <v>5</v>
      </c>
      <c r="B38" s="136"/>
      <c r="C38" s="136"/>
      <c r="D38" s="136"/>
      <c r="E38" s="304">
        <f t="shared" ref="E38:G38" si="11">E31+E36+E37</f>
        <v>0</v>
      </c>
      <c r="F38" s="305">
        <f t="shared" si="11"/>
        <v>1697</v>
      </c>
      <c r="G38" s="306">
        <f t="shared" si="11"/>
        <v>8802</v>
      </c>
      <c r="H38" s="304">
        <f t="shared" ref="H38:P38" si="12">H31+H36+H37</f>
        <v>0</v>
      </c>
      <c r="I38" s="305">
        <f t="shared" si="12"/>
        <v>2233</v>
      </c>
      <c r="J38" s="306">
        <f t="shared" si="12"/>
        <v>9172</v>
      </c>
      <c r="K38" s="304">
        <f t="shared" si="12"/>
        <v>0</v>
      </c>
      <c r="L38" s="305">
        <f t="shared" si="12"/>
        <v>2030</v>
      </c>
      <c r="M38" s="306">
        <f t="shared" si="12"/>
        <v>8638</v>
      </c>
      <c r="N38" s="304">
        <f t="shared" si="12"/>
        <v>0</v>
      </c>
      <c r="O38" s="305">
        <f t="shared" si="12"/>
        <v>2056</v>
      </c>
      <c r="P38" s="306">
        <f t="shared" si="12"/>
        <v>11187</v>
      </c>
      <c r="Q38" s="289"/>
      <c r="R38" s="289"/>
      <c r="S38" s="289"/>
      <c r="T38" s="289"/>
      <c r="U38" s="289"/>
      <c r="V38" s="289"/>
      <c r="W38" s="289"/>
      <c r="X38" s="289"/>
      <c r="Y38" s="289"/>
      <c r="Z38" s="289"/>
      <c r="AA38" s="289"/>
      <c r="AB38" s="289"/>
      <c r="AC38" s="289"/>
      <c r="AD38" s="289"/>
      <c r="AE38" s="289"/>
      <c r="AF38" s="289"/>
      <c r="AG38" s="289"/>
      <c r="AH38" s="289"/>
      <c r="AI38" s="289"/>
      <c r="AJ38" s="289"/>
      <c r="AK38" s="21"/>
    </row>
    <row r="39" spans="1:37">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row>
    <row r="40" spans="1:37">
      <c r="A40" s="728" t="s">
        <v>252</v>
      </c>
    </row>
    <row r="41" spans="1:37" s="17" customFormat="1">
      <c r="A41" s="1257"/>
      <c r="D41" s="44"/>
      <c r="E41" s="44"/>
      <c r="F41" s="44"/>
      <c r="G41" s="44"/>
      <c r="H41" s="44"/>
      <c r="I41" s="44"/>
      <c r="J41" s="44"/>
      <c r="K41" s="44"/>
      <c r="L41" s="44"/>
      <c r="M41" s="44"/>
      <c r="N41" s="44"/>
      <c r="O41" s="44"/>
      <c r="P41" s="44"/>
    </row>
  </sheetData>
  <mergeCells count="41">
    <mergeCell ref="A13:D13"/>
    <mergeCell ref="T6:U6"/>
    <mergeCell ref="W6:X6"/>
    <mergeCell ref="Z6:AA6"/>
    <mergeCell ref="E6:F6"/>
    <mergeCell ref="H6:I6"/>
    <mergeCell ref="K6:L6"/>
    <mergeCell ref="N6:O6"/>
    <mergeCell ref="Q6:R6"/>
    <mergeCell ref="E3:J3"/>
    <mergeCell ref="AC4:AE4"/>
    <mergeCell ref="AC6:AD6"/>
    <mergeCell ref="AH6:AI6"/>
    <mergeCell ref="E4:G4"/>
    <mergeCell ref="H4:J4"/>
    <mergeCell ref="K4:M4"/>
    <mergeCell ref="N4:P4"/>
    <mergeCell ref="Q4:S4"/>
    <mergeCell ref="T4:V4"/>
    <mergeCell ref="Z4:AB4"/>
    <mergeCell ref="E22:P22"/>
    <mergeCell ref="AC23:AE23"/>
    <mergeCell ref="A1:P1"/>
    <mergeCell ref="AH25:AI25"/>
    <mergeCell ref="Q25:R25"/>
    <mergeCell ref="T25:U25"/>
    <mergeCell ref="W25:X25"/>
    <mergeCell ref="Z25:AA25"/>
    <mergeCell ref="AC25:AD25"/>
    <mergeCell ref="E23:G23"/>
    <mergeCell ref="E25:F25"/>
    <mergeCell ref="H23:J23"/>
    <mergeCell ref="T23:V23"/>
    <mergeCell ref="H25:I25"/>
    <mergeCell ref="Z23:AB23"/>
    <mergeCell ref="K25:L25"/>
    <mergeCell ref="Q23:S23"/>
    <mergeCell ref="A32:D32"/>
    <mergeCell ref="N25:O25"/>
    <mergeCell ref="K23:M23"/>
    <mergeCell ref="N23:P23"/>
  </mergeCells>
  <conditionalFormatting sqref="D41:P41">
    <cfRule type="expression" dxfId="2" priority="1" stopIfTrue="1">
      <formula>ABS(D41)&gt;0</formula>
    </cfRule>
  </conditionalFormatting>
  <printOptions horizontalCentered="1"/>
  <pageMargins left="0.31496062992125984" right="0.31496062992125984" top="0.39370078740157483" bottom="0.39370078740157483" header="0.19685039370078741" footer="0.19685039370078741"/>
  <pageSetup scale="65" orientation="landscape" r:id="rId1"/>
  <headerFooter alignWithMargins="0">
    <oddFooter>&amp;L&amp;"Tahoma,Italique"National Bank of Canada - Supplementary Financial Information&amp;R&amp;"Tahoma,Italique"page 46</oddFooter>
  </headerFooter>
  <drawing r:id="rId2"/>
  <legacyDrawing r:id="rId3"/>
  <oleObjects>
    <mc:AlternateContent xmlns:mc="http://schemas.openxmlformats.org/markup-compatibility/2006">
      <mc:Choice Requires="x14">
        <oleObject progId="Word.Document.8" shapeId="139265" r:id="rId4">
          <objectPr defaultSize="0" r:id="rId5">
            <anchor moveWithCells="1">
              <from>
                <xdr:col>0</xdr:col>
                <xdr:colOff>104775</xdr:colOff>
                <xdr:row>0</xdr:row>
                <xdr:rowOff>28575</xdr:rowOff>
              </from>
              <to>
                <xdr:col>1</xdr:col>
                <xdr:colOff>66675</xdr:colOff>
                <xdr:row>0</xdr:row>
                <xdr:rowOff>266700</xdr:rowOff>
              </to>
            </anchor>
          </objectPr>
        </oleObject>
      </mc:Choice>
      <mc:Fallback>
        <oleObject progId="Word.Document.8" shapeId="139265" r:id="rId4"/>
      </mc:Fallback>
    </mc:AlternateContent>
  </oleObject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5">
    <tabColor rgb="FFFF0000"/>
    <pageSetUpPr fitToPage="1"/>
  </sheetPr>
  <dimension ref="A1:BC27"/>
  <sheetViews>
    <sheetView showZeros="0" view="pageBreakPreview" zoomScale="75" zoomScaleSheetLayoutView="75" workbookViewId="0">
      <selection activeCell="C14" sqref="C14"/>
    </sheetView>
  </sheetViews>
  <sheetFormatPr defaultColWidth="8.88671875" defaultRowHeight="15"/>
  <cols>
    <col min="1" max="1" width="8.88671875" customWidth="1"/>
    <col min="2" max="2" width="9" customWidth="1"/>
    <col min="3" max="3" width="13.33203125" customWidth="1"/>
    <col min="4" max="4" width="1.88671875" customWidth="1"/>
    <col min="5" max="26" width="9.77734375" customWidth="1"/>
    <col min="27" max="27" width="9.77734375" bestFit="1" customWidth="1"/>
    <col min="28" max="28" width="9.44140625" bestFit="1" customWidth="1"/>
    <col min="29" max="36" width="9.77734375" customWidth="1"/>
    <col min="273" max="274" width="8.88671875" customWidth="1"/>
    <col min="275" max="275" width="14.33203125" customWidth="1"/>
    <col min="276" max="276" width="1.88671875" customWidth="1"/>
    <col min="277" max="282" width="9.77734375" customWidth="1"/>
    <col min="283" max="283" width="9.77734375" bestFit="1" customWidth="1"/>
    <col min="284" max="284" width="9.44140625" bestFit="1" customWidth="1"/>
    <col min="285" max="292" width="9.77734375" customWidth="1"/>
    <col min="529" max="530" width="8.88671875" customWidth="1"/>
    <col min="531" max="531" width="14.33203125" customWidth="1"/>
    <col min="532" max="532" width="1.88671875" customWidth="1"/>
    <col min="533" max="538" width="9.77734375" customWidth="1"/>
    <col min="539" max="539" width="9.77734375" bestFit="1" customWidth="1"/>
    <col min="540" max="540" width="9.44140625" bestFit="1" customWidth="1"/>
    <col min="541" max="548" width="9.77734375" customWidth="1"/>
    <col min="785" max="786" width="8.88671875" customWidth="1"/>
    <col min="787" max="787" width="14.33203125" customWidth="1"/>
    <col min="788" max="788" width="1.88671875" customWidth="1"/>
    <col min="789" max="794" width="9.77734375" customWidth="1"/>
    <col min="795" max="795" width="9.77734375" bestFit="1" customWidth="1"/>
    <col min="796" max="796" width="9.44140625" bestFit="1" customWidth="1"/>
    <col min="797" max="804" width="9.77734375" customWidth="1"/>
    <col min="1041" max="1042" width="8.88671875" customWidth="1"/>
    <col min="1043" max="1043" width="14.33203125" customWidth="1"/>
    <col min="1044" max="1044" width="1.88671875" customWidth="1"/>
    <col min="1045" max="1050" width="9.77734375" customWidth="1"/>
    <col min="1051" max="1051" width="9.77734375" bestFit="1" customWidth="1"/>
    <col min="1052" max="1052" width="9.44140625" bestFit="1" customWidth="1"/>
    <col min="1053" max="1060" width="9.77734375" customWidth="1"/>
    <col min="1297" max="1298" width="8.88671875" customWidth="1"/>
    <col min="1299" max="1299" width="14.33203125" customWidth="1"/>
    <col min="1300" max="1300" width="1.88671875" customWidth="1"/>
    <col min="1301" max="1306" width="9.77734375" customWidth="1"/>
    <col min="1307" max="1307" width="9.77734375" bestFit="1" customWidth="1"/>
    <col min="1308" max="1308" width="9.44140625" bestFit="1" customWidth="1"/>
    <col min="1309" max="1316" width="9.77734375" customWidth="1"/>
    <col min="1553" max="1554" width="8.88671875" customWidth="1"/>
    <col min="1555" max="1555" width="14.33203125" customWidth="1"/>
    <col min="1556" max="1556" width="1.88671875" customWidth="1"/>
    <col min="1557" max="1562" width="9.77734375" customWidth="1"/>
    <col min="1563" max="1563" width="9.77734375" bestFit="1" customWidth="1"/>
    <col min="1564" max="1564" width="9.44140625" bestFit="1" customWidth="1"/>
    <col min="1565" max="1572" width="9.77734375" customWidth="1"/>
    <col min="1809" max="1810" width="8.88671875" customWidth="1"/>
    <col min="1811" max="1811" width="14.33203125" customWidth="1"/>
    <col min="1812" max="1812" width="1.88671875" customWidth="1"/>
    <col min="1813" max="1818" width="9.77734375" customWidth="1"/>
    <col min="1819" max="1819" width="9.77734375" bestFit="1" customWidth="1"/>
    <col min="1820" max="1820" width="9.44140625" bestFit="1" customWidth="1"/>
    <col min="1821" max="1828" width="9.77734375" customWidth="1"/>
    <col min="2065" max="2066" width="8.88671875" customWidth="1"/>
    <col min="2067" max="2067" width="14.33203125" customWidth="1"/>
    <col min="2068" max="2068" width="1.88671875" customWidth="1"/>
    <col min="2069" max="2074" width="9.77734375" customWidth="1"/>
    <col min="2075" max="2075" width="9.77734375" bestFit="1" customWidth="1"/>
    <col min="2076" max="2076" width="9.44140625" bestFit="1" customWidth="1"/>
    <col min="2077" max="2084" width="9.77734375" customWidth="1"/>
    <col min="2321" max="2322" width="8.88671875" customWidth="1"/>
    <col min="2323" max="2323" width="14.33203125" customWidth="1"/>
    <col min="2324" max="2324" width="1.88671875" customWidth="1"/>
    <col min="2325" max="2330" width="9.77734375" customWidth="1"/>
    <col min="2331" max="2331" width="9.77734375" bestFit="1" customWidth="1"/>
    <col min="2332" max="2332" width="9.44140625" bestFit="1" customWidth="1"/>
    <col min="2333" max="2340" width="9.77734375" customWidth="1"/>
    <col min="2577" max="2578" width="8.88671875" customWidth="1"/>
    <col min="2579" max="2579" width="14.33203125" customWidth="1"/>
    <col min="2580" max="2580" width="1.88671875" customWidth="1"/>
    <col min="2581" max="2586" width="9.77734375" customWidth="1"/>
    <col min="2587" max="2587" width="9.77734375" bestFit="1" customWidth="1"/>
    <col min="2588" max="2588" width="9.44140625" bestFit="1" customWidth="1"/>
    <col min="2589" max="2596" width="9.77734375" customWidth="1"/>
    <col min="2833" max="2834" width="8.88671875" customWidth="1"/>
    <col min="2835" max="2835" width="14.33203125" customWidth="1"/>
    <col min="2836" max="2836" width="1.88671875" customWidth="1"/>
    <col min="2837" max="2842" width="9.77734375" customWidth="1"/>
    <col min="2843" max="2843" width="9.77734375" bestFit="1" customWidth="1"/>
    <col min="2844" max="2844" width="9.44140625" bestFit="1" customWidth="1"/>
    <col min="2845" max="2852" width="9.77734375" customWidth="1"/>
    <col min="3089" max="3090" width="8.88671875" customWidth="1"/>
    <col min="3091" max="3091" width="14.33203125" customWidth="1"/>
    <col min="3092" max="3092" width="1.88671875" customWidth="1"/>
    <col min="3093" max="3098" width="9.77734375" customWidth="1"/>
    <col min="3099" max="3099" width="9.77734375" bestFit="1" customWidth="1"/>
    <col min="3100" max="3100" width="9.44140625" bestFit="1" customWidth="1"/>
    <col min="3101" max="3108" width="9.77734375" customWidth="1"/>
    <col min="3345" max="3346" width="8.88671875" customWidth="1"/>
    <col min="3347" max="3347" width="14.33203125" customWidth="1"/>
    <col min="3348" max="3348" width="1.88671875" customWidth="1"/>
    <col min="3349" max="3354" width="9.77734375" customWidth="1"/>
    <col min="3355" max="3355" width="9.77734375" bestFit="1" customWidth="1"/>
    <col min="3356" max="3356" width="9.44140625" bestFit="1" customWidth="1"/>
    <col min="3357" max="3364" width="9.77734375" customWidth="1"/>
    <col min="3601" max="3602" width="8.88671875" customWidth="1"/>
    <col min="3603" max="3603" width="14.33203125" customWidth="1"/>
    <col min="3604" max="3604" width="1.88671875" customWidth="1"/>
    <col min="3605" max="3610" width="9.77734375" customWidth="1"/>
    <col min="3611" max="3611" width="9.77734375" bestFit="1" customWidth="1"/>
    <col min="3612" max="3612" width="9.44140625" bestFit="1" customWidth="1"/>
    <col min="3613" max="3620" width="9.77734375" customWidth="1"/>
    <col min="3857" max="3858" width="8.88671875" customWidth="1"/>
    <col min="3859" max="3859" width="14.33203125" customWidth="1"/>
    <col min="3860" max="3860" width="1.88671875" customWidth="1"/>
    <col min="3861" max="3866" width="9.77734375" customWidth="1"/>
    <col min="3867" max="3867" width="9.77734375" bestFit="1" customWidth="1"/>
    <col min="3868" max="3868" width="9.44140625" bestFit="1" customWidth="1"/>
    <col min="3869" max="3876" width="9.77734375" customWidth="1"/>
    <col min="4113" max="4114" width="8.88671875" customWidth="1"/>
    <col min="4115" max="4115" width="14.33203125" customWidth="1"/>
    <col min="4116" max="4116" width="1.88671875" customWidth="1"/>
    <col min="4117" max="4122" width="9.77734375" customWidth="1"/>
    <col min="4123" max="4123" width="9.77734375" bestFit="1" customWidth="1"/>
    <col min="4124" max="4124" width="9.44140625" bestFit="1" customWidth="1"/>
    <col min="4125" max="4132" width="9.77734375" customWidth="1"/>
    <col min="4369" max="4370" width="8.88671875" customWidth="1"/>
    <col min="4371" max="4371" width="14.33203125" customWidth="1"/>
    <col min="4372" max="4372" width="1.88671875" customWidth="1"/>
    <col min="4373" max="4378" width="9.77734375" customWidth="1"/>
    <col min="4379" max="4379" width="9.77734375" bestFit="1" customWidth="1"/>
    <col min="4380" max="4380" width="9.44140625" bestFit="1" customWidth="1"/>
    <col min="4381" max="4388" width="9.77734375" customWidth="1"/>
    <col min="4625" max="4626" width="8.88671875" customWidth="1"/>
    <col min="4627" max="4627" width="14.33203125" customWidth="1"/>
    <col min="4628" max="4628" width="1.88671875" customWidth="1"/>
    <col min="4629" max="4634" width="9.77734375" customWidth="1"/>
    <col min="4635" max="4635" width="9.77734375" bestFit="1" customWidth="1"/>
    <col min="4636" max="4636" width="9.44140625" bestFit="1" customWidth="1"/>
    <col min="4637" max="4644" width="9.77734375" customWidth="1"/>
    <col min="4881" max="4882" width="8.88671875" customWidth="1"/>
    <col min="4883" max="4883" width="14.33203125" customWidth="1"/>
    <col min="4884" max="4884" width="1.88671875" customWidth="1"/>
    <col min="4885" max="4890" width="9.77734375" customWidth="1"/>
    <col min="4891" max="4891" width="9.77734375" bestFit="1" customWidth="1"/>
    <col min="4892" max="4892" width="9.44140625" bestFit="1" customWidth="1"/>
    <col min="4893" max="4900" width="9.77734375" customWidth="1"/>
    <col min="5137" max="5138" width="8.88671875" customWidth="1"/>
    <col min="5139" max="5139" width="14.33203125" customWidth="1"/>
    <col min="5140" max="5140" width="1.88671875" customWidth="1"/>
    <col min="5141" max="5146" width="9.77734375" customWidth="1"/>
    <col min="5147" max="5147" width="9.77734375" bestFit="1" customWidth="1"/>
    <col min="5148" max="5148" width="9.44140625" bestFit="1" customWidth="1"/>
    <col min="5149" max="5156" width="9.77734375" customWidth="1"/>
    <col min="5393" max="5394" width="8.88671875" customWidth="1"/>
    <col min="5395" max="5395" width="14.33203125" customWidth="1"/>
    <col min="5396" max="5396" width="1.88671875" customWidth="1"/>
    <col min="5397" max="5402" width="9.77734375" customWidth="1"/>
    <col min="5403" max="5403" width="9.77734375" bestFit="1" customWidth="1"/>
    <col min="5404" max="5404" width="9.44140625" bestFit="1" customWidth="1"/>
    <col min="5405" max="5412" width="9.77734375" customWidth="1"/>
    <col min="5649" max="5650" width="8.88671875" customWidth="1"/>
    <col min="5651" max="5651" width="14.33203125" customWidth="1"/>
    <col min="5652" max="5652" width="1.88671875" customWidth="1"/>
    <col min="5653" max="5658" width="9.77734375" customWidth="1"/>
    <col min="5659" max="5659" width="9.77734375" bestFit="1" customWidth="1"/>
    <col min="5660" max="5660" width="9.44140625" bestFit="1" customWidth="1"/>
    <col min="5661" max="5668" width="9.77734375" customWidth="1"/>
    <col min="5905" max="5906" width="8.88671875" customWidth="1"/>
    <col min="5907" max="5907" width="14.33203125" customWidth="1"/>
    <col min="5908" max="5908" width="1.88671875" customWidth="1"/>
    <col min="5909" max="5914" width="9.77734375" customWidth="1"/>
    <col min="5915" max="5915" width="9.77734375" bestFit="1" customWidth="1"/>
    <col min="5916" max="5916" width="9.44140625" bestFit="1" customWidth="1"/>
    <col min="5917" max="5924" width="9.77734375" customWidth="1"/>
    <col min="6161" max="6162" width="8.88671875" customWidth="1"/>
    <col min="6163" max="6163" width="14.33203125" customWidth="1"/>
    <col min="6164" max="6164" width="1.88671875" customWidth="1"/>
    <col min="6165" max="6170" width="9.77734375" customWidth="1"/>
    <col min="6171" max="6171" width="9.77734375" bestFit="1" customWidth="1"/>
    <col min="6172" max="6172" width="9.44140625" bestFit="1" customWidth="1"/>
    <col min="6173" max="6180" width="9.77734375" customWidth="1"/>
    <col min="6417" max="6418" width="8.88671875" customWidth="1"/>
    <col min="6419" max="6419" width="14.33203125" customWidth="1"/>
    <col min="6420" max="6420" width="1.88671875" customWidth="1"/>
    <col min="6421" max="6426" width="9.77734375" customWidth="1"/>
    <col min="6427" max="6427" width="9.77734375" bestFit="1" customWidth="1"/>
    <col min="6428" max="6428" width="9.44140625" bestFit="1" customWidth="1"/>
    <col min="6429" max="6436" width="9.77734375" customWidth="1"/>
    <col min="6673" max="6674" width="8.88671875" customWidth="1"/>
    <col min="6675" max="6675" width="14.33203125" customWidth="1"/>
    <col min="6676" max="6676" width="1.88671875" customWidth="1"/>
    <col min="6677" max="6682" width="9.77734375" customWidth="1"/>
    <col min="6683" max="6683" width="9.77734375" bestFit="1" customWidth="1"/>
    <col min="6684" max="6684" width="9.44140625" bestFit="1" customWidth="1"/>
    <col min="6685" max="6692" width="9.77734375" customWidth="1"/>
    <col min="6929" max="6930" width="8.88671875" customWidth="1"/>
    <col min="6931" max="6931" width="14.33203125" customWidth="1"/>
    <col min="6932" max="6932" width="1.88671875" customWidth="1"/>
    <col min="6933" max="6938" width="9.77734375" customWidth="1"/>
    <col min="6939" max="6939" width="9.77734375" bestFit="1" customWidth="1"/>
    <col min="6940" max="6940" width="9.44140625" bestFit="1" customWidth="1"/>
    <col min="6941" max="6948" width="9.77734375" customWidth="1"/>
    <col min="7185" max="7186" width="8.88671875" customWidth="1"/>
    <col min="7187" max="7187" width="14.33203125" customWidth="1"/>
    <col min="7188" max="7188" width="1.88671875" customWidth="1"/>
    <col min="7189" max="7194" width="9.77734375" customWidth="1"/>
    <col min="7195" max="7195" width="9.77734375" bestFit="1" customWidth="1"/>
    <col min="7196" max="7196" width="9.44140625" bestFit="1" customWidth="1"/>
    <col min="7197" max="7204" width="9.77734375" customWidth="1"/>
    <col min="7441" max="7442" width="8.88671875" customWidth="1"/>
    <col min="7443" max="7443" width="14.33203125" customWidth="1"/>
    <col min="7444" max="7444" width="1.88671875" customWidth="1"/>
    <col min="7445" max="7450" width="9.77734375" customWidth="1"/>
    <col min="7451" max="7451" width="9.77734375" bestFit="1" customWidth="1"/>
    <col min="7452" max="7452" width="9.44140625" bestFit="1" customWidth="1"/>
    <col min="7453" max="7460" width="9.77734375" customWidth="1"/>
    <col min="7697" max="7698" width="8.88671875" customWidth="1"/>
    <col min="7699" max="7699" width="14.33203125" customWidth="1"/>
    <col min="7700" max="7700" width="1.88671875" customWidth="1"/>
    <col min="7701" max="7706" width="9.77734375" customWidth="1"/>
    <col min="7707" max="7707" width="9.77734375" bestFit="1" customWidth="1"/>
    <col min="7708" max="7708" width="9.44140625" bestFit="1" customWidth="1"/>
    <col min="7709" max="7716" width="9.77734375" customWidth="1"/>
    <col min="7953" max="7954" width="8.88671875" customWidth="1"/>
    <col min="7955" max="7955" width="14.33203125" customWidth="1"/>
    <col min="7956" max="7956" width="1.88671875" customWidth="1"/>
    <col min="7957" max="7962" width="9.77734375" customWidth="1"/>
    <col min="7963" max="7963" width="9.77734375" bestFit="1" customWidth="1"/>
    <col min="7964" max="7964" width="9.44140625" bestFit="1" customWidth="1"/>
    <col min="7965" max="7972" width="9.77734375" customWidth="1"/>
    <col min="8209" max="8210" width="8.88671875" customWidth="1"/>
    <col min="8211" max="8211" width="14.33203125" customWidth="1"/>
    <col min="8212" max="8212" width="1.88671875" customWidth="1"/>
    <col min="8213" max="8218" width="9.77734375" customWidth="1"/>
    <col min="8219" max="8219" width="9.77734375" bestFit="1" customWidth="1"/>
    <col min="8220" max="8220" width="9.44140625" bestFit="1" customWidth="1"/>
    <col min="8221" max="8228" width="9.77734375" customWidth="1"/>
    <col min="8465" max="8466" width="8.88671875" customWidth="1"/>
    <col min="8467" max="8467" width="14.33203125" customWidth="1"/>
    <col min="8468" max="8468" width="1.88671875" customWidth="1"/>
    <col min="8469" max="8474" width="9.77734375" customWidth="1"/>
    <col min="8475" max="8475" width="9.77734375" bestFit="1" customWidth="1"/>
    <col min="8476" max="8476" width="9.44140625" bestFit="1" customWidth="1"/>
    <col min="8477" max="8484" width="9.77734375" customWidth="1"/>
    <col min="8721" max="8722" width="8.88671875" customWidth="1"/>
    <col min="8723" max="8723" width="14.33203125" customWidth="1"/>
    <col min="8724" max="8724" width="1.88671875" customWidth="1"/>
    <col min="8725" max="8730" width="9.77734375" customWidth="1"/>
    <col min="8731" max="8731" width="9.77734375" bestFit="1" customWidth="1"/>
    <col min="8732" max="8732" width="9.44140625" bestFit="1" customWidth="1"/>
    <col min="8733" max="8740" width="9.77734375" customWidth="1"/>
    <col min="8977" max="8978" width="8.88671875" customWidth="1"/>
    <col min="8979" max="8979" width="14.33203125" customWidth="1"/>
    <col min="8980" max="8980" width="1.88671875" customWidth="1"/>
    <col min="8981" max="8986" width="9.77734375" customWidth="1"/>
    <col min="8987" max="8987" width="9.77734375" bestFit="1" customWidth="1"/>
    <col min="8988" max="8988" width="9.44140625" bestFit="1" customWidth="1"/>
    <col min="8989" max="8996" width="9.77734375" customWidth="1"/>
    <col min="9233" max="9234" width="8.88671875" customWidth="1"/>
    <col min="9235" max="9235" width="14.33203125" customWidth="1"/>
    <col min="9236" max="9236" width="1.88671875" customWidth="1"/>
    <col min="9237" max="9242" width="9.77734375" customWidth="1"/>
    <col min="9243" max="9243" width="9.77734375" bestFit="1" customWidth="1"/>
    <col min="9244" max="9244" width="9.44140625" bestFit="1" customWidth="1"/>
    <col min="9245" max="9252" width="9.77734375" customWidth="1"/>
    <col min="9489" max="9490" width="8.88671875" customWidth="1"/>
    <col min="9491" max="9491" width="14.33203125" customWidth="1"/>
    <col min="9492" max="9492" width="1.88671875" customWidth="1"/>
    <col min="9493" max="9498" width="9.77734375" customWidth="1"/>
    <col min="9499" max="9499" width="9.77734375" bestFit="1" customWidth="1"/>
    <col min="9500" max="9500" width="9.44140625" bestFit="1" customWidth="1"/>
    <col min="9501" max="9508" width="9.77734375" customWidth="1"/>
    <col min="9745" max="9746" width="8.88671875" customWidth="1"/>
    <col min="9747" max="9747" width="14.33203125" customWidth="1"/>
    <col min="9748" max="9748" width="1.88671875" customWidth="1"/>
    <col min="9749" max="9754" width="9.77734375" customWidth="1"/>
    <col min="9755" max="9755" width="9.77734375" bestFit="1" customWidth="1"/>
    <col min="9756" max="9756" width="9.44140625" bestFit="1" customWidth="1"/>
    <col min="9757" max="9764" width="9.77734375" customWidth="1"/>
    <col min="10001" max="10002" width="8.88671875" customWidth="1"/>
    <col min="10003" max="10003" width="14.33203125" customWidth="1"/>
    <col min="10004" max="10004" width="1.88671875" customWidth="1"/>
    <col min="10005" max="10010" width="9.77734375" customWidth="1"/>
    <col min="10011" max="10011" width="9.77734375" bestFit="1" customWidth="1"/>
    <col min="10012" max="10012" width="9.44140625" bestFit="1" customWidth="1"/>
    <col min="10013" max="10020" width="9.77734375" customWidth="1"/>
    <col min="10257" max="10258" width="8.88671875" customWidth="1"/>
    <col min="10259" max="10259" width="14.33203125" customWidth="1"/>
    <col min="10260" max="10260" width="1.88671875" customWidth="1"/>
    <col min="10261" max="10266" width="9.77734375" customWidth="1"/>
    <col min="10267" max="10267" width="9.77734375" bestFit="1" customWidth="1"/>
    <col min="10268" max="10268" width="9.44140625" bestFit="1" customWidth="1"/>
    <col min="10269" max="10276" width="9.77734375" customWidth="1"/>
    <col min="10513" max="10514" width="8.88671875" customWidth="1"/>
    <col min="10515" max="10515" width="14.33203125" customWidth="1"/>
    <col min="10516" max="10516" width="1.88671875" customWidth="1"/>
    <col min="10517" max="10522" width="9.77734375" customWidth="1"/>
    <col min="10523" max="10523" width="9.77734375" bestFit="1" customWidth="1"/>
    <col min="10524" max="10524" width="9.44140625" bestFit="1" customWidth="1"/>
    <col min="10525" max="10532" width="9.77734375" customWidth="1"/>
    <col min="10769" max="10770" width="8.88671875" customWidth="1"/>
    <col min="10771" max="10771" width="14.33203125" customWidth="1"/>
    <col min="10772" max="10772" width="1.88671875" customWidth="1"/>
    <col min="10773" max="10778" width="9.77734375" customWidth="1"/>
    <col min="10779" max="10779" width="9.77734375" bestFit="1" customWidth="1"/>
    <col min="10780" max="10780" width="9.44140625" bestFit="1" customWidth="1"/>
    <col min="10781" max="10788" width="9.77734375" customWidth="1"/>
    <col min="11025" max="11026" width="8.88671875" customWidth="1"/>
    <col min="11027" max="11027" width="14.33203125" customWidth="1"/>
    <col min="11028" max="11028" width="1.88671875" customWidth="1"/>
    <col min="11029" max="11034" width="9.77734375" customWidth="1"/>
    <col min="11035" max="11035" width="9.77734375" bestFit="1" customWidth="1"/>
    <col min="11036" max="11036" width="9.44140625" bestFit="1" customWidth="1"/>
    <col min="11037" max="11044" width="9.77734375" customWidth="1"/>
    <col min="11281" max="11282" width="8.88671875" customWidth="1"/>
    <col min="11283" max="11283" width="14.33203125" customWidth="1"/>
    <col min="11284" max="11284" width="1.88671875" customWidth="1"/>
    <col min="11285" max="11290" width="9.77734375" customWidth="1"/>
    <col min="11291" max="11291" width="9.77734375" bestFit="1" customWidth="1"/>
    <col min="11292" max="11292" width="9.44140625" bestFit="1" customWidth="1"/>
    <col min="11293" max="11300" width="9.77734375" customWidth="1"/>
    <col min="11537" max="11538" width="8.88671875" customWidth="1"/>
    <col min="11539" max="11539" width="14.33203125" customWidth="1"/>
    <col min="11540" max="11540" width="1.88671875" customWidth="1"/>
    <col min="11541" max="11546" width="9.77734375" customWidth="1"/>
    <col min="11547" max="11547" width="9.77734375" bestFit="1" customWidth="1"/>
    <col min="11548" max="11548" width="9.44140625" bestFit="1" customWidth="1"/>
    <col min="11549" max="11556" width="9.77734375" customWidth="1"/>
    <col min="11793" max="11794" width="8.88671875" customWidth="1"/>
    <col min="11795" max="11795" width="14.33203125" customWidth="1"/>
    <col min="11796" max="11796" width="1.88671875" customWidth="1"/>
    <col min="11797" max="11802" width="9.77734375" customWidth="1"/>
    <col min="11803" max="11803" width="9.77734375" bestFit="1" customWidth="1"/>
    <col min="11804" max="11804" width="9.44140625" bestFit="1" customWidth="1"/>
    <col min="11805" max="11812" width="9.77734375" customWidth="1"/>
    <col min="12049" max="12050" width="8.88671875" customWidth="1"/>
    <col min="12051" max="12051" width="14.33203125" customWidth="1"/>
    <col min="12052" max="12052" width="1.88671875" customWidth="1"/>
    <col min="12053" max="12058" width="9.77734375" customWidth="1"/>
    <col min="12059" max="12059" width="9.77734375" bestFit="1" customWidth="1"/>
    <col min="12060" max="12060" width="9.44140625" bestFit="1" customWidth="1"/>
    <col min="12061" max="12068" width="9.77734375" customWidth="1"/>
    <col min="12305" max="12306" width="8.88671875" customWidth="1"/>
    <col min="12307" max="12307" width="14.33203125" customWidth="1"/>
    <col min="12308" max="12308" width="1.88671875" customWidth="1"/>
    <col min="12309" max="12314" width="9.77734375" customWidth="1"/>
    <col min="12315" max="12315" width="9.77734375" bestFit="1" customWidth="1"/>
    <col min="12316" max="12316" width="9.44140625" bestFit="1" customWidth="1"/>
    <col min="12317" max="12324" width="9.77734375" customWidth="1"/>
    <col min="12561" max="12562" width="8.88671875" customWidth="1"/>
    <col min="12563" max="12563" width="14.33203125" customWidth="1"/>
    <col min="12564" max="12564" width="1.88671875" customWidth="1"/>
    <col min="12565" max="12570" width="9.77734375" customWidth="1"/>
    <col min="12571" max="12571" width="9.77734375" bestFit="1" customWidth="1"/>
    <col min="12572" max="12572" width="9.44140625" bestFit="1" customWidth="1"/>
    <col min="12573" max="12580" width="9.77734375" customWidth="1"/>
    <col min="12817" max="12818" width="8.88671875" customWidth="1"/>
    <col min="12819" max="12819" width="14.33203125" customWidth="1"/>
    <col min="12820" max="12820" width="1.88671875" customWidth="1"/>
    <col min="12821" max="12826" width="9.77734375" customWidth="1"/>
    <col min="12827" max="12827" width="9.77734375" bestFit="1" customWidth="1"/>
    <col min="12828" max="12828" width="9.44140625" bestFit="1" customWidth="1"/>
    <col min="12829" max="12836" width="9.77734375" customWidth="1"/>
    <col min="13073" max="13074" width="8.88671875" customWidth="1"/>
    <col min="13075" max="13075" width="14.33203125" customWidth="1"/>
    <col min="13076" max="13076" width="1.88671875" customWidth="1"/>
    <col min="13077" max="13082" width="9.77734375" customWidth="1"/>
    <col min="13083" max="13083" width="9.77734375" bestFit="1" customWidth="1"/>
    <col min="13084" max="13084" width="9.44140625" bestFit="1" customWidth="1"/>
    <col min="13085" max="13092" width="9.77734375" customWidth="1"/>
    <col min="13329" max="13330" width="8.88671875" customWidth="1"/>
    <col min="13331" max="13331" width="14.33203125" customWidth="1"/>
    <col min="13332" max="13332" width="1.88671875" customWidth="1"/>
    <col min="13333" max="13338" width="9.77734375" customWidth="1"/>
    <col min="13339" max="13339" width="9.77734375" bestFit="1" customWidth="1"/>
    <col min="13340" max="13340" width="9.44140625" bestFit="1" customWidth="1"/>
    <col min="13341" max="13348" width="9.77734375" customWidth="1"/>
    <col min="13585" max="13586" width="8.88671875" customWidth="1"/>
    <col min="13587" max="13587" width="14.33203125" customWidth="1"/>
    <col min="13588" max="13588" width="1.88671875" customWidth="1"/>
    <col min="13589" max="13594" width="9.77734375" customWidth="1"/>
    <col min="13595" max="13595" width="9.77734375" bestFit="1" customWidth="1"/>
    <col min="13596" max="13596" width="9.44140625" bestFit="1" customWidth="1"/>
    <col min="13597" max="13604" width="9.77734375" customWidth="1"/>
    <col min="13841" max="13842" width="8.88671875" customWidth="1"/>
    <col min="13843" max="13843" width="14.33203125" customWidth="1"/>
    <col min="13844" max="13844" width="1.88671875" customWidth="1"/>
    <col min="13845" max="13850" width="9.77734375" customWidth="1"/>
    <col min="13851" max="13851" width="9.77734375" bestFit="1" customWidth="1"/>
    <col min="13852" max="13852" width="9.44140625" bestFit="1" customWidth="1"/>
    <col min="13853" max="13860" width="9.77734375" customWidth="1"/>
    <col min="14097" max="14098" width="8.88671875" customWidth="1"/>
    <col min="14099" max="14099" width="14.33203125" customWidth="1"/>
    <col min="14100" max="14100" width="1.88671875" customWidth="1"/>
    <col min="14101" max="14106" width="9.77734375" customWidth="1"/>
    <col min="14107" max="14107" width="9.77734375" bestFit="1" customWidth="1"/>
    <col min="14108" max="14108" width="9.44140625" bestFit="1" customWidth="1"/>
    <col min="14109" max="14116" width="9.77734375" customWidth="1"/>
    <col min="14353" max="14354" width="8.88671875" customWidth="1"/>
    <col min="14355" max="14355" width="14.33203125" customWidth="1"/>
    <col min="14356" max="14356" width="1.88671875" customWidth="1"/>
    <col min="14357" max="14362" width="9.77734375" customWidth="1"/>
    <col min="14363" max="14363" width="9.77734375" bestFit="1" customWidth="1"/>
    <col min="14364" max="14364" width="9.44140625" bestFit="1" customWidth="1"/>
    <col min="14365" max="14372" width="9.77734375" customWidth="1"/>
    <col min="14609" max="14610" width="8.88671875" customWidth="1"/>
    <col min="14611" max="14611" width="14.33203125" customWidth="1"/>
    <col min="14612" max="14612" width="1.88671875" customWidth="1"/>
    <col min="14613" max="14618" width="9.77734375" customWidth="1"/>
    <col min="14619" max="14619" width="9.77734375" bestFit="1" customWidth="1"/>
    <col min="14620" max="14620" width="9.44140625" bestFit="1" customWidth="1"/>
    <col min="14621" max="14628" width="9.77734375" customWidth="1"/>
    <col min="14865" max="14866" width="8.88671875" customWidth="1"/>
    <col min="14867" max="14867" width="14.33203125" customWidth="1"/>
    <col min="14868" max="14868" width="1.88671875" customWidth="1"/>
    <col min="14869" max="14874" width="9.77734375" customWidth="1"/>
    <col min="14875" max="14875" width="9.77734375" bestFit="1" customWidth="1"/>
    <col min="14876" max="14876" width="9.44140625" bestFit="1" customWidth="1"/>
    <col min="14877" max="14884" width="9.77734375" customWidth="1"/>
    <col min="15121" max="15122" width="8.88671875" customWidth="1"/>
    <col min="15123" max="15123" width="14.33203125" customWidth="1"/>
    <col min="15124" max="15124" width="1.88671875" customWidth="1"/>
    <col min="15125" max="15130" width="9.77734375" customWidth="1"/>
    <col min="15131" max="15131" width="9.77734375" bestFit="1" customWidth="1"/>
    <col min="15132" max="15132" width="9.44140625" bestFit="1" customWidth="1"/>
    <col min="15133" max="15140" width="9.77734375" customWidth="1"/>
    <col min="15377" max="15378" width="8.88671875" customWidth="1"/>
    <col min="15379" max="15379" width="14.33203125" customWidth="1"/>
    <col min="15380" max="15380" width="1.88671875" customWidth="1"/>
    <col min="15381" max="15386" width="9.77734375" customWidth="1"/>
    <col min="15387" max="15387" width="9.77734375" bestFit="1" customWidth="1"/>
    <col min="15388" max="15388" width="9.44140625" bestFit="1" customWidth="1"/>
    <col min="15389" max="15396" width="9.77734375" customWidth="1"/>
    <col min="15633" max="15634" width="8.88671875" customWidth="1"/>
    <col min="15635" max="15635" width="14.33203125" customWidth="1"/>
    <col min="15636" max="15636" width="1.88671875" customWidth="1"/>
    <col min="15637" max="15642" width="9.77734375" customWidth="1"/>
    <col min="15643" max="15643" width="9.77734375" bestFit="1" customWidth="1"/>
    <col min="15644" max="15644" width="9.44140625" bestFit="1" customWidth="1"/>
    <col min="15645" max="15652" width="9.77734375" customWidth="1"/>
    <col min="15889" max="15890" width="8.88671875" customWidth="1"/>
    <col min="15891" max="15891" width="14.33203125" customWidth="1"/>
    <col min="15892" max="15892" width="1.88671875" customWidth="1"/>
    <col min="15893" max="15898" width="9.77734375" customWidth="1"/>
    <col min="15899" max="15899" width="9.77734375" bestFit="1" customWidth="1"/>
    <col min="15900" max="15900" width="9.44140625" bestFit="1" customWidth="1"/>
    <col min="15901" max="15908" width="9.77734375" customWidth="1"/>
    <col min="16145" max="16146" width="8.88671875" customWidth="1"/>
    <col min="16147" max="16147" width="14.33203125" customWidth="1"/>
    <col min="16148" max="16148" width="1.88671875" customWidth="1"/>
    <col min="16149" max="16154" width="9.77734375" customWidth="1"/>
    <col min="16155" max="16155" width="9.77734375" bestFit="1" customWidth="1"/>
    <col min="16156" max="16156" width="9.44140625" bestFit="1" customWidth="1"/>
    <col min="16157" max="16164" width="9.77734375" customWidth="1"/>
  </cols>
  <sheetData>
    <row r="1" spans="1:55" ht="23.1" customHeight="1">
      <c r="A1" s="4265" t="s">
        <v>151</v>
      </c>
      <c r="B1" s="4265"/>
      <c r="C1" s="4265"/>
      <c r="D1" s="4265"/>
      <c r="E1" s="4265"/>
      <c r="F1" s="4265"/>
      <c r="G1" s="4265"/>
      <c r="H1" s="4265"/>
      <c r="I1" s="4265"/>
      <c r="J1" s="4265"/>
      <c r="K1" s="4265"/>
      <c r="L1" s="4265"/>
      <c r="M1" s="4265"/>
      <c r="N1" s="4265"/>
      <c r="O1" s="4265"/>
      <c r="P1" s="4265"/>
      <c r="Q1" s="4265"/>
      <c r="R1" s="4265"/>
      <c r="S1" s="4265"/>
      <c r="T1" s="4265"/>
      <c r="U1" s="580"/>
      <c r="V1" s="580"/>
      <c r="W1" s="580"/>
      <c r="X1" s="580"/>
      <c r="Y1" s="513"/>
      <c r="Z1" s="513"/>
      <c r="AA1" s="513"/>
      <c r="AB1" s="513"/>
      <c r="AC1" s="513"/>
      <c r="AD1" s="513"/>
      <c r="AE1" s="513"/>
      <c r="AF1" s="513"/>
      <c r="AG1" s="513"/>
      <c r="AH1" s="513"/>
      <c r="AI1" s="513"/>
      <c r="AJ1" s="513"/>
    </row>
    <row r="2" spans="1:55" s="50" customFormat="1" ht="20.25" customHeight="1" thickBot="1"/>
    <row r="3" spans="1:55" s="42" customFormat="1" ht="21" customHeight="1">
      <c r="E3" s="4256">
        <v>2014</v>
      </c>
      <c r="F3" s="4257"/>
      <c r="G3" s="4257"/>
      <c r="H3" s="4257"/>
      <c r="I3" s="4257"/>
      <c r="J3" s="4257"/>
      <c r="K3" s="4257"/>
      <c r="L3" s="4258"/>
      <c r="M3" s="1362"/>
      <c r="N3" s="1362"/>
      <c r="O3" s="1362"/>
      <c r="P3" s="1362"/>
      <c r="Q3" s="1362"/>
      <c r="R3" s="1362"/>
      <c r="S3" s="1362"/>
      <c r="T3" s="1362"/>
      <c r="U3" s="153"/>
      <c r="V3" s="153"/>
      <c r="W3" s="153"/>
      <c r="X3" s="153"/>
      <c r="Y3" s="153"/>
      <c r="Z3" s="153"/>
      <c r="AA3" s="153"/>
      <c r="AB3" s="153"/>
      <c r="AC3" s="153"/>
      <c r="AD3" s="153"/>
      <c r="AE3" s="153"/>
      <c r="AF3" s="153"/>
      <c r="AG3" s="153"/>
      <c r="AH3" s="153"/>
      <c r="AI3" s="153"/>
      <c r="AJ3" s="153"/>
      <c r="AK3" s="4428"/>
      <c r="AL3" s="4428"/>
      <c r="AM3" s="4428"/>
      <c r="AN3" s="4428"/>
      <c r="AO3" s="4428"/>
      <c r="AP3" s="4428"/>
      <c r="AQ3" s="4428"/>
      <c r="AR3" s="4428"/>
      <c r="AS3" s="154"/>
      <c r="AT3" s="154"/>
      <c r="AU3" s="154"/>
      <c r="AV3" s="154"/>
      <c r="AW3" s="154"/>
      <c r="AX3" s="154"/>
      <c r="AY3" s="154"/>
    </row>
    <row r="4" spans="1:55" ht="21" customHeight="1" thickBot="1">
      <c r="A4" s="14"/>
      <c r="B4" s="14"/>
      <c r="C4" s="14"/>
      <c r="D4" s="14"/>
      <c r="E4" s="4506" t="s">
        <v>3</v>
      </c>
      <c r="F4" s="4507"/>
      <c r="G4" s="4507"/>
      <c r="H4" s="4508"/>
      <c r="I4" s="4506" t="s">
        <v>4</v>
      </c>
      <c r="J4" s="4507"/>
      <c r="K4" s="4507"/>
      <c r="L4" s="4508"/>
      <c r="M4" s="4429"/>
      <c r="N4" s="4429"/>
      <c r="O4" s="4429"/>
      <c r="P4" s="4429"/>
      <c r="Q4" s="4429"/>
      <c r="R4" s="4429"/>
      <c r="S4" s="4429"/>
      <c r="T4" s="4429"/>
      <c r="U4" s="511"/>
      <c r="V4" s="511"/>
      <c r="W4" s="511"/>
      <c r="X4" s="511"/>
      <c r="Y4" s="511"/>
      <c r="Z4" s="511"/>
      <c r="AA4" s="511"/>
      <c r="AB4" s="511"/>
      <c r="AC4" s="4417"/>
      <c r="AD4" s="4417"/>
      <c r="AE4" s="4417"/>
      <c r="AF4" s="4417"/>
      <c r="AG4" s="4417"/>
      <c r="AH4" s="4417"/>
      <c r="AI4" s="4417"/>
      <c r="AJ4" s="4417"/>
      <c r="AK4" s="4417"/>
      <c r="AL4" s="4417"/>
      <c r="AM4" s="4417"/>
      <c r="AN4" s="4417"/>
      <c r="AO4" s="4417"/>
      <c r="AP4" s="4417"/>
      <c r="AQ4" s="4417"/>
      <c r="AR4" s="4417"/>
      <c r="AS4" s="4417"/>
      <c r="AT4" s="4417"/>
      <c r="AU4" s="4417"/>
      <c r="AV4" s="4417"/>
      <c r="AW4" s="17"/>
      <c r="AX4" s="17"/>
      <c r="AY4" s="17"/>
      <c r="AZ4" s="17"/>
      <c r="BA4" s="17"/>
      <c r="BB4" s="17"/>
      <c r="BC4" s="17"/>
    </row>
    <row r="5" spans="1:55" ht="18" customHeight="1" thickBot="1">
      <c r="B5" s="14"/>
      <c r="C5" s="14"/>
      <c r="D5" s="14"/>
      <c r="E5" s="14"/>
      <c r="F5" s="14"/>
      <c r="G5" s="14"/>
      <c r="H5" s="3"/>
      <c r="I5" s="14"/>
      <c r="J5" s="14"/>
      <c r="K5" s="14"/>
      <c r="L5" s="3"/>
      <c r="M5" s="14"/>
      <c r="N5" s="14"/>
      <c r="O5" s="14"/>
      <c r="P5" s="17"/>
      <c r="Q5" s="14"/>
      <c r="R5" s="14"/>
      <c r="S5" s="14"/>
      <c r="T5" s="17"/>
      <c r="U5" s="14"/>
      <c r="V5" s="14"/>
      <c r="W5" s="14"/>
      <c r="X5" s="14"/>
      <c r="Y5" s="14"/>
      <c r="Z5" s="14"/>
      <c r="AA5" s="14"/>
      <c r="AB5" s="17"/>
      <c r="AC5" s="14"/>
      <c r="AD5" s="14"/>
      <c r="AE5" s="14"/>
      <c r="AF5" s="17"/>
      <c r="AG5" s="14"/>
      <c r="AH5" s="14"/>
      <c r="AI5" s="14"/>
      <c r="AJ5" s="17"/>
      <c r="AK5" s="14"/>
      <c r="AL5" s="14"/>
      <c r="AM5" s="14"/>
      <c r="AN5" s="17"/>
      <c r="AO5" s="14"/>
      <c r="AP5" s="14"/>
      <c r="AQ5" s="14"/>
      <c r="AR5" s="17"/>
      <c r="AS5" s="14"/>
      <c r="AT5" s="14"/>
      <c r="AU5" s="14"/>
      <c r="AV5" s="17"/>
      <c r="AW5" s="17"/>
      <c r="AX5" s="17"/>
      <c r="AY5" s="17"/>
      <c r="AZ5" s="17"/>
      <c r="BA5" s="17"/>
      <c r="BB5" s="17"/>
      <c r="BC5" s="17"/>
    </row>
    <row r="6" spans="1:55" ht="48" customHeight="1" thickBot="1">
      <c r="A6" s="4509" t="s">
        <v>250</v>
      </c>
      <c r="B6" s="4509"/>
      <c r="C6" s="4509"/>
      <c r="D6" s="5"/>
      <c r="E6" s="4504" t="s">
        <v>152</v>
      </c>
      <c r="F6" s="4505"/>
      <c r="G6" s="4502" t="s">
        <v>112</v>
      </c>
      <c r="H6" s="4503"/>
      <c r="I6" s="4504" t="s">
        <v>152</v>
      </c>
      <c r="J6" s="4505"/>
      <c r="K6" s="4502" t="s">
        <v>112</v>
      </c>
      <c r="L6" s="4503"/>
      <c r="M6" s="4499"/>
      <c r="N6" s="4499"/>
      <c r="O6" s="4500"/>
      <c r="P6" s="4500"/>
      <c r="Q6" s="4499"/>
      <c r="R6" s="4499"/>
      <c r="S6" s="4500"/>
      <c r="T6" s="4500"/>
      <c r="U6" s="76"/>
      <c r="V6" s="76"/>
      <c r="W6" s="76"/>
      <c r="X6" s="76"/>
      <c r="Y6" s="76"/>
      <c r="Z6" s="76"/>
      <c r="AA6" s="512"/>
      <c r="AB6" s="512"/>
      <c r="AC6" s="4499"/>
      <c r="AD6" s="4499"/>
      <c r="AE6" s="4500"/>
      <c r="AF6" s="4500"/>
      <c r="AG6" s="4499"/>
      <c r="AH6" s="4499"/>
      <c r="AI6" s="4500"/>
      <c r="AJ6" s="4500"/>
      <c r="AK6" s="4499"/>
      <c r="AL6" s="4499"/>
      <c r="AM6" s="4501"/>
      <c r="AN6" s="4501"/>
      <c r="AO6" s="4499"/>
      <c r="AP6" s="4499"/>
      <c r="AQ6" s="4500"/>
      <c r="AR6" s="4500"/>
      <c r="AS6" s="4499"/>
      <c r="AT6" s="4499"/>
      <c r="AU6" s="4500"/>
      <c r="AV6" s="4500"/>
      <c r="AW6" s="17"/>
      <c r="AX6" s="17"/>
      <c r="AY6" s="17"/>
      <c r="AZ6" s="17"/>
      <c r="BA6" s="17"/>
      <c r="BB6" s="17"/>
      <c r="BC6" s="17"/>
    </row>
    <row r="7" spans="1:55" ht="30">
      <c r="A7" s="307"/>
      <c r="B7" s="308"/>
      <c r="C7" s="308"/>
      <c r="D7" s="308"/>
      <c r="E7" s="309" t="s">
        <v>153</v>
      </c>
      <c r="F7" s="310" t="s">
        <v>154</v>
      </c>
      <c r="G7" s="311" t="s">
        <v>153</v>
      </c>
      <c r="H7" s="312" t="s">
        <v>154</v>
      </c>
      <c r="I7" s="309" t="s">
        <v>153</v>
      </c>
      <c r="J7" s="310" t="s">
        <v>154</v>
      </c>
      <c r="K7" s="311" t="s">
        <v>153</v>
      </c>
      <c r="L7" s="312" t="s">
        <v>154</v>
      </c>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17"/>
      <c r="AX7" s="17"/>
      <c r="AY7" s="17"/>
      <c r="AZ7" s="17"/>
      <c r="BA7" s="17"/>
      <c r="BB7" s="17"/>
      <c r="BC7" s="17"/>
    </row>
    <row r="8" spans="1:55" ht="21" customHeight="1">
      <c r="A8" s="279" t="s">
        <v>155</v>
      </c>
      <c r="B8" s="2"/>
      <c r="C8" s="2"/>
      <c r="D8" s="5"/>
      <c r="E8" s="313"/>
      <c r="F8" s="314"/>
      <c r="G8" s="315"/>
      <c r="H8" s="316"/>
      <c r="I8" s="313"/>
      <c r="J8" s="314"/>
      <c r="K8" s="315"/>
      <c r="L8" s="316"/>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c r="AW8" s="17"/>
      <c r="AX8" s="17"/>
      <c r="AY8" s="17"/>
      <c r="AZ8" s="17"/>
      <c r="BA8" s="17"/>
      <c r="BB8" s="17"/>
      <c r="BC8" s="17"/>
    </row>
    <row r="9" spans="1:55" ht="21" customHeight="1">
      <c r="A9" s="279" t="s">
        <v>156</v>
      </c>
      <c r="B9" s="2"/>
      <c r="C9" s="2"/>
      <c r="D9" s="5"/>
      <c r="E9" s="433">
        <v>44</v>
      </c>
      <c r="F9" s="281">
        <v>0</v>
      </c>
      <c r="G9" s="318">
        <v>469</v>
      </c>
      <c r="H9" s="209">
        <v>195</v>
      </c>
      <c r="I9" s="433">
        <v>45</v>
      </c>
      <c r="J9" s="281">
        <v>0</v>
      </c>
      <c r="K9" s="318">
        <v>742</v>
      </c>
      <c r="L9" s="209">
        <v>201</v>
      </c>
      <c r="M9" s="318"/>
      <c r="N9" s="283"/>
      <c r="O9" s="318"/>
      <c r="P9" s="318"/>
      <c r="Q9" s="318"/>
      <c r="R9" s="283"/>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17"/>
      <c r="AX9" s="17"/>
      <c r="AY9" s="17"/>
      <c r="AZ9" s="17"/>
      <c r="BA9" s="17"/>
      <c r="BB9" s="17"/>
      <c r="BC9" s="17"/>
    </row>
    <row r="10" spans="1:55" ht="21" customHeight="1">
      <c r="A10" s="279" t="s">
        <v>157</v>
      </c>
      <c r="B10" s="2"/>
      <c r="C10" s="2"/>
      <c r="D10" s="5"/>
      <c r="E10" s="280">
        <v>0</v>
      </c>
      <c r="F10" s="281">
        <v>0</v>
      </c>
      <c r="G10" s="281">
        <v>0</v>
      </c>
      <c r="H10" s="209">
        <v>1</v>
      </c>
      <c r="I10" s="280">
        <v>0</v>
      </c>
      <c r="J10" s="281">
        <v>0</v>
      </c>
      <c r="K10" s="281">
        <v>0</v>
      </c>
      <c r="L10" s="209">
        <v>1</v>
      </c>
      <c r="M10" s="283"/>
      <c r="N10" s="283"/>
      <c r="O10" s="318"/>
      <c r="P10" s="318"/>
      <c r="Q10" s="283"/>
      <c r="R10" s="283"/>
      <c r="S10" s="318"/>
      <c r="T10" s="318"/>
      <c r="U10" s="283"/>
      <c r="V10" s="283"/>
      <c r="W10" s="283"/>
      <c r="X10" s="283"/>
      <c r="Y10" s="283"/>
      <c r="Z10" s="283"/>
      <c r="AA10" s="318"/>
      <c r="AB10" s="318"/>
      <c r="AC10" s="283"/>
      <c r="AD10" s="283"/>
      <c r="AE10" s="318"/>
      <c r="AF10" s="318"/>
      <c r="AG10" s="283"/>
      <c r="AH10" s="283"/>
      <c r="AI10" s="318"/>
      <c r="AJ10" s="318"/>
      <c r="AK10" s="318"/>
      <c r="AL10" s="318"/>
      <c r="AM10" s="318"/>
      <c r="AN10" s="318"/>
      <c r="AO10" s="318"/>
      <c r="AP10" s="318"/>
      <c r="AQ10" s="318"/>
      <c r="AR10" s="318"/>
      <c r="AS10" s="318"/>
      <c r="AT10" s="318"/>
      <c r="AU10" s="318"/>
      <c r="AV10" s="318"/>
      <c r="AW10" s="17"/>
      <c r="AX10" s="17"/>
      <c r="AY10" s="17"/>
      <c r="AZ10" s="17"/>
      <c r="BA10" s="17"/>
      <c r="BB10" s="17"/>
      <c r="BC10" s="17"/>
    </row>
    <row r="11" spans="1:55" ht="21" hidden="1" customHeight="1">
      <c r="A11" s="279" t="s">
        <v>722</v>
      </c>
      <c r="B11" s="2"/>
      <c r="C11" s="2"/>
      <c r="D11" s="5"/>
      <c r="E11" s="280">
        <v>0</v>
      </c>
      <c r="F11" s="281">
        <v>0</v>
      </c>
      <c r="G11" s="281">
        <v>0</v>
      </c>
      <c r="H11" s="209">
        <v>0</v>
      </c>
      <c r="I11" s="280">
        <v>0</v>
      </c>
      <c r="J11" s="281">
        <v>0</v>
      </c>
      <c r="K11" s="281">
        <v>0</v>
      </c>
      <c r="L11" s="209">
        <v>0</v>
      </c>
      <c r="M11" s="283"/>
      <c r="N11" s="283"/>
      <c r="O11" s="318"/>
      <c r="P11" s="318"/>
      <c r="Q11" s="283"/>
      <c r="R11" s="283"/>
      <c r="S11" s="318"/>
      <c r="T11" s="318"/>
      <c r="U11" s="283"/>
      <c r="V11" s="283"/>
      <c r="W11" s="283"/>
      <c r="X11" s="283"/>
      <c r="Y11" s="283"/>
      <c r="Z11" s="283"/>
      <c r="AA11" s="318"/>
      <c r="AB11" s="318"/>
      <c r="AC11" s="283"/>
      <c r="AD11" s="283"/>
      <c r="AE11" s="318"/>
      <c r="AF11" s="318"/>
      <c r="AG11" s="283"/>
      <c r="AH11" s="283"/>
      <c r="AI11" s="318"/>
      <c r="AJ11" s="318"/>
      <c r="AK11" s="318"/>
      <c r="AL11" s="318"/>
      <c r="AM11" s="318"/>
      <c r="AN11" s="318"/>
      <c r="AO11" s="318"/>
      <c r="AP11" s="318"/>
      <c r="AQ11" s="318"/>
      <c r="AR11" s="318"/>
      <c r="AS11" s="318"/>
      <c r="AT11" s="318"/>
      <c r="AU11" s="318"/>
      <c r="AV11" s="318"/>
      <c r="AW11" s="17"/>
      <c r="AX11" s="17"/>
      <c r="AY11" s="17"/>
      <c r="AZ11" s="17"/>
      <c r="BA11" s="17"/>
      <c r="BB11" s="17"/>
      <c r="BC11" s="17"/>
    </row>
    <row r="12" spans="1:55" ht="21" customHeight="1" thickBot="1">
      <c r="A12" s="319" t="s">
        <v>158</v>
      </c>
      <c r="B12" s="320"/>
      <c r="C12" s="320"/>
      <c r="D12" s="136"/>
      <c r="E12" s="321">
        <v>0</v>
      </c>
      <c r="F12" s="322">
        <v>0</v>
      </c>
      <c r="G12" s="322">
        <v>10</v>
      </c>
      <c r="H12" s="323">
        <v>7</v>
      </c>
      <c r="I12" s="321">
        <v>0</v>
      </c>
      <c r="J12" s="322">
        <v>0</v>
      </c>
      <c r="K12" s="322">
        <v>0</v>
      </c>
      <c r="L12" s="323">
        <v>10</v>
      </c>
      <c r="M12" s="283"/>
      <c r="N12" s="283"/>
      <c r="O12" s="318"/>
      <c r="P12" s="318"/>
      <c r="Q12" s="283"/>
      <c r="R12" s="283"/>
      <c r="S12" s="318"/>
      <c r="T12" s="318"/>
      <c r="U12" s="283"/>
      <c r="V12" s="283"/>
      <c r="W12" s="283"/>
      <c r="X12" s="283"/>
      <c r="Y12" s="283"/>
      <c r="Z12" s="283"/>
      <c r="AA12" s="318"/>
      <c r="AB12" s="318"/>
      <c r="AC12" s="283"/>
      <c r="AD12" s="283"/>
      <c r="AE12" s="318"/>
      <c r="AF12" s="318"/>
      <c r="AG12" s="283"/>
      <c r="AH12" s="283"/>
      <c r="AI12" s="318"/>
      <c r="AJ12" s="318"/>
      <c r="AK12" s="318"/>
      <c r="AL12" s="318"/>
      <c r="AM12" s="318"/>
      <c r="AN12" s="318"/>
      <c r="AO12" s="318"/>
      <c r="AP12" s="318"/>
      <c r="AQ12" s="318"/>
      <c r="AR12" s="318"/>
      <c r="AS12" s="318"/>
      <c r="AT12" s="318"/>
      <c r="AU12" s="318"/>
      <c r="AV12" s="318"/>
      <c r="AW12" s="17"/>
      <c r="AX12" s="17"/>
      <c r="AY12" s="17"/>
      <c r="AZ12" s="17"/>
      <c r="BA12" s="17"/>
      <c r="BB12" s="17"/>
      <c r="BC12" s="17"/>
    </row>
    <row r="13" spans="1:55" s="50" customFormat="1" ht="16.5" customHeight="1">
      <c r="E13" s="50">
        <v>0</v>
      </c>
      <c r="F13" s="50">
        <v>0</v>
      </c>
    </row>
    <row r="14" spans="1:55" ht="15.75" thickBot="1"/>
    <row r="15" spans="1:55" s="42" customFormat="1" ht="21" customHeight="1">
      <c r="E15" s="4256">
        <v>2013</v>
      </c>
      <c r="F15" s="4257"/>
      <c r="G15" s="4257"/>
      <c r="H15" s="4257"/>
      <c r="I15" s="4257"/>
      <c r="J15" s="4257"/>
      <c r="K15" s="4257"/>
      <c r="L15" s="4257"/>
      <c r="M15" s="4257"/>
      <c r="N15" s="4257"/>
      <c r="O15" s="4257"/>
      <c r="P15" s="4257"/>
      <c r="Q15" s="4257"/>
      <c r="R15" s="4257"/>
      <c r="S15" s="4257"/>
      <c r="T15" s="4258"/>
      <c r="U15" s="153"/>
      <c r="V15" s="153"/>
      <c r="W15" s="153"/>
      <c r="X15" s="153"/>
      <c r="Y15" s="153"/>
      <c r="Z15" s="153"/>
      <c r="AA15" s="153"/>
      <c r="AB15" s="153"/>
      <c r="AC15" s="153"/>
      <c r="AD15" s="153"/>
      <c r="AE15" s="153"/>
      <c r="AF15" s="153"/>
      <c r="AG15" s="153"/>
      <c r="AH15" s="153"/>
      <c r="AI15" s="153"/>
      <c r="AJ15" s="153"/>
      <c r="AK15" s="4428"/>
      <c r="AL15" s="4428"/>
      <c r="AM15" s="4428"/>
      <c r="AN15" s="4428"/>
      <c r="AO15" s="4428"/>
      <c r="AP15" s="4428"/>
      <c r="AQ15" s="4428"/>
      <c r="AR15" s="4428"/>
      <c r="AS15" s="154"/>
      <c r="AT15" s="154"/>
      <c r="AU15" s="154"/>
      <c r="AV15" s="154"/>
      <c r="AW15" s="154"/>
      <c r="AX15" s="154"/>
      <c r="AY15" s="154"/>
    </row>
    <row r="16" spans="1:55" ht="21" customHeight="1" thickBot="1">
      <c r="A16" s="14"/>
      <c r="B16" s="14"/>
      <c r="C16" s="14"/>
      <c r="D16" s="14"/>
      <c r="E16" s="4506" t="s">
        <v>1</v>
      </c>
      <c r="F16" s="4507"/>
      <c r="G16" s="4507"/>
      <c r="H16" s="4508"/>
      <c r="I16" s="4506" t="s">
        <v>2</v>
      </c>
      <c r="J16" s="4507"/>
      <c r="K16" s="4507"/>
      <c r="L16" s="4508"/>
      <c r="M16" s="4495" t="s">
        <v>3</v>
      </c>
      <c r="N16" s="4496"/>
      <c r="O16" s="4496"/>
      <c r="P16" s="4497"/>
      <c r="Q16" s="4495" t="s">
        <v>4</v>
      </c>
      <c r="R16" s="4496"/>
      <c r="S16" s="4496"/>
      <c r="T16" s="4497"/>
      <c r="U16" s="511"/>
      <c r="V16" s="511"/>
      <c r="W16" s="511"/>
      <c r="X16" s="511"/>
      <c r="Y16" s="511"/>
      <c r="Z16" s="511"/>
      <c r="AA16" s="511"/>
      <c r="AB16" s="511"/>
      <c r="AC16" s="4417"/>
      <c r="AD16" s="4417"/>
      <c r="AE16" s="4417"/>
      <c r="AF16" s="4417"/>
      <c r="AG16" s="4417"/>
      <c r="AH16" s="4417"/>
      <c r="AI16" s="4417"/>
      <c r="AJ16" s="4417"/>
      <c r="AK16" s="4417"/>
      <c r="AL16" s="4417"/>
      <c r="AM16" s="4417"/>
      <c r="AN16" s="4417"/>
      <c r="AO16" s="4417"/>
      <c r="AP16" s="4417"/>
      <c r="AQ16" s="4417"/>
      <c r="AR16" s="4417"/>
      <c r="AS16" s="4417"/>
      <c r="AT16" s="4417"/>
      <c r="AU16" s="4417"/>
      <c r="AV16" s="4417"/>
      <c r="AW16" s="17"/>
      <c r="AX16" s="17"/>
      <c r="AY16" s="17"/>
      <c r="AZ16" s="17"/>
      <c r="BA16" s="17"/>
      <c r="BB16" s="17"/>
      <c r="BC16" s="17"/>
    </row>
    <row r="17" spans="1:55" ht="18" customHeight="1" thickBot="1">
      <c r="B17" s="14"/>
      <c r="C17" s="14"/>
      <c r="D17" s="14"/>
      <c r="E17" s="14"/>
      <c r="F17" s="14"/>
      <c r="G17" s="14"/>
      <c r="I17" s="14"/>
      <c r="J17" s="14"/>
      <c r="K17" s="14"/>
      <c r="M17" s="14"/>
      <c r="N17" s="14"/>
      <c r="O17" s="14"/>
      <c r="Q17" s="14"/>
      <c r="R17" s="14"/>
      <c r="S17" s="14"/>
      <c r="U17" s="14"/>
      <c r="V17" s="14"/>
      <c r="W17" s="14"/>
      <c r="X17" s="14"/>
      <c r="Y17" s="14"/>
      <c r="Z17" s="14"/>
      <c r="AA17" s="14"/>
      <c r="AB17" s="17"/>
      <c r="AC17" s="14"/>
      <c r="AD17" s="14"/>
      <c r="AE17" s="14"/>
      <c r="AF17" s="17"/>
      <c r="AG17" s="14"/>
      <c r="AH17" s="14"/>
      <c r="AI17" s="14"/>
      <c r="AJ17" s="17"/>
      <c r="AK17" s="14"/>
      <c r="AL17" s="14"/>
      <c r="AM17" s="14"/>
      <c r="AN17" s="17"/>
      <c r="AO17" s="14"/>
      <c r="AP17" s="14"/>
      <c r="AQ17" s="14"/>
      <c r="AR17" s="17"/>
      <c r="AS17" s="14"/>
      <c r="AT17" s="14"/>
      <c r="AU17" s="14"/>
      <c r="AV17" s="17"/>
      <c r="AW17" s="17"/>
      <c r="AX17" s="17"/>
      <c r="AY17" s="17"/>
      <c r="AZ17" s="17"/>
      <c r="BA17" s="17"/>
      <c r="BB17" s="17"/>
      <c r="BC17" s="17"/>
    </row>
    <row r="18" spans="1:55" ht="47.25" customHeight="1" thickBot="1">
      <c r="A18" s="4509" t="s">
        <v>250</v>
      </c>
      <c r="B18" s="4509"/>
      <c r="C18" s="4509"/>
      <c r="D18" s="5"/>
      <c r="E18" s="4504" t="s">
        <v>152</v>
      </c>
      <c r="F18" s="4505"/>
      <c r="G18" s="4502" t="s">
        <v>112</v>
      </c>
      <c r="H18" s="4503"/>
      <c r="I18" s="4504" t="s">
        <v>152</v>
      </c>
      <c r="J18" s="4505"/>
      <c r="K18" s="4502" t="s">
        <v>112</v>
      </c>
      <c r="L18" s="4503"/>
      <c r="M18" s="4504" t="s">
        <v>152</v>
      </c>
      <c r="N18" s="4505"/>
      <c r="O18" s="4502" t="s">
        <v>112</v>
      </c>
      <c r="P18" s="4503"/>
      <c r="Q18" s="4504" t="s">
        <v>152</v>
      </c>
      <c r="R18" s="4505"/>
      <c r="S18" s="4502" t="s">
        <v>112</v>
      </c>
      <c r="T18" s="4503"/>
      <c r="U18" s="76"/>
      <c r="V18" s="76"/>
      <c r="W18" s="76"/>
      <c r="X18" s="76"/>
      <c r="Y18" s="76"/>
      <c r="Z18" s="76"/>
      <c r="AA18" s="512"/>
      <c r="AB18" s="512"/>
      <c r="AC18" s="4499"/>
      <c r="AD18" s="4499"/>
      <c r="AE18" s="4500"/>
      <c r="AF18" s="4500"/>
      <c r="AG18" s="4499"/>
      <c r="AH18" s="4499"/>
      <c r="AI18" s="4500"/>
      <c r="AJ18" s="4500"/>
      <c r="AK18" s="4499"/>
      <c r="AL18" s="4499"/>
      <c r="AM18" s="4501"/>
      <c r="AN18" s="4501"/>
      <c r="AO18" s="4499"/>
      <c r="AP18" s="4499"/>
      <c r="AQ18" s="4500"/>
      <c r="AR18" s="4500"/>
      <c r="AS18" s="4499"/>
      <c r="AT18" s="4499"/>
      <c r="AU18" s="4500"/>
      <c r="AV18" s="4500"/>
      <c r="AW18" s="17"/>
      <c r="AX18" s="17"/>
      <c r="AY18" s="17"/>
      <c r="AZ18" s="17"/>
      <c r="BA18" s="17"/>
      <c r="BB18" s="17"/>
      <c r="BC18" s="17"/>
    </row>
    <row r="19" spans="1:55" ht="30">
      <c r="A19" s="307"/>
      <c r="B19" s="308"/>
      <c r="C19" s="308"/>
      <c r="D19" s="308"/>
      <c r="E19" s="309" t="s">
        <v>153</v>
      </c>
      <c r="F19" s="310" t="s">
        <v>154</v>
      </c>
      <c r="G19" s="311" t="s">
        <v>153</v>
      </c>
      <c r="H19" s="312" t="s">
        <v>154</v>
      </c>
      <c r="I19" s="309" t="s">
        <v>153</v>
      </c>
      <c r="J19" s="310" t="s">
        <v>154</v>
      </c>
      <c r="K19" s="311" t="s">
        <v>153</v>
      </c>
      <c r="L19" s="312" t="s">
        <v>154</v>
      </c>
      <c r="M19" s="309" t="s">
        <v>153</v>
      </c>
      <c r="N19" s="310" t="s">
        <v>154</v>
      </c>
      <c r="O19" s="311" t="s">
        <v>153</v>
      </c>
      <c r="P19" s="312" t="s">
        <v>154</v>
      </c>
      <c r="Q19" s="309" t="s">
        <v>153</v>
      </c>
      <c r="R19" s="310" t="s">
        <v>154</v>
      </c>
      <c r="S19" s="311" t="s">
        <v>153</v>
      </c>
      <c r="T19" s="312" t="s">
        <v>154</v>
      </c>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17"/>
      <c r="AX19" s="17"/>
      <c r="AY19" s="17"/>
      <c r="AZ19" s="17"/>
      <c r="BA19" s="17"/>
      <c r="BB19" s="17"/>
      <c r="BC19" s="17"/>
    </row>
    <row r="20" spans="1:55" ht="21" customHeight="1">
      <c r="A20" s="279" t="s">
        <v>155</v>
      </c>
      <c r="B20" s="2"/>
      <c r="C20" s="2"/>
      <c r="D20" s="5"/>
      <c r="E20" s="313"/>
      <c r="F20" s="314"/>
      <c r="G20" s="315"/>
      <c r="H20" s="316"/>
      <c r="I20" s="313"/>
      <c r="J20" s="314"/>
      <c r="K20" s="315"/>
      <c r="L20" s="316"/>
      <c r="M20" s="313"/>
      <c r="N20" s="314"/>
      <c r="O20" s="315"/>
      <c r="P20" s="316"/>
      <c r="Q20" s="313"/>
      <c r="R20" s="314"/>
      <c r="S20" s="315"/>
      <c r="T20" s="316"/>
      <c r="U20" s="317"/>
      <c r="V20" s="317"/>
      <c r="W20" s="317"/>
      <c r="X20" s="317"/>
      <c r="Y20" s="317"/>
      <c r="Z20" s="317"/>
      <c r="AA20" s="317"/>
      <c r="AB20" s="317"/>
      <c r="AC20" s="317"/>
      <c r="AD20" s="317"/>
      <c r="AE20" s="317"/>
      <c r="AF20" s="317"/>
      <c r="AG20" s="317"/>
      <c r="AH20" s="317"/>
      <c r="AI20" s="317"/>
      <c r="AJ20" s="317"/>
      <c r="AK20" s="317"/>
      <c r="AL20" s="317"/>
      <c r="AM20" s="317"/>
      <c r="AN20" s="317"/>
      <c r="AO20" s="317"/>
      <c r="AP20" s="317"/>
      <c r="AQ20" s="317"/>
      <c r="AR20" s="317"/>
      <c r="AS20" s="317"/>
      <c r="AT20" s="317"/>
      <c r="AU20" s="317"/>
      <c r="AV20" s="317"/>
      <c r="AW20" s="17"/>
      <c r="AX20" s="17"/>
      <c r="AY20" s="17"/>
      <c r="AZ20" s="17"/>
      <c r="BA20" s="17"/>
      <c r="BB20" s="17"/>
      <c r="BC20" s="17"/>
    </row>
    <row r="21" spans="1:55" ht="21" customHeight="1">
      <c r="A21" s="279" t="s">
        <v>156</v>
      </c>
      <c r="B21" s="2"/>
      <c r="C21" s="2"/>
      <c r="D21" s="5"/>
      <c r="E21" s="433">
        <v>42</v>
      </c>
      <c r="F21" s="281">
        <v>0</v>
      </c>
      <c r="G21" s="318">
        <v>1071</v>
      </c>
      <c r="H21" s="209">
        <v>235</v>
      </c>
      <c r="I21" s="433">
        <v>20</v>
      </c>
      <c r="J21" s="281">
        <v>0</v>
      </c>
      <c r="K21" s="318">
        <v>943</v>
      </c>
      <c r="L21" s="209">
        <v>219</v>
      </c>
      <c r="M21" s="433">
        <v>20</v>
      </c>
      <c r="N21" s="281">
        <v>0</v>
      </c>
      <c r="O21" s="318">
        <v>823</v>
      </c>
      <c r="P21" s="209">
        <v>152</v>
      </c>
      <c r="Q21" s="433">
        <v>45</v>
      </c>
      <c r="R21" s="281">
        <v>0</v>
      </c>
      <c r="S21" s="318">
        <v>774</v>
      </c>
      <c r="T21" s="209">
        <v>189</v>
      </c>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17"/>
      <c r="AX21" s="17"/>
      <c r="AY21" s="17"/>
      <c r="AZ21" s="17"/>
      <c r="BA21" s="17"/>
      <c r="BB21" s="17"/>
      <c r="BC21" s="17"/>
    </row>
    <row r="22" spans="1:55" ht="21" customHeight="1">
      <c r="A22" s="279" t="s">
        <v>157</v>
      </c>
      <c r="B22" s="2"/>
      <c r="C22" s="2"/>
      <c r="D22" s="5"/>
      <c r="E22" s="280">
        <v>0</v>
      </c>
      <c r="F22" s="281">
        <v>0</v>
      </c>
      <c r="G22" s="281">
        <v>0</v>
      </c>
      <c r="H22" s="209">
        <v>1</v>
      </c>
      <c r="I22" s="280">
        <v>0</v>
      </c>
      <c r="J22" s="281">
        <v>0</v>
      </c>
      <c r="K22" s="281">
        <v>0</v>
      </c>
      <c r="L22" s="209">
        <v>1</v>
      </c>
      <c r="M22" s="280">
        <v>0</v>
      </c>
      <c r="N22" s="281">
        <v>0</v>
      </c>
      <c r="O22" s="281">
        <v>0</v>
      </c>
      <c r="P22" s="209">
        <v>1</v>
      </c>
      <c r="Q22" s="280">
        <v>0</v>
      </c>
      <c r="R22" s="281">
        <v>0</v>
      </c>
      <c r="S22" s="281">
        <v>0</v>
      </c>
      <c r="T22" s="209">
        <v>1</v>
      </c>
      <c r="U22" s="283"/>
      <c r="V22" s="283"/>
      <c r="W22" s="283"/>
      <c r="X22" s="283"/>
      <c r="Y22" s="283"/>
      <c r="Z22" s="283"/>
      <c r="AA22" s="318"/>
      <c r="AB22" s="318"/>
      <c r="AC22" s="283"/>
      <c r="AD22" s="283"/>
      <c r="AE22" s="318"/>
      <c r="AF22" s="318"/>
      <c r="AG22" s="283"/>
      <c r="AH22" s="283"/>
      <c r="AI22" s="318"/>
      <c r="AJ22" s="318"/>
      <c r="AK22" s="318"/>
      <c r="AL22" s="318"/>
      <c r="AM22" s="318"/>
      <c r="AN22" s="318"/>
      <c r="AO22" s="318"/>
      <c r="AP22" s="318"/>
      <c r="AQ22" s="318"/>
      <c r="AR22" s="318"/>
      <c r="AS22" s="318"/>
      <c r="AT22" s="318"/>
      <c r="AU22" s="318"/>
      <c r="AV22" s="318"/>
      <c r="AW22" s="17"/>
      <c r="AX22" s="17"/>
      <c r="AY22" s="17"/>
      <c r="AZ22" s="17"/>
      <c r="BA22" s="17"/>
      <c r="BB22" s="17"/>
      <c r="BC22" s="17"/>
    </row>
    <row r="23" spans="1:55" ht="21" customHeight="1" thickBot="1">
      <c r="A23" s="319" t="s">
        <v>158</v>
      </c>
      <c r="B23" s="320"/>
      <c r="C23" s="320"/>
      <c r="D23" s="136"/>
      <c r="E23" s="321">
        <v>0</v>
      </c>
      <c r="F23" s="322">
        <v>0</v>
      </c>
      <c r="G23" s="322">
        <v>0</v>
      </c>
      <c r="H23" s="323">
        <v>9</v>
      </c>
      <c r="I23" s="321">
        <v>459</v>
      </c>
      <c r="J23" s="322">
        <v>0</v>
      </c>
      <c r="K23" s="322">
        <v>0</v>
      </c>
      <c r="L23" s="323">
        <v>8</v>
      </c>
      <c r="M23" s="321">
        <v>473</v>
      </c>
      <c r="N23" s="322">
        <v>0</v>
      </c>
      <c r="O23" s="322">
        <v>0</v>
      </c>
      <c r="P23" s="323">
        <v>8</v>
      </c>
      <c r="Q23" s="321">
        <v>429</v>
      </c>
      <c r="R23" s="322">
        <v>0</v>
      </c>
      <c r="S23" s="322">
        <v>0</v>
      </c>
      <c r="T23" s="323">
        <v>12</v>
      </c>
      <c r="U23" s="283"/>
      <c r="V23" s="283"/>
      <c r="W23" s="283"/>
      <c r="X23" s="283"/>
      <c r="Y23" s="283"/>
      <c r="Z23" s="283"/>
      <c r="AA23" s="318"/>
      <c r="AB23" s="318"/>
      <c r="AC23" s="283"/>
      <c r="AD23" s="283"/>
      <c r="AE23" s="318"/>
      <c r="AF23" s="318"/>
      <c r="AG23" s="283"/>
      <c r="AH23" s="283"/>
      <c r="AI23" s="318"/>
      <c r="AJ23" s="318"/>
      <c r="AK23" s="318"/>
      <c r="AL23" s="318"/>
      <c r="AM23" s="318"/>
      <c r="AN23" s="318"/>
      <c r="AO23" s="318"/>
      <c r="AP23" s="318"/>
      <c r="AQ23" s="318"/>
      <c r="AR23" s="318"/>
      <c r="AS23" s="318"/>
      <c r="AT23" s="318"/>
      <c r="AU23" s="318"/>
      <c r="AV23" s="318"/>
      <c r="AW23" s="17"/>
      <c r="AX23" s="17"/>
      <c r="AY23" s="17"/>
      <c r="AZ23" s="17"/>
      <c r="BA23" s="17"/>
      <c r="BB23" s="17"/>
      <c r="BC23" s="17"/>
    </row>
    <row r="24" spans="1:55">
      <c r="A24" s="151"/>
      <c r="B24" s="152"/>
      <c r="C24" s="152"/>
      <c r="D24" s="152"/>
      <c r="E24" s="152"/>
      <c r="F24" s="152"/>
      <c r="G24" s="152"/>
      <c r="H24" s="152"/>
      <c r="I24" s="152"/>
      <c r="J24" s="152"/>
      <c r="K24" s="318"/>
      <c r="L24" s="152"/>
      <c r="M24" s="152"/>
      <c r="N24" s="152"/>
      <c r="O24" s="152"/>
      <c r="P24" s="152"/>
      <c r="Q24" s="14"/>
      <c r="R24" s="14"/>
      <c r="S24" s="14"/>
      <c r="T24" s="14"/>
      <c r="U24" s="14"/>
      <c r="V24" s="14"/>
      <c r="W24" s="14"/>
      <c r="X24" s="14"/>
      <c r="Y24" s="14"/>
      <c r="Z24" s="14"/>
      <c r="AA24" s="14"/>
      <c r="AB24" s="14"/>
      <c r="AC24" s="14"/>
      <c r="AD24" s="14"/>
      <c r="AE24" s="14"/>
      <c r="AF24" s="14"/>
      <c r="AG24" s="14"/>
      <c r="AH24" s="14"/>
      <c r="AI24" s="14"/>
      <c r="AJ24" s="14"/>
      <c r="AK24" s="17"/>
      <c r="AL24" s="17"/>
      <c r="AM24" s="17"/>
      <c r="AN24" s="17"/>
    </row>
    <row r="25" spans="1:55">
      <c r="A25" s="699" t="s">
        <v>159</v>
      </c>
    </row>
    <row r="26" spans="1:55" ht="15" customHeight="1">
      <c r="A26" s="1258"/>
      <c r="B26" s="699"/>
      <c r="C26" s="699"/>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row>
    <row r="27" spans="1:55" ht="34.5">
      <c r="D27" s="134"/>
      <c r="E27" s="134"/>
      <c r="F27" s="134"/>
      <c r="G27" s="134"/>
      <c r="H27" s="134"/>
      <c r="I27" s="134"/>
      <c r="J27" s="134"/>
      <c r="K27" s="134"/>
      <c r="L27" s="134"/>
      <c r="M27" s="134"/>
      <c r="N27" s="134"/>
      <c r="O27" s="134"/>
      <c r="P27" s="134"/>
      <c r="Q27" s="134"/>
      <c r="R27" s="134"/>
      <c r="S27" s="134"/>
      <c r="T27" s="134"/>
    </row>
  </sheetData>
  <mergeCells count="63">
    <mergeCell ref="A6:C6"/>
    <mergeCell ref="A18:C18"/>
    <mergeCell ref="AS4:AV4"/>
    <mergeCell ref="AC4:AF4"/>
    <mergeCell ref="AS6:AT6"/>
    <mergeCell ref="AU6:AV6"/>
    <mergeCell ref="AC6:AD6"/>
    <mergeCell ref="AE6:AF6"/>
    <mergeCell ref="AG6:AH6"/>
    <mergeCell ref="AI6:AJ6"/>
    <mergeCell ref="AK6:AL6"/>
    <mergeCell ref="AG4:AJ4"/>
    <mergeCell ref="AK4:AN4"/>
    <mergeCell ref="AO4:AR4"/>
    <mergeCell ref="AM6:AN6"/>
    <mergeCell ref="AO6:AP6"/>
    <mergeCell ref="AQ6:AR6"/>
    <mergeCell ref="AK3:AN3"/>
    <mergeCell ref="AO3:AR3"/>
    <mergeCell ref="K6:L6"/>
    <mergeCell ref="M6:N6"/>
    <mergeCell ref="O6:P6"/>
    <mergeCell ref="Q6:R6"/>
    <mergeCell ref="S6:T6"/>
    <mergeCell ref="E3:L3"/>
    <mergeCell ref="I16:L16"/>
    <mergeCell ref="A1:T1"/>
    <mergeCell ref="I18:J18"/>
    <mergeCell ref="K18:L18"/>
    <mergeCell ref="E16:H16"/>
    <mergeCell ref="E18:F18"/>
    <mergeCell ref="G18:H18"/>
    <mergeCell ref="E15:T15"/>
    <mergeCell ref="E4:H4"/>
    <mergeCell ref="I4:L4"/>
    <mergeCell ref="M4:P4"/>
    <mergeCell ref="Q4:T4"/>
    <mergeCell ref="E6:F6"/>
    <mergeCell ref="G6:H6"/>
    <mergeCell ref="I6:J6"/>
    <mergeCell ref="M18:N18"/>
    <mergeCell ref="O18:P18"/>
    <mergeCell ref="Q18:R18"/>
    <mergeCell ref="S18:T18"/>
    <mergeCell ref="M16:P16"/>
    <mergeCell ref="Q16:T16"/>
    <mergeCell ref="AU18:AV18"/>
    <mergeCell ref="AS16:AV16"/>
    <mergeCell ref="AC18:AD18"/>
    <mergeCell ref="AE18:AF18"/>
    <mergeCell ref="AG18:AH18"/>
    <mergeCell ref="AI18:AJ18"/>
    <mergeCell ref="AK18:AL18"/>
    <mergeCell ref="AM18:AN18"/>
    <mergeCell ref="AO18:AP18"/>
    <mergeCell ref="AQ18:AR18"/>
    <mergeCell ref="AS18:AT18"/>
    <mergeCell ref="AK15:AN15"/>
    <mergeCell ref="AO15:AR15"/>
    <mergeCell ref="AC16:AF16"/>
    <mergeCell ref="AG16:AJ16"/>
    <mergeCell ref="AK16:AN16"/>
    <mergeCell ref="AO16:AR16"/>
  </mergeCells>
  <printOptions horizontalCentered="1"/>
  <pageMargins left="0.31496062992125984" right="0.31496062992125984" top="0.39370078740157483" bottom="0.39370078740157483" header="0.19685039370078741" footer="0.19685039370078741"/>
  <pageSetup scale="58" orientation="landscape" r:id="rId1"/>
  <headerFooter alignWithMargins="0">
    <oddFooter>&amp;L&amp;"Tahoma,Italique"National Bank of Canada - Supplementary Financial Information&amp;R&amp;"Tahoma,Italique"page 47</oddFooter>
  </headerFooter>
  <drawing r:id="rId2"/>
  <legacyDrawing r:id="rId3"/>
  <oleObjects>
    <mc:AlternateContent xmlns:mc="http://schemas.openxmlformats.org/markup-compatibility/2006">
      <mc:Choice Requires="x14">
        <oleObject progId="Word.Document.8" shapeId="140289" r:id="rId4">
          <objectPr defaultSize="0" r:id="rId5">
            <anchor moveWithCells="1">
              <from>
                <xdr:col>0</xdr:col>
                <xdr:colOff>28575</xdr:colOff>
                <xdr:row>0</xdr:row>
                <xdr:rowOff>28575</xdr:rowOff>
              </from>
              <to>
                <xdr:col>0</xdr:col>
                <xdr:colOff>276225</xdr:colOff>
                <xdr:row>0</xdr:row>
                <xdr:rowOff>266700</xdr:rowOff>
              </to>
            </anchor>
          </objectPr>
        </oleObject>
      </mc:Choice>
      <mc:Fallback>
        <oleObject progId="Word.Document.8" shapeId="140289" r:id="rId4"/>
      </mc:Fallback>
    </mc:AlternateContent>
  </oleObject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6">
    <tabColor rgb="FF0070C0"/>
    <pageSetUpPr fitToPage="1"/>
  </sheetPr>
  <dimension ref="A1:AV41"/>
  <sheetViews>
    <sheetView showZeros="0" view="pageBreakPreview" zoomScale="75" zoomScaleSheetLayoutView="75" workbookViewId="0">
      <selection activeCell="C14" sqref="C14"/>
    </sheetView>
  </sheetViews>
  <sheetFormatPr defaultColWidth="8.88671875" defaultRowHeight="15"/>
  <cols>
    <col min="1" max="1" width="4.33203125" customWidth="1"/>
    <col min="2" max="2" width="10.33203125" customWidth="1"/>
    <col min="3" max="3" width="9.88671875" customWidth="1"/>
    <col min="4" max="4" width="1.5546875" customWidth="1"/>
    <col min="5" max="20" width="11.77734375" customWidth="1"/>
    <col min="21" max="21" width="12.77734375" customWidth="1"/>
    <col min="22" max="24" width="10.6640625" customWidth="1"/>
    <col min="25" max="25" width="12.77734375" customWidth="1"/>
    <col min="26" max="28" width="9.5546875" customWidth="1"/>
    <col min="29" max="29" width="11.6640625" customWidth="1"/>
    <col min="30" max="32" width="10.6640625" customWidth="1"/>
    <col min="33" max="33" width="11.5546875" customWidth="1"/>
    <col min="34" max="36" width="10.6640625" customWidth="1"/>
    <col min="273" max="273" width="4.33203125" customWidth="1"/>
    <col min="274" max="274" width="10.33203125" customWidth="1"/>
    <col min="275" max="275" width="9.88671875" customWidth="1"/>
    <col min="276" max="276" width="1.5546875" customWidth="1"/>
    <col min="277" max="277" width="12.77734375" customWidth="1"/>
    <col min="278" max="280" width="10.6640625" customWidth="1"/>
    <col min="281" max="281" width="12.77734375" customWidth="1"/>
    <col min="282" max="284" width="9.5546875" customWidth="1"/>
    <col min="285" max="285" width="11.6640625" customWidth="1"/>
    <col min="286" max="288" width="10.6640625" customWidth="1"/>
    <col min="289" max="289" width="11.5546875" customWidth="1"/>
    <col min="290" max="292" width="10.6640625" customWidth="1"/>
    <col min="529" max="529" width="4.33203125" customWidth="1"/>
    <col min="530" max="530" width="10.33203125" customWidth="1"/>
    <col min="531" max="531" width="9.88671875" customWidth="1"/>
    <col min="532" max="532" width="1.5546875" customWidth="1"/>
    <col min="533" max="533" width="12.77734375" customWidth="1"/>
    <col min="534" max="536" width="10.6640625" customWidth="1"/>
    <col min="537" max="537" width="12.77734375" customWidth="1"/>
    <col min="538" max="540" width="9.5546875" customWidth="1"/>
    <col min="541" max="541" width="11.6640625" customWidth="1"/>
    <col min="542" max="544" width="10.6640625" customWidth="1"/>
    <col min="545" max="545" width="11.5546875" customWidth="1"/>
    <col min="546" max="548" width="10.6640625" customWidth="1"/>
    <col min="785" max="785" width="4.33203125" customWidth="1"/>
    <col min="786" max="786" width="10.33203125" customWidth="1"/>
    <col min="787" max="787" width="9.88671875" customWidth="1"/>
    <col min="788" max="788" width="1.5546875" customWidth="1"/>
    <col min="789" max="789" width="12.77734375" customWidth="1"/>
    <col min="790" max="792" width="10.6640625" customWidth="1"/>
    <col min="793" max="793" width="12.77734375" customWidth="1"/>
    <col min="794" max="796" width="9.5546875" customWidth="1"/>
    <col min="797" max="797" width="11.6640625" customWidth="1"/>
    <col min="798" max="800" width="10.6640625" customWidth="1"/>
    <col min="801" max="801" width="11.5546875" customWidth="1"/>
    <col min="802" max="804" width="10.6640625" customWidth="1"/>
    <col min="1041" max="1041" width="4.33203125" customWidth="1"/>
    <col min="1042" max="1042" width="10.33203125" customWidth="1"/>
    <col min="1043" max="1043" width="9.88671875" customWidth="1"/>
    <col min="1044" max="1044" width="1.5546875" customWidth="1"/>
    <col min="1045" max="1045" width="12.77734375" customWidth="1"/>
    <col min="1046" max="1048" width="10.6640625" customWidth="1"/>
    <col min="1049" max="1049" width="12.77734375" customWidth="1"/>
    <col min="1050" max="1052" width="9.5546875" customWidth="1"/>
    <col min="1053" max="1053" width="11.6640625" customWidth="1"/>
    <col min="1054" max="1056" width="10.6640625" customWidth="1"/>
    <col min="1057" max="1057" width="11.5546875" customWidth="1"/>
    <col min="1058" max="1060" width="10.6640625" customWidth="1"/>
    <col min="1297" max="1297" width="4.33203125" customWidth="1"/>
    <col min="1298" max="1298" width="10.33203125" customWidth="1"/>
    <col min="1299" max="1299" width="9.88671875" customWidth="1"/>
    <col min="1300" max="1300" width="1.5546875" customWidth="1"/>
    <col min="1301" max="1301" width="12.77734375" customWidth="1"/>
    <col min="1302" max="1304" width="10.6640625" customWidth="1"/>
    <col min="1305" max="1305" width="12.77734375" customWidth="1"/>
    <col min="1306" max="1308" width="9.5546875" customWidth="1"/>
    <col min="1309" max="1309" width="11.6640625" customWidth="1"/>
    <col min="1310" max="1312" width="10.6640625" customWidth="1"/>
    <col min="1313" max="1313" width="11.5546875" customWidth="1"/>
    <col min="1314" max="1316" width="10.6640625" customWidth="1"/>
    <col min="1553" max="1553" width="4.33203125" customWidth="1"/>
    <col min="1554" max="1554" width="10.33203125" customWidth="1"/>
    <col min="1555" max="1555" width="9.88671875" customWidth="1"/>
    <col min="1556" max="1556" width="1.5546875" customWidth="1"/>
    <col min="1557" max="1557" width="12.77734375" customWidth="1"/>
    <col min="1558" max="1560" width="10.6640625" customWidth="1"/>
    <col min="1561" max="1561" width="12.77734375" customWidth="1"/>
    <col min="1562" max="1564" width="9.5546875" customWidth="1"/>
    <col min="1565" max="1565" width="11.6640625" customWidth="1"/>
    <col min="1566" max="1568" width="10.6640625" customWidth="1"/>
    <col min="1569" max="1569" width="11.5546875" customWidth="1"/>
    <col min="1570" max="1572" width="10.6640625" customWidth="1"/>
    <col min="1809" max="1809" width="4.33203125" customWidth="1"/>
    <col min="1810" max="1810" width="10.33203125" customWidth="1"/>
    <col min="1811" max="1811" width="9.88671875" customWidth="1"/>
    <col min="1812" max="1812" width="1.5546875" customWidth="1"/>
    <col min="1813" max="1813" width="12.77734375" customWidth="1"/>
    <col min="1814" max="1816" width="10.6640625" customWidth="1"/>
    <col min="1817" max="1817" width="12.77734375" customWidth="1"/>
    <col min="1818" max="1820" width="9.5546875" customWidth="1"/>
    <col min="1821" max="1821" width="11.6640625" customWidth="1"/>
    <col min="1822" max="1824" width="10.6640625" customWidth="1"/>
    <col min="1825" max="1825" width="11.5546875" customWidth="1"/>
    <col min="1826" max="1828" width="10.6640625" customWidth="1"/>
    <col min="2065" max="2065" width="4.33203125" customWidth="1"/>
    <col min="2066" max="2066" width="10.33203125" customWidth="1"/>
    <col min="2067" max="2067" width="9.88671875" customWidth="1"/>
    <col min="2068" max="2068" width="1.5546875" customWidth="1"/>
    <col min="2069" max="2069" width="12.77734375" customWidth="1"/>
    <col min="2070" max="2072" width="10.6640625" customWidth="1"/>
    <col min="2073" max="2073" width="12.77734375" customWidth="1"/>
    <col min="2074" max="2076" width="9.5546875" customWidth="1"/>
    <col min="2077" max="2077" width="11.6640625" customWidth="1"/>
    <col min="2078" max="2080" width="10.6640625" customWidth="1"/>
    <col min="2081" max="2081" width="11.5546875" customWidth="1"/>
    <col min="2082" max="2084" width="10.6640625" customWidth="1"/>
    <col min="2321" max="2321" width="4.33203125" customWidth="1"/>
    <col min="2322" max="2322" width="10.33203125" customWidth="1"/>
    <col min="2323" max="2323" width="9.88671875" customWidth="1"/>
    <col min="2324" max="2324" width="1.5546875" customWidth="1"/>
    <col min="2325" max="2325" width="12.77734375" customWidth="1"/>
    <col min="2326" max="2328" width="10.6640625" customWidth="1"/>
    <col min="2329" max="2329" width="12.77734375" customWidth="1"/>
    <col min="2330" max="2332" width="9.5546875" customWidth="1"/>
    <col min="2333" max="2333" width="11.6640625" customWidth="1"/>
    <col min="2334" max="2336" width="10.6640625" customWidth="1"/>
    <col min="2337" max="2337" width="11.5546875" customWidth="1"/>
    <col min="2338" max="2340" width="10.6640625" customWidth="1"/>
    <col min="2577" max="2577" width="4.33203125" customWidth="1"/>
    <col min="2578" max="2578" width="10.33203125" customWidth="1"/>
    <col min="2579" max="2579" width="9.88671875" customWidth="1"/>
    <col min="2580" max="2580" width="1.5546875" customWidth="1"/>
    <col min="2581" max="2581" width="12.77734375" customWidth="1"/>
    <col min="2582" max="2584" width="10.6640625" customWidth="1"/>
    <col min="2585" max="2585" width="12.77734375" customWidth="1"/>
    <col min="2586" max="2588" width="9.5546875" customWidth="1"/>
    <col min="2589" max="2589" width="11.6640625" customWidth="1"/>
    <col min="2590" max="2592" width="10.6640625" customWidth="1"/>
    <col min="2593" max="2593" width="11.5546875" customWidth="1"/>
    <col min="2594" max="2596" width="10.6640625" customWidth="1"/>
    <col min="2833" max="2833" width="4.33203125" customWidth="1"/>
    <col min="2834" max="2834" width="10.33203125" customWidth="1"/>
    <col min="2835" max="2835" width="9.88671875" customWidth="1"/>
    <col min="2836" max="2836" width="1.5546875" customWidth="1"/>
    <col min="2837" max="2837" width="12.77734375" customWidth="1"/>
    <col min="2838" max="2840" width="10.6640625" customWidth="1"/>
    <col min="2841" max="2841" width="12.77734375" customWidth="1"/>
    <col min="2842" max="2844" width="9.5546875" customWidth="1"/>
    <col min="2845" max="2845" width="11.6640625" customWidth="1"/>
    <col min="2846" max="2848" width="10.6640625" customWidth="1"/>
    <col min="2849" max="2849" width="11.5546875" customWidth="1"/>
    <col min="2850" max="2852" width="10.6640625" customWidth="1"/>
    <col min="3089" max="3089" width="4.33203125" customWidth="1"/>
    <col min="3090" max="3090" width="10.33203125" customWidth="1"/>
    <col min="3091" max="3091" width="9.88671875" customWidth="1"/>
    <col min="3092" max="3092" width="1.5546875" customWidth="1"/>
    <col min="3093" max="3093" width="12.77734375" customWidth="1"/>
    <col min="3094" max="3096" width="10.6640625" customWidth="1"/>
    <col min="3097" max="3097" width="12.77734375" customWidth="1"/>
    <col min="3098" max="3100" width="9.5546875" customWidth="1"/>
    <col min="3101" max="3101" width="11.6640625" customWidth="1"/>
    <col min="3102" max="3104" width="10.6640625" customWidth="1"/>
    <col min="3105" max="3105" width="11.5546875" customWidth="1"/>
    <col min="3106" max="3108" width="10.6640625" customWidth="1"/>
    <col min="3345" max="3345" width="4.33203125" customWidth="1"/>
    <col min="3346" max="3346" width="10.33203125" customWidth="1"/>
    <col min="3347" max="3347" width="9.88671875" customWidth="1"/>
    <col min="3348" max="3348" width="1.5546875" customWidth="1"/>
    <col min="3349" max="3349" width="12.77734375" customWidth="1"/>
    <col min="3350" max="3352" width="10.6640625" customWidth="1"/>
    <col min="3353" max="3353" width="12.77734375" customWidth="1"/>
    <col min="3354" max="3356" width="9.5546875" customWidth="1"/>
    <col min="3357" max="3357" width="11.6640625" customWidth="1"/>
    <col min="3358" max="3360" width="10.6640625" customWidth="1"/>
    <col min="3361" max="3361" width="11.5546875" customWidth="1"/>
    <col min="3362" max="3364" width="10.6640625" customWidth="1"/>
    <col min="3601" max="3601" width="4.33203125" customWidth="1"/>
    <col min="3602" max="3602" width="10.33203125" customWidth="1"/>
    <col min="3603" max="3603" width="9.88671875" customWidth="1"/>
    <col min="3604" max="3604" width="1.5546875" customWidth="1"/>
    <col min="3605" max="3605" width="12.77734375" customWidth="1"/>
    <col min="3606" max="3608" width="10.6640625" customWidth="1"/>
    <col min="3609" max="3609" width="12.77734375" customWidth="1"/>
    <col min="3610" max="3612" width="9.5546875" customWidth="1"/>
    <col min="3613" max="3613" width="11.6640625" customWidth="1"/>
    <col min="3614" max="3616" width="10.6640625" customWidth="1"/>
    <col min="3617" max="3617" width="11.5546875" customWidth="1"/>
    <col min="3618" max="3620" width="10.6640625" customWidth="1"/>
    <col min="3857" max="3857" width="4.33203125" customWidth="1"/>
    <col min="3858" max="3858" width="10.33203125" customWidth="1"/>
    <col min="3859" max="3859" width="9.88671875" customWidth="1"/>
    <col min="3860" max="3860" width="1.5546875" customWidth="1"/>
    <col min="3861" max="3861" width="12.77734375" customWidth="1"/>
    <col min="3862" max="3864" width="10.6640625" customWidth="1"/>
    <col min="3865" max="3865" width="12.77734375" customWidth="1"/>
    <col min="3866" max="3868" width="9.5546875" customWidth="1"/>
    <col min="3869" max="3869" width="11.6640625" customWidth="1"/>
    <col min="3870" max="3872" width="10.6640625" customWidth="1"/>
    <col min="3873" max="3873" width="11.5546875" customWidth="1"/>
    <col min="3874" max="3876" width="10.6640625" customWidth="1"/>
    <col min="4113" max="4113" width="4.33203125" customWidth="1"/>
    <col min="4114" max="4114" width="10.33203125" customWidth="1"/>
    <col min="4115" max="4115" width="9.88671875" customWidth="1"/>
    <col min="4116" max="4116" width="1.5546875" customWidth="1"/>
    <col min="4117" max="4117" width="12.77734375" customWidth="1"/>
    <col min="4118" max="4120" width="10.6640625" customWidth="1"/>
    <col min="4121" max="4121" width="12.77734375" customWidth="1"/>
    <col min="4122" max="4124" width="9.5546875" customWidth="1"/>
    <col min="4125" max="4125" width="11.6640625" customWidth="1"/>
    <col min="4126" max="4128" width="10.6640625" customWidth="1"/>
    <col min="4129" max="4129" width="11.5546875" customWidth="1"/>
    <col min="4130" max="4132" width="10.6640625" customWidth="1"/>
    <col min="4369" max="4369" width="4.33203125" customWidth="1"/>
    <col min="4370" max="4370" width="10.33203125" customWidth="1"/>
    <col min="4371" max="4371" width="9.88671875" customWidth="1"/>
    <col min="4372" max="4372" width="1.5546875" customWidth="1"/>
    <col min="4373" max="4373" width="12.77734375" customWidth="1"/>
    <col min="4374" max="4376" width="10.6640625" customWidth="1"/>
    <col min="4377" max="4377" width="12.77734375" customWidth="1"/>
    <col min="4378" max="4380" width="9.5546875" customWidth="1"/>
    <col min="4381" max="4381" width="11.6640625" customWidth="1"/>
    <col min="4382" max="4384" width="10.6640625" customWidth="1"/>
    <col min="4385" max="4385" width="11.5546875" customWidth="1"/>
    <col min="4386" max="4388" width="10.6640625" customWidth="1"/>
    <col min="4625" max="4625" width="4.33203125" customWidth="1"/>
    <col min="4626" max="4626" width="10.33203125" customWidth="1"/>
    <col min="4627" max="4627" width="9.88671875" customWidth="1"/>
    <col min="4628" max="4628" width="1.5546875" customWidth="1"/>
    <col min="4629" max="4629" width="12.77734375" customWidth="1"/>
    <col min="4630" max="4632" width="10.6640625" customWidth="1"/>
    <col min="4633" max="4633" width="12.77734375" customWidth="1"/>
    <col min="4634" max="4636" width="9.5546875" customWidth="1"/>
    <col min="4637" max="4637" width="11.6640625" customWidth="1"/>
    <col min="4638" max="4640" width="10.6640625" customWidth="1"/>
    <col min="4641" max="4641" width="11.5546875" customWidth="1"/>
    <col min="4642" max="4644" width="10.6640625" customWidth="1"/>
    <col min="4881" max="4881" width="4.33203125" customWidth="1"/>
    <col min="4882" max="4882" width="10.33203125" customWidth="1"/>
    <col min="4883" max="4883" width="9.88671875" customWidth="1"/>
    <col min="4884" max="4884" width="1.5546875" customWidth="1"/>
    <col min="4885" max="4885" width="12.77734375" customWidth="1"/>
    <col min="4886" max="4888" width="10.6640625" customWidth="1"/>
    <col min="4889" max="4889" width="12.77734375" customWidth="1"/>
    <col min="4890" max="4892" width="9.5546875" customWidth="1"/>
    <col min="4893" max="4893" width="11.6640625" customWidth="1"/>
    <col min="4894" max="4896" width="10.6640625" customWidth="1"/>
    <col min="4897" max="4897" width="11.5546875" customWidth="1"/>
    <col min="4898" max="4900" width="10.6640625" customWidth="1"/>
    <col min="5137" max="5137" width="4.33203125" customWidth="1"/>
    <col min="5138" max="5138" width="10.33203125" customWidth="1"/>
    <col min="5139" max="5139" width="9.88671875" customWidth="1"/>
    <col min="5140" max="5140" width="1.5546875" customWidth="1"/>
    <col min="5141" max="5141" width="12.77734375" customWidth="1"/>
    <col min="5142" max="5144" width="10.6640625" customWidth="1"/>
    <col min="5145" max="5145" width="12.77734375" customWidth="1"/>
    <col min="5146" max="5148" width="9.5546875" customWidth="1"/>
    <col min="5149" max="5149" width="11.6640625" customWidth="1"/>
    <col min="5150" max="5152" width="10.6640625" customWidth="1"/>
    <col min="5153" max="5153" width="11.5546875" customWidth="1"/>
    <col min="5154" max="5156" width="10.6640625" customWidth="1"/>
    <col min="5393" max="5393" width="4.33203125" customWidth="1"/>
    <col min="5394" max="5394" width="10.33203125" customWidth="1"/>
    <col min="5395" max="5395" width="9.88671875" customWidth="1"/>
    <col min="5396" max="5396" width="1.5546875" customWidth="1"/>
    <col min="5397" max="5397" width="12.77734375" customWidth="1"/>
    <col min="5398" max="5400" width="10.6640625" customWidth="1"/>
    <col min="5401" max="5401" width="12.77734375" customWidth="1"/>
    <col min="5402" max="5404" width="9.5546875" customWidth="1"/>
    <col min="5405" max="5405" width="11.6640625" customWidth="1"/>
    <col min="5406" max="5408" width="10.6640625" customWidth="1"/>
    <col min="5409" max="5409" width="11.5546875" customWidth="1"/>
    <col min="5410" max="5412" width="10.6640625" customWidth="1"/>
    <col min="5649" max="5649" width="4.33203125" customWidth="1"/>
    <col min="5650" max="5650" width="10.33203125" customWidth="1"/>
    <col min="5651" max="5651" width="9.88671875" customWidth="1"/>
    <col min="5652" max="5652" width="1.5546875" customWidth="1"/>
    <col min="5653" max="5653" width="12.77734375" customWidth="1"/>
    <col min="5654" max="5656" width="10.6640625" customWidth="1"/>
    <col min="5657" max="5657" width="12.77734375" customWidth="1"/>
    <col min="5658" max="5660" width="9.5546875" customWidth="1"/>
    <col min="5661" max="5661" width="11.6640625" customWidth="1"/>
    <col min="5662" max="5664" width="10.6640625" customWidth="1"/>
    <col min="5665" max="5665" width="11.5546875" customWidth="1"/>
    <col min="5666" max="5668" width="10.6640625" customWidth="1"/>
    <col min="5905" max="5905" width="4.33203125" customWidth="1"/>
    <col min="5906" max="5906" width="10.33203125" customWidth="1"/>
    <col min="5907" max="5907" width="9.88671875" customWidth="1"/>
    <col min="5908" max="5908" width="1.5546875" customWidth="1"/>
    <col min="5909" max="5909" width="12.77734375" customWidth="1"/>
    <col min="5910" max="5912" width="10.6640625" customWidth="1"/>
    <col min="5913" max="5913" width="12.77734375" customWidth="1"/>
    <col min="5914" max="5916" width="9.5546875" customWidth="1"/>
    <col min="5917" max="5917" width="11.6640625" customWidth="1"/>
    <col min="5918" max="5920" width="10.6640625" customWidth="1"/>
    <col min="5921" max="5921" width="11.5546875" customWidth="1"/>
    <col min="5922" max="5924" width="10.6640625" customWidth="1"/>
    <col min="6161" max="6161" width="4.33203125" customWidth="1"/>
    <col min="6162" max="6162" width="10.33203125" customWidth="1"/>
    <col min="6163" max="6163" width="9.88671875" customWidth="1"/>
    <col min="6164" max="6164" width="1.5546875" customWidth="1"/>
    <col min="6165" max="6165" width="12.77734375" customWidth="1"/>
    <col min="6166" max="6168" width="10.6640625" customWidth="1"/>
    <col min="6169" max="6169" width="12.77734375" customWidth="1"/>
    <col min="6170" max="6172" width="9.5546875" customWidth="1"/>
    <col min="6173" max="6173" width="11.6640625" customWidth="1"/>
    <col min="6174" max="6176" width="10.6640625" customWidth="1"/>
    <col min="6177" max="6177" width="11.5546875" customWidth="1"/>
    <col min="6178" max="6180" width="10.6640625" customWidth="1"/>
    <col min="6417" max="6417" width="4.33203125" customWidth="1"/>
    <col min="6418" max="6418" width="10.33203125" customWidth="1"/>
    <col min="6419" max="6419" width="9.88671875" customWidth="1"/>
    <col min="6420" max="6420" width="1.5546875" customWidth="1"/>
    <col min="6421" max="6421" width="12.77734375" customWidth="1"/>
    <col min="6422" max="6424" width="10.6640625" customWidth="1"/>
    <col min="6425" max="6425" width="12.77734375" customWidth="1"/>
    <col min="6426" max="6428" width="9.5546875" customWidth="1"/>
    <col min="6429" max="6429" width="11.6640625" customWidth="1"/>
    <col min="6430" max="6432" width="10.6640625" customWidth="1"/>
    <col min="6433" max="6433" width="11.5546875" customWidth="1"/>
    <col min="6434" max="6436" width="10.6640625" customWidth="1"/>
    <col min="6673" max="6673" width="4.33203125" customWidth="1"/>
    <col min="6674" max="6674" width="10.33203125" customWidth="1"/>
    <col min="6675" max="6675" width="9.88671875" customWidth="1"/>
    <col min="6676" max="6676" width="1.5546875" customWidth="1"/>
    <col min="6677" max="6677" width="12.77734375" customWidth="1"/>
    <col min="6678" max="6680" width="10.6640625" customWidth="1"/>
    <col min="6681" max="6681" width="12.77734375" customWidth="1"/>
    <col min="6682" max="6684" width="9.5546875" customWidth="1"/>
    <col min="6685" max="6685" width="11.6640625" customWidth="1"/>
    <col min="6686" max="6688" width="10.6640625" customWidth="1"/>
    <col min="6689" max="6689" width="11.5546875" customWidth="1"/>
    <col min="6690" max="6692" width="10.6640625" customWidth="1"/>
    <col min="6929" max="6929" width="4.33203125" customWidth="1"/>
    <col min="6930" max="6930" width="10.33203125" customWidth="1"/>
    <col min="6931" max="6931" width="9.88671875" customWidth="1"/>
    <col min="6932" max="6932" width="1.5546875" customWidth="1"/>
    <col min="6933" max="6933" width="12.77734375" customWidth="1"/>
    <col min="6934" max="6936" width="10.6640625" customWidth="1"/>
    <col min="6937" max="6937" width="12.77734375" customWidth="1"/>
    <col min="6938" max="6940" width="9.5546875" customWidth="1"/>
    <col min="6941" max="6941" width="11.6640625" customWidth="1"/>
    <col min="6942" max="6944" width="10.6640625" customWidth="1"/>
    <col min="6945" max="6945" width="11.5546875" customWidth="1"/>
    <col min="6946" max="6948" width="10.6640625" customWidth="1"/>
    <col min="7185" max="7185" width="4.33203125" customWidth="1"/>
    <col min="7186" max="7186" width="10.33203125" customWidth="1"/>
    <col min="7187" max="7187" width="9.88671875" customWidth="1"/>
    <col min="7188" max="7188" width="1.5546875" customWidth="1"/>
    <col min="7189" max="7189" width="12.77734375" customWidth="1"/>
    <col min="7190" max="7192" width="10.6640625" customWidth="1"/>
    <col min="7193" max="7193" width="12.77734375" customWidth="1"/>
    <col min="7194" max="7196" width="9.5546875" customWidth="1"/>
    <col min="7197" max="7197" width="11.6640625" customWidth="1"/>
    <col min="7198" max="7200" width="10.6640625" customWidth="1"/>
    <col min="7201" max="7201" width="11.5546875" customWidth="1"/>
    <col min="7202" max="7204" width="10.6640625" customWidth="1"/>
    <col min="7441" max="7441" width="4.33203125" customWidth="1"/>
    <col min="7442" max="7442" width="10.33203125" customWidth="1"/>
    <col min="7443" max="7443" width="9.88671875" customWidth="1"/>
    <col min="7444" max="7444" width="1.5546875" customWidth="1"/>
    <col min="7445" max="7445" width="12.77734375" customWidth="1"/>
    <col min="7446" max="7448" width="10.6640625" customWidth="1"/>
    <col min="7449" max="7449" width="12.77734375" customWidth="1"/>
    <col min="7450" max="7452" width="9.5546875" customWidth="1"/>
    <col min="7453" max="7453" width="11.6640625" customWidth="1"/>
    <col min="7454" max="7456" width="10.6640625" customWidth="1"/>
    <col min="7457" max="7457" width="11.5546875" customWidth="1"/>
    <col min="7458" max="7460" width="10.6640625" customWidth="1"/>
    <col min="7697" max="7697" width="4.33203125" customWidth="1"/>
    <col min="7698" max="7698" width="10.33203125" customWidth="1"/>
    <col min="7699" max="7699" width="9.88671875" customWidth="1"/>
    <col min="7700" max="7700" width="1.5546875" customWidth="1"/>
    <col min="7701" max="7701" width="12.77734375" customWidth="1"/>
    <col min="7702" max="7704" width="10.6640625" customWidth="1"/>
    <col min="7705" max="7705" width="12.77734375" customWidth="1"/>
    <col min="7706" max="7708" width="9.5546875" customWidth="1"/>
    <col min="7709" max="7709" width="11.6640625" customWidth="1"/>
    <col min="7710" max="7712" width="10.6640625" customWidth="1"/>
    <col min="7713" max="7713" width="11.5546875" customWidth="1"/>
    <col min="7714" max="7716" width="10.6640625" customWidth="1"/>
    <col min="7953" max="7953" width="4.33203125" customWidth="1"/>
    <col min="7954" max="7954" width="10.33203125" customWidth="1"/>
    <col min="7955" max="7955" width="9.88671875" customWidth="1"/>
    <col min="7956" max="7956" width="1.5546875" customWidth="1"/>
    <col min="7957" max="7957" width="12.77734375" customWidth="1"/>
    <col min="7958" max="7960" width="10.6640625" customWidth="1"/>
    <col min="7961" max="7961" width="12.77734375" customWidth="1"/>
    <col min="7962" max="7964" width="9.5546875" customWidth="1"/>
    <col min="7965" max="7965" width="11.6640625" customWidth="1"/>
    <col min="7966" max="7968" width="10.6640625" customWidth="1"/>
    <col min="7969" max="7969" width="11.5546875" customWidth="1"/>
    <col min="7970" max="7972" width="10.6640625" customWidth="1"/>
    <col min="8209" max="8209" width="4.33203125" customWidth="1"/>
    <col min="8210" max="8210" width="10.33203125" customWidth="1"/>
    <col min="8211" max="8211" width="9.88671875" customWidth="1"/>
    <col min="8212" max="8212" width="1.5546875" customWidth="1"/>
    <col min="8213" max="8213" width="12.77734375" customWidth="1"/>
    <col min="8214" max="8216" width="10.6640625" customWidth="1"/>
    <col min="8217" max="8217" width="12.77734375" customWidth="1"/>
    <col min="8218" max="8220" width="9.5546875" customWidth="1"/>
    <col min="8221" max="8221" width="11.6640625" customWidth="1"/>
    <col min="8222" max="8224" width="10.6640625" customWidth="1"/>
    <col min="8225" max="8225" width="11.5546875" customWidth="1"/>
    <col min="8226" max="8228" width="10.6640625" customWidth="1"/>
    <col min="8465" max="8465" width="4.33203125" customWidth="1"/>
    <col min="8466" max="8466" width="10.33203125" customWidth="1"/>
    <col min="8467" max="8467" width="9.88671875" customWidth="1"/>
    <col min="8468" max="8468" width="1.5546875" customWidth="1"/>
    <col min="8469" max="8469" width="12.77734375" customWidth="1"/>
    <col min="8470" max="8472" width="10.6640625" customWidth="1"/>
    <col min="8473" max="8473" width="12.77734375" customWidth="1"/>
    <col min="8474" max="8476" width="9.5546875" customWidth="1"/>
    <col min="8477" max="8477" width="11.6640625" customWidth="1"/>
    <col min="8478" max="8480" width="10.6640625" customWidth="1"/>
    <col min="8481" max="8481" width="11.5546875" customWidth="1"/>
    <col min="8482" max="8484" width="10.6640625" customWidth="1"/>
    <col min="8721" max="8721" width="4.33203125" customWidth="1"/>
    <col min="8722" max="8722" width="10.33203125" customWidth="1"/>
    <col min="8723" max="8723" width="9.88671875" customWidth="1"/>
    <col min="8724" max="8724" width="1.5546875" customWidth="1"/>
    <col min="8725" max="8725" width="12.77734375" customWidth="1"/>
    <col min="8726" max="8728" width="10.6640625" customWidth="1"/>
    <col min="8729" max="8729" width="12.77734375" customWidth="1"/>
    <col min="8730" max="8732" width="9.5546875" customWidth="1"/>
    <col min="8733" max="8733" width="11.6640625" customWidth="1"/>
    <col min="8734" max="8736" width="10.6640625" customWidth="1"/>
    <col min="8737" max="8737" width="11.5546875" customWidth="1"/>
    <col min="8738" max="8740" width="10.6640625" customWidth="1"/>
    <col min="8977" max="8977" width="4.33203125" customWidth="1"/>
    <col min="8978" max="8978" width="10.33203125" customWidth="1"/>
    <col min="8979" max="8979" width="9.88671875" customWidth="1"/>
    <col min="8980" max="8980" width="1.5546875" customWidth="1"/>
    <col min="8981" max="8981" width="12.77734375" customWidth="1"/>
    <col min="8982" max="8984" width="10.6640625" customWidth="1"/>
    <col min="8985" max="8985" width="12.77734375" customWidth="1"/>
    <col min="8986" max="8988" width="9.5546875" customWidth="1"/>
    <col min="8989" max="8989" width="11.6640625" customWidth="1"/>
    <col min="8990" max="8992" width="10.6640625" customWidth="1"/>
    <col min="8993" max="8993" width="11.5546875" customWidth="1"/>
    <col min="8994" max="8996" width="10.6640625" customWidth="1"/>
    <col min="9233" max="9233" width="4.33203125" customWidth="1"/>
    <col min="9234" max="9234" width="10.33203125" customWidth="1"/>
    <col min="9235" max="9235" width="9.88671875" customWidth="1"/>
    <col min="9236" max="9236" width="1.5546875" customWidth="1"/>
    <col min="9237" max="9237" width="12.77734375" customWidth="1"/>
    <col min="9238" max="9240" width="10.6640625" customWidth="1"/>
    <col min="9241" max="9241" width="12.77734375" customWidth="1"/>
    <col min="9242" max="9244" width="9.5546875" customWidth="1"/>
    <col min="9245" max="9245" width="11.6640625" customWidth="1"/>
    <col min="9246" max="9248" width="10.6640625" customWidth="1"/>
    <col min="9249" max="9249" width="11.5546875" customWidth="1"/>
    <col min="9250" max="9252" width="10.6640625" customWidth="1"/>
    <col min="9489" max="9489" width="4.33203125" customWidth="1"/>
    <col min="9490" max="9490" width="10.33203125" customWidth="1"/>
    <col min="9491" max="9491" width="9.88671875" customWidth="1"/>
    <col min="9492" max="9492" width="1.5546875" customWidth="1"/>
    <col min="9493" max="9493" width="12.77734375" customWidth="1"/>
    <col min="9494" max="9496" width="10.6640625" customWidth="1"/>
    <col min="9497" max="9497" width="12.77734375" customWidth="1"/>
    <col min="9498" max="9500" width="9.5546875" customWidth="1"/>
    <col min="9501" max="9501" width="11.6640625" customWidth="1"/>
    <col min="9502" max="9504" width="10.6640625" customWidth="1"/>
    <col min="9505" max="9505" width="11.5546875" customWidth="1"/>
    <col min="9506" max="9508" width="10.6640625" customWidth="1"/>
    <col min="9745" max="9745" width="4.33203125" customWidth="1"/>
    <col min="9746" max="9746" width="10.33203125" customWidth="1"/>
    <col min="9747" max="9747" width="9.88671875" customWidth="1"/>
    <col min="9748" max="9748" width="1.5546875" customWidth="1"/>
    <col min="9749" max="9749" width="12.77734375" customWidth="1"/>
    <col min="9750" max="9752" width="10.6640625" customWidth="1"/>
    <col min="9753" max="9753" width="12.77734375" customWidth="1"/>
    <col min="9754" max="9756" width="9.5546875" customWidth="1"/>
    <col min="9757" max="9757" width="11.6640625" customWidth="1"/>
    <col min="9758" max="9760" width="10.6640625" customWidth="1"/>
    <col min="9761" max="9761" width="11.5546875" customWidth="1"/>
    <col min="9762" max="9764" width="10.6640625" customWidth="1"/>
    <col min="10001" max="10001" width="4.33203125" customWidth="1"/>
    <col min="10002" max="10002" width="10.33203125" customWidth="1"/>
    <col min="10003" max="10003" width="9.88671875" customWidth="1"/>
    <col min="10004" max="10004" width="1.5546875" customWidth="1"/>
    <col min="10005" max="10005" width="12.77734375" customWidth="1"/>
    <col min="10006" max="10008" width="10.6640625" customWidth="1"/>
    <col min="10009" max="10009" width="12.77734375" customWidth="1"/>
    <col min="10010" max="10012" width="9.5546875" customWidth="1"/>
    <col min="10013" max="10013" width="11.6640625" customWidth="1"/>
    <col min="10014" max="10016" width="10.6640625" customWidth="1"/>
    <col min="10017" max="10017" width="11.5546875" customWidth="1"/>
    <col min="10018" max="10020" width="10.6640625" customWidth="1"/>
    <col min="10257" max="10257" width="4.33203125" customWidth="1"/>
    <col min="10258" max="10258" width="10.33203125" customWidth="1"/>
    <col min="10259" max="10259" width="9.88671875" customWidth="1"/>
    <col min="10260" max="10260" width="1.5546875" customWidth="1"/>
    <col min="10261" max="10261" width="12.77734375" customWidth="1"/>
    <col min="10262" max="10264" width="10.6640625" customWidth="1"/>
    <col min="10265" max="10265" width="12.77734375" customWidth="1"/>
    <col min="10266" max="10268" width="9.5546875" customWidth="1"/>
    <col min="10269" max="10269" width="11.6640625" customWidth="1"/>
    <col min="10270" max="10272" width="10.6640625" customWidth="1"/>
    <col min="10273" max="10273" width="11.5546875" customWidth="1"/>
    <col min="10274" max="10276" width="10.6640625" customWidth="1"/>
    <col min="10513" max="10513" width="4.33203125" customWidth="1"/>
    <col min="10514" max="10514" width="10.33203125" customWidth="1"/>
    <col min="10515" max="10515" width="9.88671875" customWidth="1"/>
    <col min="10516" max="10516" width="1.5546875" customWidth="1"/>
    <col min="10517" max="10517" width="12.77734375" customWidth="1"/>
    <col min="10518" max="10520" width="10.6640625" customWidth="1"/>
    <col min="10521" max="10521" width="12.77734375" customWidth="1"/>
    <col min="10522" max="10524" width="9.5546875" customWidth="1"/>
    <col min="10525" max="10525" width="11.6640625" customWidth="1"/>
    <col min="10526" max="10528" width="10.6640625" customWidth="1"/>
    <col min="10529" max="10529" width="11.5546875" customWidth="1"/>
    <col min="10530" max="10532" width="10.6640625" customWidth="1"/>
    <col min="10769" max="10769" width="4.33203125" customWidth="1"/>
    <col min="10770" max="10770" width="10.33203125" customWidth="1"/>
    <col min="10771" max="10771" width="9.88671875" customWidth="1"/>
    <col min="10772" max="10772" width="1.5546875" customWidth="1"/>
    <col min="10773" max="10773" width="12.77734375" customWidth="1"/>
    <col min="10774" max="10776" width="10.6640625" customWidth="1"/>
    <col min="10777" max="10777" width="12.77734375" customWidth="1"/>
    <col min="10778" max="10780" width="9.5546875" customWidth="1"/>
    <col min="10781" max="10781" width="11.6640625" customWidth="1"/>
    <col min="10782" max="10784" width="10.6640625" customWidth="1"/>
    <col min="10785" max="10785" width="11.5546875" customWidth="1"/>
    <col min="10786" max="10788" width="10.6640625" customWidth="1"/>
    <col min="11025" max="11025" width="4.33203125" customWidth="1"/>
    <col min="11026" max="11026" width="10.33203125" customWidth="1"/>
    <col min="11027" max="11027" width="9.88671875" customWidth="1"/>
    <col min="11028" max="11028" width="1.5546875" customWidth="1"/>
    <col min="11029" max="11029" width="12.77734375" customWidth="1"/>
    <col min="11030" max="11032" width="10.6640625" customWidth="1"/>
    <col min="11033" max="11033" width="12.77734375" customWidth="1"/>
    <col min="11034" max="11036" width="9.5546875" customWidth="1"/>
    <col min="11037" max="11037" width="11.6640625" customWidth="1"/>
    <col min="11038" max="11040" width="10.6640625" customWidth="1"/>
    <col min="11041" max="11041" width="11.5546875" customWidth="1"/>
    <col min="11042" max="11044" width="10.6640625" customWidth="1"/>
    <col min="11281" max="11281" width="4.33203125" customWidth="1"/>
    <col min="11282" max="11282" width="10.33203125" customWidth="1"/>
    <col min="11283" max="11283" width="9.88671875" customWidth="1"/>
    <col min="11284" max="11284" width="1.5546875" customWidth="1"/>
    <col min="11285" max="11285" width="12.77734375" customWidth="1"/>
    <col min="11286" max="11288" width="10.6640625" customWidth="1"/>
    <col min="11289" max="11289" width="12.77734375" customWidth="1"/>
    <col min="11290" max="11292" width="9.5546875" customWidth="1"/>
    <col min="11293" max="11293" width="11.6640625" customWidth="1"/>
    <col min="11294" max="11296" width="10.6640625" customWidth="1"/>
    <col min="11297" max="11297" width="11.5546875" customWidth="1"/>
    <col min="11298" max="11300" width="10.6640625" customWidth="1"/>
    <col min="11537" max="11537" width="4.33203125" customWidth="1"/>
    <col min="11538" max="11538" width="10.33203125" customWidth="1"/>
    <col min="11539" max="11539" width="9.88671875" customWidth="1"/>
    <col min="11540" max="11540" width="1.5546875" customWidth="1"/>
    <col min="11541" max="11541" width="12.77734375" customWidth="1"/>
    <col min="11542" max="11544" width="10.6640625" customWidth="1"/>
    <col min="11545" max="11545" width="12.77734375" customWidth="1"/>
    <col min="11546" max="11548" width="9.5546875" customWidth="1"/>
    <col min="11549" max="11549" width="11.6640625" customWidth="1"/>
    <col min="11550" max="11552" width="10.6640625" customWidth="1"/>
    <col min="11553" max="11553" width="11.5546875" customWidth="1"/>
    <col min="11554" max="11556" width="10.6640625" customWidth="1"/>
    <col min="11793" max="11793" width="4.33203125" customWidth="1"/>
    <col min="11794" max="11794" width="10.33203125" customWidth="1"/>
    <col min="11795" max="11795" width="9.88671875" customWidth="1"/>
    <col min="11796" max="11796" width="1.5546875" customWidth="1"/>
    <col min="11797" max="11797" width="12.77734375" customWidth="1"/>
    <col min="11798" max="11800" width="10.6640625" customWidth="1"/>
    <col min="11801" max="11801" width="12.77734375" customWidth="1"/>
    <col min="11802" max="11804" width="9.5546875" customWidth="1"/>
    <col min="11805" max="11805" width="11.6640625" customWidth="1"/>
    <col min="11806" max="11808" width="10.6640625" customWidth="1"/>
    <col min="11809" max="11809" width="11.5546875" customWidth="1"/>
    <col min="11810" max="11812" width="10.6640625" customWidth="1"/>
    <col min="12049" max="12049" width="4.33203125" customWidth="1"/>
    <col min="12050" max="12050" width="10.33203125" customWidth="1"/>
    <col min="12051" max="12051" width="9.88671875" customWidth="1"/>
    <col min="12052" max="12052" width="1.5546875" customWidth="1"/>
    <col min="12053" max="12053" width="12.77734375" customWidth="1"/>
    <col min="12054" max="12056" width="10.6640625" customWidth="1"/>
    <col min="12057" max="12057" width="12.77734375" customWidth="1"/>
    <col min="12058" max="12060" width="9.5546875" customWidth="1"/>
    <col min="12061" max="12061" width="11.6640625" customWidth="1"/>
    <col min="12062" max="12064" width="10.6640625" customWidth="1"/>
    <col min="12065" max="12065" width="11.5546875" customWidth="1"/>
    <col min="12066" max="12068" width="10.6640625" customWidth="1"/>
    <col min="12305" max="12305" width="4.33203125" customWidth="1"/>
    <col min="12306" max="12306" width="10.33203125" customWidth="1"/>
    <col min="12307" max="12307" width="9.88671875" customWidth="1"/>
    <col min="12308" max="12308" width="1.5546875" customWidth="1"/>
    <col min="12309" max="12309" width="12.77734375" customWidth="1"/>
    <col min="12310" max="12312" width="10.6640625" customWidth="1"/>
    <col min="12313" max="12313" width="12.77734375" customWidth="1"/>
    <col min="12314" max="12316" width="9.5546875" customWidth="1"/>
    <col min="12317" max="12317" width="11.6640625" customWidth="1"/>
    <col min="12318" max="12320" width="10.6640625" customWidth="1"/>
    <col min="12321" max="12321" width="11.5546875" customWidth="1"/>
    <col min="12322" max="12324" width="10.6640625" customWidth="1"/>
    <col min="12561" max="12561" width="4.33203125" customWidth="1"/>
    <col min="12562" max="12562" width="10.33203125" customWidth="1"/>
    <col min="12563" max="12563" width="9.88671875" customWidth="1"/>
    <col min="12564" max="12564" width="1.5546875" customWidth="1"/>
    <col min="12565" max="12565" width="12.77734375" customWidth="1"/>
    <col min="12566" max="12568" width="10.6640625" customWidth="1"/>
    <col min="12569" max="12569" width="12.77734375" customWidth="1"/>
    <col min="12570" max="12572" width="9.5546875" customWidth="1"/>
    <col min="12573" max="12573" width="11.6640625" customWidth="1"/>
    <col min="12574" max="12576" width="10.6640625" customWidth="1"/>
    <col min="12577" max="12577" width="11.5546875" customWidth="1"/>
    <col min="12578" max="12580" width="10.6640625" customWidth="1"/>
    <col min="12817" max="12817" width="4.33203125" customWidth="1"/>
    <col min="12818" max="12818" width="10.33203125" customWidth="1"/>
    <col min="12819" max="12819" width="9.88671875" customWidth="1"/>
    <col min="12820" max="12820" width="1.5546875" customWidth="1"/>
    <col min="12821" max="12821" width="12.77734375" customWidth="1"/>
    <col min="12822" max="12824" width="10.6640625" customWidth="1"/>
    <col min="12825" max="12825" width="12.77734375" customWidth="1"/>
    <col min="12826" max="12828" width="9.5546875" customWidth="1"/>
    <col min="12829" max="12829" width="11.6640625" customWidth="1"/>
    <col min="12830" max="12832" width="10.6640625" customWidth="1"/>
    <col min="12833" max="12833" width="11.5546875" customWidth="1"/>
    <col min="12834" max="12836" width="10.6640625" customWidth="1"/>
    <col min="13073" max="13073" width="4.33203125" customWidth="1"/>
    <col min="13074" max="13074" width="10.33203125" customWidth="1"/>
    <col min="13075" max="13075" width="9.88671875" customWidth="1"/>
    <col min="13076" max="13076" width="1.5546875" customWidth="1"/>
    <col min="13077" max="13077" width="12.77734375" customWidth="1"/>
    <col min="13078" max="13080" width="10.6640625" customWidth="1"/>
    <col min="13081" max="13081" width="12.77734375" customWidth="1"/>
    <col min="13082" max="13084" width="9.5546875" customWidth="1"/>
    <col min="13085" max="13085" width="11.6640625" customWidth="1"/>
    <col min="13086" max="13088" width="10.6640625" customWidth="1"/>
    <col min="13089" max="13089" width="11.5546875" customWidth="1"/>
    <col min="13090" max="13092" width="10.6640625" customWidth="1"/>
    <col min="13329" max="13329" width="4.33203125" customWidth="1"/>
    <col min="13330" max="13330" width="10.33203125" customWidth="1"/>
    <col min="13331" max="13331" width="9.88671875" customWidth="1"/>
    <col min="13332" max="13332" width="1.5546875" customWidth="1"/>
    <col min="13333" max="13333" width="12.77734375" customWidth="1"/>
    <col min="13334" max="13336" width="10.6640625" customWidth="1"/>
    <col min="13337" max="13337" width="12.77734375" customWidth="1"/>
    <col min="13338" max="13340" width="9.5546875" customWidth="1"/>
    <col min="13341" max="13341" width="11.6640625" customWidth="1"/>
    <col min="13342" max="13344" width="10.6640625" customWidth="1"/>
    <col min="13345" max="13345" width="11.5546875" customWidth="1"/>
    <col min="13346" max="13348" width="10.6640625" customWidth="1"/>
    <col min="13585" max="13585" width="4.33203125" customWidth="1"/>
    <col min="13586" max="13586" width="10.33203125" customWidth="1"/>
    <col min="13587" max="13587" width="9.88671875" customWidth="1"/>
    <col min="13588" max="13588" width="1.5546875" customWidth="1"/>
    <col min="13589" max="13589" width="12.77734375" customWidth="1"/>
    <col min="13590" max="13592" width="10.6640625" customWidth="1"/>
    <col min="13593" max="13593" width="12.77734375" customWidth="1"/>
    <col min="13594" max="13596" width="9.5546875" customWidth="1"/>
    <col min="13597" max="13597" width="11.6640625" customWidth="1"/>
    <col min="13598" max="13600" width="10.6640625" customWidth="1"/>
    <col min="13601" max="13601" width="11.5546875" customWidth="1"/>
    <col min="13602" max="13604" width="10.6640625" customWidth="1"/>
    <col min="13841" max="13841" width="4.33203125" customWidth="1"/>
    <col min="13842" max="13842" width="10.33203125" customWidth="1"/>
    <col min="13843" max="13843" width="9.88671875" customWidth="1"/>
    <col min="13844" max="13844" width="1.5546875" customWidth="1"/>
    <col min="13845" max="13845" width="12.77734375" customWidth="1"/>
    <col min="13846" max="13848" width="10.6640625" customWidth="1"/>
    <col min="13849" max="13849" width="12.77734375" customWidth="1"/>
    <col min="13850" max="13852" width="9.5546875" customWidth="1"/>
    <col min="13853" max="13853" width="11.6640625" customWidth="1"/>
    <col min="13854" max="13856" width="10.6640625" customWidth="1"/>
    <col min="13857" max="13857" width="11.5546875" customWidth="1"/>
    <col min="13858" max="13860" width="10.6640625" customWidth="1"/>
    <col min="14097" max="14097" width="4.33203125" customWidth="1"/>
    <col min="14098" max="14098" width="10.33203125" customWidth="1"/>
    <col min="14099" max="14099" width="9.88671875" customWidth="1"/>
    <col min="14100" max="14100" width="1.5546875" customWidth="1"/>
    <col min="14101" max="14101" width="12.77734375" customWidth="1"/>
    <col min="14102" max="14104" width="10.6640625" customWidth="1"/>
    <col min="14105" max="14105" width="12.77734375" customWidth="1"/>
    <col min="14106" max="14108" width="9.5546875" customWidth="1"/>
    <col min="14109" max="14109" width="11.6640625" customWidth="1"/>
    <col min="14110" max="14112" width="10.6640625" customWidth="1"/>
    <col min="14113" max="14113" width="11.5546875" customWidth="1"/>
    <col min="14114" max="14116" width="10.6640625" customWidth="1"/>
    <col min="14353" max="14353" width="4.33203125" customWidth="1"/>
    <col min="14354" max="14354" width="10.33203125" customWidth="1"/>
    <col min="14355" max="14355" width="9.88671875" customWidth="1"/>
    <col min="14356" max="14356" width="1.5546875" customWidth="1"/>
    <col min="14357" max="14357" width="12.77734375" customWidth="1"/>
    <col min="14358" max="14360" width="10.6640625" customWidth="1"/>
    <col min="14361" max="14361" width="12.77734375" customWidth="1"/>
    <col min="14362" max="14364" width="9.5546875" customWidth="1"/>
    <col min="14365" max="14365" width="11.6640625" customWidth="1"/>
    <col min="14366" max="14368" width="10.6640625" customWidth="1"/>
    <col min="14369" max="14369" width="11.5546875" customWidth="1"/>
    <col min="14370" max="14372" width="10.6640625" customWidth="1"/>
    <col min="14609" max="14609" width="4.33203125" customWidth="1"/>
    <col min="14610" max="14610" width="10.33203125" customWidth="1"/>
    <col min="14611" max="14611" width="9.88671875" customWidth="1"/>
    <col min="14612" max="14612" width="1.5546875" customWidth="1"/>
    <col min="14613" max="14613" width="12.77734375" customWidth="1"/>
    <col min="14614" max="14616" width="10.6640625" customWidth="1"/>
    <col min="14617" max="14617" width="12.77734375" customWidth="1"/>
    <col min="14618" max="14620" width="9.5546875" customWidth="1"/>
    <col min="14621" max="14621" width="11.6640625" customWidth="1"/>
    <col min="14622" max="14624" width="10.6640625" customWidth="1"/>
    <col min="14625" max="14625" width="11.5546875" customWidth="1"/>
    <col min="14626" max="14628" width="10.6640625" customWidth="1"/>
    <col min="14865" max="14865" width="4.33203125" customWidth="1"/>
    <col min="14866" max="14866" width="10.33203125" customWidth="1"/>
    <col min="14867" max="14867" width="9.88671875" customWidth="1"/>
    <col min="14868" max="14868" width="1.5546875" customWidth="1"/>
    <col min="14869" max="14869" width="12.77734375" customWidth="1"/>
    <col min="14870" max="14872" width="10.6640625" customWidth="1"/>
    <col min="14873" max="14873" width="12.77734375" customWidth="1"/>
    <col min="14874" max="14876" width="9.5546875" customWidth="1"/>
    <col min="14877" max="14877" width="11.6640625" customWidth="1"/>
    <col min="14878" max="14880" width="10.6640625" customWidth="1"/>
    <col min="14881" max="14881" width="11.5546875" customWidth="1"/>
    <col min="14882" max="14884" width="10.6640625" customWidth="1"/>
    <col min="15121" max="15121" width="4.33203125" customWidth="1"/>
    <col min="15122" max="15122" width="10.33203125" customWidth="1"/>
    <col min="15123" max="15123" width="9.88671875" customWidth="1"/>
    <col min="15124" max="15124" width="1.5546875" customWidth="1"/>
    <col min="15125" max="15125" width="12.77734375" customWidth="1"/>
    <col min="15126" max="15128" width="10.6640625" customWidth="1"/>
    <col min="15129" max="15129" width="12.77734375" customWidth="1"/>
    <col min="15130" max="15132" width="9.5546875" customWidth="1"/>
    <col min="15133" max="15133" width="11.6640625" customWidth="1"/>
    <col min="15134" max="15136" width="10.6640625" customWidth="1"/>
    <col min="15137" max="15137" width="11.5546875" customWidth="1"/>
    <col min="15138" max="15140" width="10.6640625" customWidth="1"/>
    <col min="15377" max="15377" width="4.33203125" customWidth="1"/>
    <col min="15378" max="15378" width="10.33203125" customWidth="1"/>
    <col min="15379" max="15379" width="9.88671875" customWidth="1"/>
    <col min="15380" max="15380" width="1.5546875" customWidth="1"/>
    <col min="15381" max="15381" width="12.77734375" customWidth="1"/>
    <col min="15382" max="15384" width="10.6640625" customWidth="1"/>
    <col min="15385" max="15385" width="12.77734375" customWidth="1"/>
    <col min="15386" max="15388" width="9.5546875" customWidth="1"/>
    <col min="15389" max="15389" width="11.6640625" customWidth="1"/>
    <col min="15390" max="15392" width="10.6640625" customWidth="1"/>
    <col min="15393" max="15393" width="11.5546875" customWidth="1"/>
    <col min="15394" max="15396" width="10.6640625" customWidth="1"/>
    <col min="15633" max="15633" width="4.33203125" customWidth="1"/>
    <col min="15634" max="15634" width="10.33203125" customWidth="1"/>
    <col min="15635" max="15635" width="9.88671875" customWidth="1"/>
    <col min="15636" max="15636" width="1.5546875" customWidth="1"/>
    <col min="15637" max="15637" width="12.77734375" customWidth="1"/>
    <col min="15638" max="15640" width="10.6640625" customWidth="1"/>
    <col min="15641" max="15641" width="12.77734375" customWidth="1"/>
    <col min="15642" max="15644" width="9.5546875" customWidth="1"/>
    <col min="15645" max="15645" width="11.6640625" customWidth="1"/>
    <col min="15646" max="15648" width="10.6640625" customWidth="1"/>
    <col min="15649" max="15649" width="11.5546875" customWidth="1"/>
    <col min="15650" max="15652" width="10.6640625" customWidth="1"/>
    <col min="15889" max="15889" width="4.33203125" customWidth="1"/>
    <col min="15890" max="15890" width="10.33203125" customWidth="1"/>
    <col min="15891" max="15891" width="9.88671875" customWidth="1"/>
    <col min="15892" max="15892" width="1.5546875" customWidth="1"/>
    <col min="15893" max="15893" width="12.77734375" customWidth="1"/>
    <col min="15894" max="15896" width="10.6640625" customWidth="1"/>
    <col min="15897" max="15897" width="12.77734375" customWidth="1"/>
    <col min="15898" max="15900" width="9.5546875" customWidth="1"/>
    <col min="15901" max="15901" width="11.6640625" customWidth="1"/>
    <col min="15902" max="15904" width="10.6640625" customWidth="1"/>
    <col min="15905" max="15905" width="11.5546875" customWidth="1"/>
    <col min="15906" max="15908" width="10.6640625" customWidth="1"/>
    <col min="16145" max="16145" width="4.33203125" customWidth="1"/>
    <col min="16146" max="16146" width="10.33203125" customWidth="1"/>
    <col min="16147" max="16147" width="9.88671875" customWidth="1"/>
    <col min="16148" max="16148" width="1.5546875" customWidth="1"/>
    <col min="16149" max="16149" width="12.77734375" customWidth="1"/>
    <col min="16150" max="16152" width="10.6640625" customWidth="1"/>
    <col min="16153" max="16153" width="12.77734375" customWidth="1"/>
    <col min="16154" max="16156" width="9.5546875" customWidth="1"/>
    <col min="16157" max="16157" width="11.6640625" customWidth="1"/>
    <col min="16158" max="16160" width="10.6640625" customWidth="1"/>
    <col min="16161" max="16161" width="11.5546875" customWidth="1"/>
    <col min="16162" max="16164" width="10.6640625" customWidth="1"/>
  </cols>
  <sheetData>
    <row r="1" spans="1:48" ht="23.1" customHeight="1">
      <c r="A1" s="4516" t="s">
        <v>295</v>
      </c>
      <c r="B1" s="4516"/>
      <c r="C1" s="4516"/>
      <c r="D1" s="4516"/>
      <c r="E1" s="4516"/>
      <c r="F1" s="4516"/>
      <c r="G1" s="4516"/>
      <c r="H1" s="4516"/>
      <c r="I1" s="4516"/>
      <c r="J1" s="4516"/>
      <c r="K1" s="4516"/>
      <c r="L1" s="4516"/>
      <c r="M1" s="4516"/>
      <c r="N1" s="4516"/>
      <c r="O1" s="4516"/>
      <c r="P1" s="4516"/>
      <c r="Q1" s="4516"/>
      <c r="R1" s="4516"/>
      <c r="S1" s="4516"/>
      <c r="T1" s="4516"/>
      <c r="U1" s="581"/>
      <c r="V1" s="581"/>
      <c r="W1" s="581"/>
      <c r="X1" s="581"/>
      <c r="Y1" s="514"/>
      <c r="Z1" s="514"/>
      <c r="AA1" s="514"/>
      <c r="AB1" s="514"/>
      <c r="AC1" s="514"/>
      <c r="AD1" s="514"/>
      <c r="AE1" s="514"/>
      <c r="AF1" s="514"/>
      <c r="AG1" s="514"/>
      <c r="AH1" s="514"/>
      <c r="AI1" s="514"/>
      <c r="AJ1" s="514"/>
    </row>
    <row r="2" spans="1:48" s="50" customFormat="1" ht="16.5" customHeight="1" thickBot="1"/>
    <row r="3" spans="1:48" s="42" customFormat="1" ht="21" customHeight="1">
      <c r="E3" s="4256">
        <v>2014</v>
      </c>
      <c r="F3" s="4257"/>
      <c r="G3" s="4257"/>
      <c r="H3" s="4257"/>
      <c r="I3" s="4257"/>
      <c r="J3" s="4257"/>
      <c r="K3" s="4257"/>
      <c r="L3" s="4258"/>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4"/>
      <c r="AL3" s="154"/>
      <c r="AM3" s="154"/>
      <c r="AN3" s="154"/>
      <c r="AO3" s="154"/>
      <c r="AP3" s="154"/>
      <c r="AQ3" s="154"/>
      <c r="AR3" s="154"/>
    </row>
    <row r="4" spans="1:48" ht="21" customHeight="1" thickBot="1">
      <c r="A4" s="14"/>
      <c r="B4" s="14"/>
      <c r="C4" s="14"/>
      <c r="D4" s="14"/>
      <c r="E4" s="4439" t="s">
        <v>3</v>
      </c>
      <c r="F4" s="4436"/>
      <c r="G4" s="4436"/>
      <c r="H4" s="4437"/>
      <c r="I4" s="4439" t="s">
        <v>4</v>
      </c>
      <c r="J4" s="4436"/>
      <c r="K4" s="4436"/>
      <c r="L4" s="4437"/>
      <c r="M4" s="4429"/>
      <c r="N4" s="4417"/>
      <c r="O4" s="4417"/>
      <c r="P4" s="4417"/>
      <c r="Q4" s="4429"/>
      <c r="R4" s="4417"/>
      <c r="S4" s="4417"/>
      <c r="T4" s="4417"/>
      <c r="U4" s="4429"/>
      <c r="V4" s="4417"/>
      <c r="W4" s="4417"/>
      <c r="X4" s="4417"/>
      <c r="Y4" s="4429"/>
      <c r="Z4" s="4417"/>
      <c r="AA4" s="4417"/>
      <c r="AB4" s="4417"/>
      <c r="AC4" s="4429"/>
      <c r="AD4" s="4429"/>
      <c r="AE4" s="4429"/>
      <c r="AF4" s="4429"/>
      <c r="AG4" s="4429"/>
      <c r="AH4" s="4429"/>
      <c r="AI4" s="4429"/>
      <c r="AJ4" s="4429"/>
      <c r="AK4" s="4429"/>
      <c r="AL4" s="4417"/>
      <c r="AM4" s="4417"/>
      <c r="AN4" s="4417"/>
      <c r="AO4" s="17"/>
      <c r="AP4" s="17"/>
      <c r="AQ4" s="17"/>
      <c r="AR4" s="17"/>
      <c r="AS4" s="17"/>
      <c r="AT4" s="17"/>
      <c r="AU4" s="17"/>
      <c r="AV4" s="17"/>
    </row>
    <row r="5" spans="1:48">
      <c r="A5" s="26"/>
      <c r="B5" s="14"/>
      <c r="C5" s="14"/>
      <c r="D5" s="14"/>
      <c r="E5" s="14"/>
      <c r="F5" s="14"/>
      <c r="G5" s="14"/>
      <c r="H5" s="3"/>
      <c r="I5" s="14"/>
      <c r="J5" s="14"/>
      <c r="K5" s="14"/>
      <c r="L5" s="3"/>
      <c r="M5" s="14"/>
      <c r="N5" s="14"/>
      <c r="O5" s="14"/>
      <c r="P5" s="17"/>
      <c r="Q5" s="14"/>
      <c r="R5" s="14"/>
      <c r="S5" s="14"/>
      <c r="T5" s="17"/>
      <c r="U5" s="14"/>
      <c r="V5" s="14"/>
      <c r="W5" s="14"/>
      <c r="X5" s="17"/>
      <c r="Y5" s="14"/>
      <c r="Z5" s="14"/>
      <c r="AA5" s="14"/>
      <c r="AB5" s="17"/>
      <c r="AC5" s="14"/>
      <c r="AD5" s="14"/>
      <c r="AE5" s="14"/>
      <c r="AF5" s="17"/>
      <c r="AG5" s="14"/>
      <c r="AH5" s="14"/>
      <c r="AI5" s="14"/>
      <c r="AJ5" s="17"/>
      <c r="AK5" s="14"/>
      <c r="AL5" s="14"/>
      <c r="AM5" s="14"/>
      <c r="AN5" s="17"/>
      <c r="AO5" s="17"/>
      <c r="AP5" s="17"/>
      <c r="AQ5" s="17"/>
      <c r="AR5" s="17"/>
      <c r="AS5" s="17"/>
      <c r="AT5" s="17"/>
      <c r="AU5" s="17"/>
      <c r="AV5" s="17"/>
    </row>
    <row r="6" spans="1:48" ht="18" customHeight="1" thickBot="1">
      <c r="A6" s="29" t="s">
        <v>249</v>
      </c>
      <c r="B6" s="14"/>
      <c r="C6" s="14"/>
      <c r="D6" s="14"/>
      <c r="E6" s="14"/>
      <c r="F6" s="14"/>
      <c r="G6" s="14"/>
      <c r="H6" s="3"/>
      <c r="I6" s="14"/>
      <c r="J6" s="14"/>
      <c r="K6" s="14"/>
      <c r="L6" s="3"/>
      <c r="M6" s="14"/>
      <c r="N6" s="14"/>
      <c r="O6" s="14"/>
      <c r="P6" s="17"/>
      <c r="Q6" s="14"/>
      <c r="R6" s="14"/>
      <c r="S6" s="14"/>
      <c r="T6" s="17"/>
      <c r="U6" s="14"/>
      <c r="V6" s="14"/>
      <c r="W6" s="14"/>
      <c r="X6" s="17"/>
      <c r="Y6" s="14"/>
      <c r="Z6" s="14"/>
      <c r="AA6" s="14"/>
      <c r="AB6" s="17"/>
      <c r="AC6" s="14"/>
      <c r="AD6" s="14"/>
      <c r="AE6" s="14"/>
      <c r="AF6" s="17"/>
      <c r="AG6" s="14"/>
      <c r="AH6" s="14"/>
      <c r="AI6" s="14"/>
      <c r="AJ6" s="17"/>
      <c r="AK6" s="14"/>
      <c r="AL6" s="14"/>
      <c r="AM6" s="14"/>
      <c r="AN6" s="17"/>
      <c r="AO6" s="17"/>
      <c r="AP6" s="17"/>
      <c r="AQ6" s="17"/>
      <c r="AR6" s="17"/>
      <c r="AS6" s="17"/>
      <c r="AT6" s="17"/>
      <c r="AU6" s="17"/>
      <c r="AV6" s="17"/>
    </row>
    <row r="7" spans="1:48" ht="36" customHeight="1">
      <c r="A7" s="268"/>
      <c r="B7" s="269"/>
      <c r="C7" s="269"/>
      <c r="D7" s="269"/>
      <c r="E7" s="270" t="s">
        <v>160</v>
      </c>
      <c r="F7" s="271" t="s">
        <v>161</v>
      </c>
      <c r="G7" s="324" t="s">
        <v>162</v>
      </c>
      <c r="H7" s="325" t="s">
        <v>5</v>
      </c>
      <c r="I7" s="270" t="s">
        <v>160</v>
      </c>
      <c r="J7" s="271" t="s">
        <v>161</v>
      </c>
      <c r="K7" s="324" t="s">
        <v>162</v>
      </c>
      <c r="L7" s="325" t="s">
        <v>5</v>
      </c>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17"/>
      <c r="AP7" s="17"/>
      <c r="AQ7" s="17"/>
      <c r="AR7" s="17"/>
      <c r="AS7" s="17"/>
      <c r="AT7" s="17"/>
      <c r="AU7" s="17"/>
      <c r="AV7" s="17"/>
    </row>
    <row r="8" spans="1:48" ht="18" customHeight="1">
      <c r="A8" s="326" t="s">
        <v>9</v>
      </c>
      <c r="B8" s="14"/>
      <c r="C8" s="14"/>
      <c r="D8" s="14"/>
      <c r="E8" s="275"/>
      <c r="F8" s="276"/>
      <c r="G8" s="327"/>
      <c r="H8" s="328"/>
      <c r="I8" s="275"/>
      <c r="J8" s="276"/>
      <c r="K8" s="327"/>
      <c r="L8" s="32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17"/>
      <c r="AP8" s="17"/>
      <c r="AQ8" s="17"/>
      <c r="AR8" s="17"/>
      <c r="AS8" s="17"/>
      <c r="AT8" s="17"/>
      <c r="AU8" s="17"/>
      <c r="AV8" s="17"/>
    </row>
    <row r="9" spans="1:48" ht="18" customHeight="1">
      <c r="A9" s="38"/>
      <c r="B9" s="14" t="s">
        <v>56</v>
      </c>
      <c r="C9" s="14"/>
      <c r="D9" s="14"/>
      <c r="E9" s="280">
        <v>25022</v>
      </c>
      <c r="F9" s="281">
        <v>13238</v>
      </c>
      <c r="G9" s="47">
        <v>356</v>
      </c>
      <c r="H9" s="440">
        <f>SUM(E9:G9)</f>
        <v>38616</v>
      </c>
      <c r="I9" s="280">
        <v>24417</v>
      </c>
      <c r="J9" s="281">
        <v>13654</v>
      </c>
      <c r="K9" s="47">
        <v>395</v>
      </c>
      <c r="L9" s="440">
        <f>SUM(I9:K9)</f>
        <v>38466</v>
      </c>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17"/>
      <c r="AP9" s="17"/>
      <c r="AQ9" s="17"/>
      <c r="AR9" s="17"/>
      <c r="AS9" s="17"/>
      <c r="AT9" s="17"/>
      <c r="AU9" s="17"/>
      <c r="AV9" s="17"/>
    </row>
    <row r="10" spans="1:48" ht="18" customHeight="1">
      <c r="A10" s="326"/>
      <c r="B10" s="14" t="s">
        <v>54</v>
      </c>
      <c r="C10" s="14"/>
      <c r="D10" s="14"/>
      <c r="E10" s="280">
        <v>4610</v>
      </c>
      <c r="F10" s="281">
        <v>0</v>
      </c>
      <c r="G10" s="47">
        <v>0</v>
      </c>
      <c r="H10" s="440">
        <f>SUM(E10:G10)</f>
        <v>4610</v>
      </c>
      <c r="I10" s="280">
        <v>4502</v>
      </c>
      <c r="J10" s="281">
        <v>0</v>
      </c>
      <c r="K10" s="47">
        <v>0</v>
      </c>
      <c r="L10" s="440">
        <f>SUM(I10:K10)</f>
        <v>4502</v>
      </c>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17"/>
      <c r="AP10" s="17"/>
      <c r="AQ10" s="17"/>
      <c r="AR10" s="17"/>
      <c r="AS10" s="17"/>
      <c r="AT10" s="17"/>
      <c r="AU10" s="17"/>
      <c r="AV10" s="17"/>
    </row>
    <row r="11" spans="1:48" ht="18" customHeight="1">
      <c r="A11" s="326"/>
      <c r="B11" s="14" t="s">
        <v>55</v>
      </c>
      <c r="C11" s="14"/>
      <c r="D11" s="14"/>
      <c r="E11" s="434">
        <v>5410</v>
      </c>
      <c r="F11" s="281">
        <v>2683</v>
      </c>
      <c r="G11" s="47">
        <v>1355</v>
      </c>
      <c r="H11" s="440">
        <f>SUM(E11:G11)</f>
        <v>9448</v>
      </c>
      <c r="I11" s="434">
        <v>5481</v>
      </c>
      <c r="J11" s="281">
        <v>2656</v>
      </c>
      <c r="K11" s="47">
        <v>1328</v>
      </c>
      <c r="L11" s="440">
        <f>SUM(I11:K11)</f>
        <v>9465</v>
      </c>
      <c r="M11" s="329"/>
      <c r="N11" s="283"/>
      <c r="O11" s="283"/>
      <c r="P11" s="283"/>
      <c r="Q11" s="329"/>
      <c r="R11" s="283"/>
      <c r="S11" s="283"/>
      <c r="T11" s="283"/>
      <c r="U11" s="329"/>
      <c r="V11" s="283"/>
      <c r="W11" s="283"/>
      <c r="X11" s="283"/>
      <c r="Y11" s="329"/>
      <c r="Z11" s="283"/>
      <c r="AA11" s="283"/>
      <c r="AB11" s="283"/>
      <c r="AC11" s="329"/>
      <c r="AD11" s="283"/>
      <c r="AE11" s="283"/>
      <c r="AF11" s="283"/>
      <c r="AG11" s="329"/>
      <c r="AH11" s="283"/>
      <c r="AI11" s="283"/>
      <c r="AJ11" s="283"/>
      <c r="AK11" s="329"/>
      <c r="AL11" s="283"/>
      <c r="AM11" s="283"/>
      <c r="AN11" s="283"/>
      <c r="AO11" s="17"/>
      <c r="AP11" s="17"/>
      <c r="AQ11" s="17"/>
      <c r="AR11" s="17"/>
      <c r="AS11" s="17"/>
      <c r="AT11" s="17"/>
      <c r="AU11" s="17"/>
      <c r="AV11" s="17"/>
    </row>
    <row r="12" spans="1:48" ht="18" customHeight="1">
      <c r="A12" s="1219"/>
      <c r="B12" s="1220"/>
      <c r="C12" s="1220"/>
      <c r="D12" s="1220"/>
      <c r="E12" s="1215">
        <f>SUM(E9:E11)</f>
        <v>35042</v>
      </c>
      <c r="F12" s="287">
        <f>SUM(F9:F11)</f>
        <v>15921</v>
      </c>
      <c r="G12" s="435">
        <f>SUM(G9:G11)</f>
        <v>1711</v>
      </c>
      <c r="H12" s="441">
        <f>SUM(E12:G12)</f>
        <v>52674</v>
      </c>
      <c r="I12" s="1215">
        <f>SUM(I9:I11)</f>
        <v>34400</v>
      </c>
      <c r="J12" s="287">
        <f>SUM(J9:J11)</f>
        <v>16310</v>
      </c>
      <c r="K12" s="435">
        <f>SUM(K9:K11)</f>
        <v>1723</v>
      </c>
      <c r="L12" s="441">
        <f>SUM(I12:K12)</f>
        <v>52433</v>
      </c>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17"/>
      <c r="AP12" s="17"/>
      <c r="AQ12" s="17"/>
      <c r="AR12" s="17"/>
      <c r="AS12" s="17"/>
      <c r="AT12" s="17"/>
      <c r="AU12" s="17"/>
      <c r="AV12" s="17"/>
    </row>
    <row r="13" spans="1:48" ht="18" customHeight="1">
      <c r="A13" s="4511" t="s">
        <v>115</v>
      </c>
      <c r="B13" s="4512"/>
      <c r="C13" s="4512"/>
      <c r="D13" s="4512"/>
      <c r="E13" s="290"/>
      <c r="F13" s="291"/>
      <c r="G13" s="436"/>
      <c r="H13" s="442"/>
      <c r="I13" s="290"/>
      <c r="J13" s="291"/>
      <c r="K13" s="436"/>
      <c r="L13" s="442"/>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17"/>
      <c r="AP13" s="17"/>
      <c r="AQ13" s="17"/>
      <c r="AR13" s="17"/>
      <c r="AS13" s="17"/>
      <c r="AT13" s="17"/>
      <c r="AU13" s="17"/>
      <c r="AV13" s="17"/>
    </row>
    <row r="14" spans="1:48" ht="18" customHeight="1">
      <c r="A14" s="38"/>
      <c r="B14" s="14" t="s">
        <v>24</v>
      </c>
      <c r="C14" s="14"/>
      <c r="D14" s="14"/>
      <c r="E14" s="280">
        <v>32391</v>
      </c>
      <c r="F14" s="281">
        <v>12462</v>
      </c>
      <c r="G14" s="47">
        <v>1341</v>
      </c>
      <c r="H14" s="440">
        <f t="shared" ref="H14:H18" si="0">SUM(E14:G14)</f>
        <v>46194</v>
      </c>
      <c r="I14" s="280">
        <v>29721</v>
      </c>
      <c r="J14" s="281">
        <v>12878</v>
      </c>
      <c r="K14" s="47">
        <v>1153</v>
      </c>
      <c r="L14" s="440">
        <f t="shared" ref="L14:L18" si="1">SUM(I14:K14)</f>
        <v>43752</v>
      </c>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17"/>
      <c r="AP14" s="17"/>
      <c r="AQ14" s="17"/>
      <c r="AR14" s="17"/>
      <c r="AS14" s="17"/>
      <c r="AT14" s="17"/>
      <c r="AU14" s="17"/>
      <c r="AV14" s="17"/>
    </row>
    <row r="15" spans="1:48" ht="18" customHeight="1">
      <c r="A15" s="38"/>
      <c r="B15" s="14" t="s">
        <v>144</v>
      </c>
      <c r="C15" s="14"/>
      <c r="D15" s="14"/>
      <c r="E15" s="280">
        <v>23229</v>
      </c>
      <c r="F15" s="281">
        <v>6812</v>
      </c>
      <c r="G15" s="47">
        <v>3959</v>
      </c>
      <c r="H15" s="440">
        <f t="shared" si="0"/>
        <v>34000</v>
      </c>
      <c r="I15" s="280">
        <v>21833</v>
      </c>
      <c r="J15" s="281">
        <v>8708</v>
      </c>
      <c r="K15" s="47">
        <v>3789</v>
      </c>
      <c r="L15" s="440">
        <f t="shared" si="1"/>
        <v>34330</v>
      </c>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17"/>
      <c r="AP15" s="17"/>
      <c r="AQ15" s="17"/>
      <c r="AR15" s="17"/>
      <c r="AS15" s="17"/>
      <c r="AT15" s="17"/>
      <c r="AU15" s="17"/>
      <c r="AV15" s="17"/>
    </row>
    <row r="16" spans="1:48" ht="18" customHeight="1">
      <c r="A16" s="38"/>
      <c r="B16" s="14" t="s">
        <v>362</v>
      </c>
      <c r="C16" s="14"/>
      <c r="D16" s="14"/>
      <c r="E16" s="280">
        <v>41569</v>
      </c>
      <c r="F16" s="281">
        <v>8729</v>
      </c>
      <c r="G16" s="47">
        <v>1</v>
      </c>
      <c r="H16" s="440">
        <f t="shared" si="0"/>
        <v>50299</v>
      </c>
      <c r="I16" s="280">
        <v>46417</v>
      </c>
      <c r="J16" s="281">
        <v>10419</v>
      </c>
      <c r="K16" s="47">
        <v>29</v>
      </c>
      <c r="L16" s="440">
        <f t="shared" si="1"/>
        <v>56865</v>
      </c>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17"/>
      <c r="AP16" s="17"/>
      <c r="AQ16" s="17"/>
      <c r="AR16" s="17"/>
      <c r="AS16" s="17"/>
      <c r="AT16" s="17"/>
      <c r="AU16" s="17"/>
      <c r="AV16" s="17"/>
    </row>
    <row r="17" spans="1:48" ht="18" customHeight="1">
      <c r="A17" s="4513"/>
      <c r="B17" s="4514"/>
      <c r="C17" s="4514"/>
      <c r="D17" s="4514"/>
      <c r="E17" s="1221">
        <f>SUM(E14:E16)</f>
        <v>97189</v>
      </c>
      <c r="F17" s="287">
        <f>SUM(F14:F16)</f>
        <v>28003</v>
      </c>
      <c r="G17" s="435">
        <f>SUM(G14:G16)</f>
        <v>5301</v>
      </c>
      <c r="H17" s="441">
        <f t="shared" si="0"/>
        <v>130493</v>
      </c>
      <c r="I17" s="1221">
        <f>SUM(I14:I16)</f>
        <v>97971</v>
      </c>
      <c r="J17" s="287">
        <f>SUM(J14:J16)</f>
        <v>32005</v>
      </c>
      <c r="K17" s="435">
        <f>SUM(K14:K16)</f>
        <v>4971</v>
      </c>
      <c r="L17" s="441">
        <f t="shared" si="1"/>
        <v>134947</v>
      </c>
      <c r="M17" s="330"/>
      <c r="N17" s="289"/>
      <c r="O17" s="289"/>
      <c r="P17" s="289"/>
      <c r="Q17" s="330"/>
      <c r="R17" s="289"/>
      <c r="S17" s="289"/>
      <c r="T17" s="289"/>
      <c r="U17" s="330"/>
      <c r="V17" s="289"/>
      <c r="W17" s="289"/>
      <c r="X17" s="289"/>
      <c r="Y17" s="330"/>
      <c r="Z17" s="289"/>
      <c r="AA17" s="289"/>
      <c r="AB17" s="289"/>
      <c r="AC17" s="330"/>
      <c r="AD17" s="289"/>
      <c r="AE17" s="289"/>
      <c r="AF17" s="289"/>
      <c r="AG17" s="330"/>
      <c r="AH17" s="289"/>
      <c r="AI17" s="289"/>
      <c r="AJ17" s="289"/>
      <c r="AK17" s="330"/>
      <c r="AL17" s="289"/>
      <c r="AM17" s="289"/>
      <c r="AN17" s="289"/>
      <c r="AO17" s="17"/>
      <c r="AP17" s="17"/>
      <c r="AQ17" s="17"/>
      <c r="AR17" s="17"/>
      <c r="AS17" s="17"/>
      <c r="AT17" s="17"/>
      <c r="AU17" s="17"/>
      <c r="AV17" s="17"/>
    </row>
    <row r="18" spans="1:48" ht="18" customHeight="1">
      <c r="A18" s="331" t="s">
        <v>116</v>
      </c>
      <c r="B18" s="332"/>
      <c r="C18" s="333"/>
      <c r="D18" s="333"/>
      <c r="E18" s="437">
        <v>1735</v>
      </c>
      <c r="F18" s="298">
        <v>5692</v>
      </c>
      <c r="G18" s="438">
        <v>1640</v>
      </c>
      <c r="H18" s="443">
        <f t="shared" si="0"/>
        <v>9067</v>
      </c>
      <c r="I18" s="437">
        <v>2425</v>
      </c>
      <c r="J18" s="298">
        <v>4839</v>
      </c>
      <c r="K18" s="438">
        <v>1583</v>
      </c>
      <c r="L18" s="443">
        <f t="shared" si="1"/>
        <v>8847</v>
      </c>
      <c r="M18" s="330"/>
      <c r="N18" s="289"/>
      <c r="O18" s="289"/>
      <c r="P18" s="289"/>
      <c r="Q18" s="330"/>
      <c r="R18" s="289"/>
      <c r="S18" s="289"/>
      <c r="T18" s="289"/>
      <c r="U18" s="330"/>
      <c r="V18" s="289"/>
      <c r="W18" s="289"/>
      <c r="X18" s="289"/>
      <c r="Y18" s="330"/>
      <c r="Z18" s="289"/>
      <c r="AA18" s="289"/>
      <c r="AB18" s="289"/>
      <c r="AC18" s="330"/>
      <c r="AD18" s="289"/>
      <c r="AE18" s="289"/>
      <c r="AF18" s="289"/>
      <c r="AG18" s="330"/>
      <c r="AH18" s="289"/>
      <c r="AI18" s="289"/>
      <c r="AJ18" s="289"/>
      <c r="AK18" s="330"/>
      <c r="AL18" s="289"/>
      <c r="AM18" s="289"/>
      <c r="AN18" s="289"/>
      <c r="AO18" s="17"/>
      <c r="AP18" s="17"/>
      <c r="AQ18" s="17"/>
      <c r="AR18" s="17"/>
      <c r="AS18" s="17"/>
      <c r="AT18" s="17"/>
      <c r="AU18" s="17"/>
      <c r="AV18" s="17"/>
    </row>
    <row r="19" spans="1:48" ht="18" customHeight="1" thickBot="1">
      <c r="A19" s="334" t="s">
        <v>5</v>
      </c>
      <c r="B19" s="35"/>
      <c r="C19" s="35"/>
      <c r="D19" s="35"/>
      <c r="E19" s="304">
        <f>E12+E17+E18</f>
        <v>133966</v>
      </c>
      <c r="F19" s="305">
        <f>F12+F17+F18</f>
        <v>49616</v>
      </c>
      <c r="G19" s="439">
        <f>G12+G17+G18</f>
        <v>8652</v>
      </c>
      <c r="H19" s="335">
        <f>SUM(E19:G19)</f>
        <v>192234</v>
      </c>
      <c r="I19" s="304">
        <f>I12+I17+I18</f>
        <v>134796</v>
      </c>
      <c r="J19" s="305">
        <f>J12+J17+J18</f>
        <v>53154</v>
      </c>
      <c r="K19" s="439">
        <f>K12+K17+K18</f>
        <v>8277</v>
      </c>
      <c r="L19" s="335">
        <f>SUM(I19:K19)</f>
        <v>196227</v>
      </c>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17"/>
      <c r="AP19" s="17"/>
      <c r="AQ19" s="17"/>
      <c r="AR19" s="17"/>
      <c r="AS19" s="17"/>
      <c r="AT19" s="17"/>
      <c r="AU19" s="17"/>
      <c r="AV19" s="17"/>
    </row>
    <row r="20" spans="1:48" s="50" customFormat="1" ht="16.5" customHeight="1">
      <c r="I20" s="39"/>
      <c r="J20" s="39"/>
      <c r="K20" s="39"/>
      <c r="L20" s="39"/>
      <c r="M20" s="39"/>
      <c r="N20" s="39"/>
      <c r="O20" s="39"/>
      <c r="P20" s="39"/>
      <c r="Q20" s="39"/>
      <c r="R20" s="39"/>
      <c r="S20" s="39"/>
      <c r="T20" s="39"/>
    </row>
    <row r="21" spans="1:48" ht="15.75" thickBot="1"/>
    <row r="22" spans="1:48" s="42" customFormat="1" ht="21" customHeight="1">
      <c r="E22" s="4256">
        <v>2013</v>
      </c>
      <c r="F22" s="4257"/>
      <c r="G22" s="4257"/>
      <c r="H22" s="4257"/>
      <c r="I22" s="4257"/>
      <c r="J22" s="4257"/>
      <c r="K22" s="4257"/>
      <c r="L22" s="4257"/>
      <c r="M22" s="4257"/>
      <c r="N22" s="4257"/>
      <c r="O22" s="4257"/>
      <c r="P22" s="4257"/>
      <c r="Q22" s="4257"/>
      <c r="R22" s="4257"/>
      <c r="S22" s="4257"/>
      <c r="T22" s="4258"/>
      <c r="U22" s="153"/>
      <c r="V22" s="153"/>
      <c r="W22" s="153"/>
      <c r="X22" s="153"/>
      <c r="Y22" s="153"/>
      <c r="Z22" s="153"/>
      <c r="AA22" s="153"/>
      <c r="AB22" s="153"/>
      <c r="AC22" s="153"/>
      <c r="AD22" s="153"/>
      <c r="AE22" s="153"/>
      <c r="AF22" s="153"/>
      <c r="AG22" s="153"/>
      <c r="AH22" s="153"/>
      <c r="AI22" s="153"/>
      <c r="AJ22" s="153"/>
      <c r="AK22" s="154"/>
      <c r="AL22" s="154"/>
      <c r="AM22" s="154"/>
      <c r="AN22" s="154"/>
      <c r="AO22" s="154"/>
      <c r="AP22" s="154"/>
      <c r="AQ22" s="154"/>
      <c r="AR22" s="154"/>
    </row>
    <row r="23" spans="1:48" ht="21" customHeight="1" thickBot="1">
      <c r="A23" s="14"/>
      <c r="B23" s="14"/>
      <c r="C23" s="14"/>
      <c r="D23" s="14"/>
      <c r="E23" s="4439" t="s">
        <v>1</v>
      </c>
      <c r="F23" s="4436"/>
      <c r="G23" s="4436"/>
      <c r="H23" s="4437"/>
      <c r="I23" s="4439" t="s">
        <v>2</v>
      </c>
      <c r="J23" s="4436"/>
      <c r="K23" s="4436"/>
      <c r="L23" s="4437"/>
      <c r="M23" s="4506" t="s">
        <v>3</v>
      </c>
      <c r="N23" s="4507"/>
      <c r="O23" s="4507"/>
      <c r="P23" s="4508"/>
      <c r="Q23" s="4506" t="s">
        <v>4</v>
      </c>
      <c r="R23" s="4507"/>
      <c r="S23" s="4507"/>
      <c r="T23" s="4508"/>
      <c r="U23" s="4429"/>
      <c r="V23" s="4417"/>
      <c r="W23" s="4417"/>
      <c r="X23" s="4417"/>
      <c r="Y23" s="4429"/>
      <c r="Z23" s="4417"/>
      <c r="AA23" s="4417"/>
      <c r="AB23" s="4417"/>
      <c r="AC23" s="4429"/>
      <c r="AD23" s="4429"/>
      <c r="AE23" s="4429"/>
      <c r="AF23" s="4429"/>
      <c r="AG23" s="4429"/>
      <c r="AH23" s="4429"/>
      <c r="AI23" s="4429"/>
      <c r="AJ23" s="4429"/>
      <c r="AK23" s="4429"/>
      <c r="AL23" s="4417"/>
      <c r="AM23" s="4417"/>
      <c r="AN23" s="4417"/>
      <c r="AO23" s="17"/>
      <c r="AP23" s="17"/>
      <c r="AQ23" s="17"/>
      <c r="AR23" s="17"/>
      <c r="AS23" s="17"/>
      <c r="AT23" s="17"/>
      <c r="AU23" s="17"/>
      <c r="AV23" s="17"/>
    </row>
    <row r="24" spans="1:48">
      <c r="A24" s="26"/>
      <c r="B24" s="14"/>
      <c r="C24" s="14"/>
      <c r="D24" s="14"/>
      <c r="E24" s="14"/>
      <c r="F24" s="14"/>
      <c r="G24" s="14"/>
      <c r="I24" s="14"/>
      <c r="J24" s="14"/>
      <c r="K24" s="14"/>
      <c r="M24" s="14"/>
      <c r="N24" s="14"/>
      <c r="O24" s="14"/>
      <c r="Q24" s="14"/>
      <c r="R24" s="14"/>
      <c r="S24" s="14"/>
      <c r="T24" s="17"/>
      <c r="U24" s="14"/>
      <c r="V24" s="14"/>
      <c r="W24" s="14"/>
      <c r="X24" s="17"/>
      <c r="Y24" s="14"/>
      <c r="Z24" s="14"/>
      <c r="AA24" s="14"/>
      <c r="AB24" s="17"/>
      <c r="AC24" s="14"/>
      <c r="AD24" s="14"/>
      <c r="AE24" s="14"/>
      <c r="AF24" s="17"/>
      <c r="AG24" s="14"/>
      <c r="AH24" s="14"/>
      <c r="AI24" s="14"/>
      <c r="AJ24" s="17"/>
      <c r="AK24" s="14"/>
      <c r="AL24" s="14"/>
      <c r="AM24" s="14"/>
      <c r="AN24" s="17"/>
      <c r="AO24" s="17"/>
      <c r="AP24" s="17"/>
      <c r="AQ24" s="17"/>
      <c r="AR24" s="17"/>
      <c r="AS24" s="17"/>
      <c r="AT24" s="17"/>
      <c r="AU24" s="17"/>
      <c r="AV24" s="17"/>
    </row>
    <row r="25" spans="1:48" ht="18" customHeight="1" thickBot="1">
      <c r="A25" s="29" t="s">
        <v>249</v>
      </c>
      <c r="B25" s="14"/>
      <c r="C25" s="14"/>
      <c r="D25" s="14"/>
      <c r="E25" s="14"/>
      <c r="F25" s="14"/>
      <c r="G25" s="14"/>
      <c r="I25" s="14"/>
      <c r="J25" s="14"/>
      <c r="K25" s="14"/>
      <c r="M25" s="14"/>
      <c r="N25" s="14"/>
      <c r="O25" s="14"/>
      <c r="Q25" s="14"/>
      <c r="R25" s="14"/>
      <c r="S25" s="14"/>
      <c r="T25" s="17"/>
      <c r="U25" s="14"/>
      <c r="V25" s="14"/>
      <c r="W25" s="14"/>
      <c r="X25" s="17"/>
      <c r="Y25" s="14"/>
      <c r="Z25" s="14"/>
      <c r="AA25" s="14"/>
      <c r="AB25" s="17"/>
      <c r="AC25" s="14"/>
      <c r="AD25" s="14"/>
      <c r="AE25" s="14"/>
      <c r="AF25" s="17"/>
      <c r="AG25" s="14"/>
      <c r="AH25" s="14"/>
      <c r="AI25" s="14"/>
      <c r="AJ25" s="17"/>
      <c r="AK25" s="14"/>
      <c r="AL25" s="14"/>
      <c r="AM25" s="14"/>
      <c r="AN25" s="17"/>
      <c r="AO25" s="17"/>
      <c r="AP25" s="17"/>
      <c r="AQ25" s="17"/>
      <c r="AR25" s="17"/>
      <c r="AS25" s="17"/>
      <c r="AT25" s="17"/>
      <c r="AU25" s="17"/>
      <c r="AV25" s="17"/>
    </row>
    <row r="26" spans="1:48" ht="36" customHeight="1">
      <c r="A26" s="268"/>
      <c r="B26" s="269"/>
      <c r="C26" s="269"/>
      <c r="D26" s="269"/>
      <c r="E26" s="270" t="s">
        <v>160</v>
      </c>
      <c r="F26" s="271" t="s">
        <v>161</v>
      </c>
      <c r="G26" s="324" t="s">
        <v>162</v>
      </c>
      <c r="H26" s="325" t="s">
        <v>5</v>
      </c>
      <c r="I26" s="270" t="s">
        <v>160</v>
      </c>
      <c r="J26" s="271" t="s">
        <v>161</v>
      </c>
      <c r="K26" s="324" t="s">
        <v>162</v>
      </c>
      <c r="L26" s="325" t="s">
        <v>5</v>
      </c>
      <c r="M26" s="270" t="s">
        <v>160</v>
      </c>
      <c r="N26" s="271" t="s">
        <v>161</v>
      </c>
      <c r="O26" s="324" t="s">
        <v>162</v>
      </c>
      <c r="P26" s="325" t="s">
        <v>5</v>
      </c>
      <c r="Q26" s="270" t="s">
        <v>160</v>
      </c>
      <c r="R26" s="271" t="s">
        <v>161</v>
      </c>
      <c r="S26" s="324" t="s">
        <v>162</v>
      </c>
      <c r="T26" s="325" t="s">
        <v>5</v>
      </c>
      <c r="U26" s="273"/>
      <c r="V26" s="273"/>
      <c r="W26" s="273"/>
      <c r="X26" s="273"/>
      <c r="Y26" s="273"/>
      <c r="Z26" s="273"/>
      <c r="AA26" s="273"/>
      <c r="AB26" s="273"/>
      <c r="AC26" s="273"/>
      <c r="AD26" s="273"/>
      <c r="AE26" s="273"/>
      <c r="AF26" s="273"/>
      <c r="AG26" s="273"/>
      <c r="AH26" s="273"/>
      <c r="AI26" s="273"/>
      <c r="AJ26" s="273"/>
      <c r="AK26" s="273"/>
      <c r="AL26" s="273"/>
      <c r="AM26" s="273"/>
      <c r="AN26" s="273"/>
      <c r="AO26" s="17"/>
      <c r="AP26" s="17"/>
      <c r="AQ26" s="17"/>
      <c r="AR26" s="17"/>
      <c r="AS26" s="17"/>
      <c r="AT26" s="17"/>
      <c r="AU26" s="17"/>
      <c r="AV26" s="17"/>
    </row>
    <row r="27" spans="1:48" ht="18" customHeight="1">
      <c r="A27" s="326" t="s">
        <v>9</v>
      </c>
      <c r="B27" s="14"/>
      <c r="C27" s="14"/>
      <c r="D27" s="14"/>
      <c r="E27" s="275"/>
      <c r="F27" s="276"/>
      <c r="G27" s="327"/>
      <c r="H27" s="328"/>
      <c r="I27" s="275"/>
      <c r="J27" s="276"/>
      <c r="K27" s="327"/>
      <c r="L27" s="328"/>
      <c r="M27" s="275"/>
      <c r="N27" s="276"/>
      <c r="O27" s="327"/>
      <c r="P27" s="328"/>
      <c r="Q27" s="275"/>
      <c r="R27" s="276"/>
      <c r="S27" s="327"/>
      <c r="T27" s="328"/>
      <c r="U27" s="278"/>
      <c r="V27" s="278"/>
      <c r="W27" s="278"/>
      <c r="X27" s="278"/>
      <c r="Y27" s="278"/>
      <c r="Z27" s="278"/>
      <c r="AA27" s="278"/>
      <c r="AB27" s="278"/>
      <c r="AC27" s="278"/>
      <c r="AD27" s="278"/>
      <c r="AE27" s="278"/>
      <c r="AF27" s="278"/>
      <c r="AG27" s="278"/>
      <c r="AH27" s="278"/>
      <c r="AI27" s="278"/>
      <c r="AJ27" s="278"/>
      <c r="AK27" s="278"/>
      <c r="AL27" s="278"/>
      <c r="AM27" s="278"/>
      <c r="AN27" s="278"/>
      <c r="AO27" s="17"/>
      <c r="AP27" s="17"/>
      <c r="AQ27" s="17"/>
      <c r="AR27" s="17"/>
      <c r="AS27" s="17"/>
      <c r="AT27" s="17"/>
      <c r="AU27" s="17"/>
      <c r="AV27" s="17"/>
    </row>
    <row r="28" spans="1:48" ht="18" customHeight="1">
      <c r="A28" s="38"/>
      <c r="B28" s="14" t="s">
        <v>56</v>
      </c>
      <c r="C28" s="14"/>
      <c r="D28" s="14"/>
      <c r="E28" s="280">
        <v>23995</v>
      </c>
      <c r="F28" s="281">
        <v>13568</v>
      </c>
      <c r="G28" s="47">
        <v>425</v>
      </c>
      <c r="H28" s="440">
        <f>SUM(E28:G28)</f>
        <v>37988</v>
      </c>
      <c r="I28" s="280">
        <v>23740</v>
      </c>
      <c r="J28" s="281">
        <v>12999</v>
      </c>
      <c r="K28" s="47">
        <v>333</v>
      </c>
      <c r="L28" s="440">
        <f>SUM(I28:K28)</f>
        <v>37072</v>
      </c>
      <c r="M28" s="280">
        <v>23681</v>
      </c>
      <c r="N28" s="281">
        <v>11820</v>
      </c>
      <c r="O28" s="47">
        <v>300</v>
      </c>
      <c r="P28" s="440">
        <f>SUM(M28:O28)</f>
        <v>35801</v>
      </c>
      <c r="Q28" s="280">
        <v>23675</v>
      </c>
      <c r="R28" s="281">
        <v>11351</v>
      </c>
      <c r="S28" s="47">
        <v>290</v>
      </c>
      <c r="T28" s="440">
        <f>SUM(Q28:S28)</f>
        <v>35316</v>
      </c>
      <c r="U28" s="283"/>
      <c r="V28" s="283"/>
      <c r="W28" s="283"/>
      <c r="X28" s="283"/>
      <c r="Y28" s="283"/>
      <c r="Z28" s="283"/>
      <c r="AA28" s="283"/>
      <c r="AB28" s="283"/>
      <c r="AC28" s="283"/>
      <c r="AD28" s="283"/>
      <c r="AE28" s="283"/>
      <c r="AF28" s="283"/>
      <c r="AG28" s="283"/>
      <c r="AH28" s="283"/>
      <c r="AI28" s="283"/>
      <c r="AJ28" s="283"/>
      <c r="AK28" s="283"/>
      <c r="AL28" s="283"/>
      <c r="AM28" s="283"/>
      <c r="AN28" s="283"/>
      <c r="AO28" s="17"/>
      <c r="AP28" s="17"/>
      <c r="AQ28" s="17"/>
      <c r="AR28" s="17"/>
      <c r="AS28" s="17"/>
      <c r="AT28" s="17"/>
      <c r="AU28" s="17"/>
      <c r="AV28" s="17"/>
    </row>
    <row r="29" spans="1:48" ht="18" customHeight="1">
      <c r="A29" s="326"/>
      <c r="B29" s="14" t="s">
        <v>54</v>
      </c>
      <c r="C29" s="14"/>
      <c r="D29" s="14"/>
      <c r="E29" s="280">
        <v>4574</v>
      </c>
      <c r="F29" s="281">
        <v>0</v>
      </c>
      <c r="G29" s="47">
        <v>0</v>
      </c>
      <c r="H29" s="440">
        <f>SUM(E29:G29)</f>
        <v>4574</v>
      </c>
      <c r="I29" s="280">
        <v>4531</v>
      </c>
      <c r="J29" s="281">
        <v>0</v>
      </c>
      <c r="K29" s="47">
        <v>0</v>
      </c>
      <c r="L29" s="440">
        <f>SUM(I29:K29)</f>
        <v>4531</v>
      </c>
      <c r="M29" s="280">
        <v>4421</v>
      </c>
      <c r="N29" s="281">
        <v>0</v>
      </c>
      <c r="O29" s="47">
        <v>0</v>
      </c>
      <c r="P29" s="440">
        <f>SUM(M29:O29)</f>
        <v>4421</v>
      </c>
      <c r="Q29" s="280">
        <v>4395</v>
      </c>
      <c r="R29" s="281">
        <v>0</v>
      </c>
      <c r="S29" s="47">
        <v>0</v>
      </c>
      <c r="T29" s="440">
        <f>SUM(Q29:S29)</f>
        <v>4395</v>
      </c>
      <c r="U29" s="283"/>
      <c r="V29" s="283"/>
      <c r="W29" s="283"/>
      <c r="X29" s="283"/>
      <c r="Y29" s="283"/>
      <c r="Z29" s="283"/>
      <c r="AA29" s="283"/>
      <c r="AB29" s="283"/>
      <c r="AC29" s="283"/>
      <c r="AD29" s="283"/>
      <c r="AE29" s="283"/>
      <c r="AF29" s="283"/>
      <c r="AG29" s="283"/>
      <c r="AH29" s="283"/>
      <c r="AI29" s="283"/>
      <c r="AJ29" s="283"/>
      <c r="AK29" s="283"/>
      <c r="AL29" s="283"/>
      <c r="AM29" s="283"/>
      <c r="AN29" s="283"/>
      <c r="AO29" s="17"/>
      <c r="AP29" s="17"/>
      <c r="AQ29" s="17"/>
      <c r="AR29" s="17"/>
      <c r="AS29" s="17"/>
      <c r="AT29" s="17"/>
      <c r="AU29" s="17"/>
      <c r="AV29" s="17"/>
    </row>
    <row r="30" spans="1:48" ht="18" customHeight="1">
      <c r="A30" s="326"/>
      <c r="B30" s="14" t="s">
        <v>55</v>
      </c>
      <c r="C30" s="14"/>
      <c r="D30" s="14"/>
      <c r="E30" s="434">
        <v>5552</v>
      </c>
      <c r="F30" s="281">
        <v>2687</v>
      </c>
      <c r="G30" s="47">
        <v>1308</v>
      </c>
      <c r="H30" s="440">
        <f>SUM(E30:G30)</f>
        <v>9547</v>
      </c>
      <c r="I30" s="434">
        <v>5663</v>
      </c>
      <c r="J30" s="281">
        <v>2652</v>
      </c>
      <c r="K30" s="47">
        <v>1209</v>
      </c>
      <c r="L30" s="440">
        <f>SUM(I30:K30)</f>
        <v>9524</v>
      </c>
      <c r="M30" s="434">
        <v>5746</v>
      </c>
      <c r="N30" s="281">
        <v>2599</v>
      </c>
      <c r="O30" s="47">
        <v>1165</v>
      </c>
      <c r="P30" s="440">
        <f>SUM(M30:O30)</f>
        <v>9510</v>
      </c>
      <c r="Q30" s="434">
        <v>5885</v>
      </c>
      <c r="R30" s="281">
        <v>2569</v>
      </c>
      <c r="S30" s="47">
        <v>1168</v>
      </c>
      <c r="T30" s="440">
        <f>SUM(Q30:S30)</f>
        <v>9622</v>
      </c>
      <c r="U30" s="329"/>
      <c r="V30" s="283"/>
      <c r="W30" s="283"/>
      <c r="X30" s="283"/>
      <c r="Y30" s="329"/>
      <c r="Z30" s="283"/>
      <c r="AA30" s="283"/>
      <c r="AB30" s="283"/>
      <c r="AC30" s="329"/>
      <c r="AD30" s="283"/>
      <c r="AE30" s="283"/>
      <c r="AF30" s="283"/>
      <c r="AG30" s="329"/>
      <c r="AH30" s="283"/>
      <c r="AI30" s="283"/>
      <c r="AJ30" s="283"/>
      <c r="AK30" s="329"/>
      <c r="AL30" s="283"/>
      <c r="AM30" s="283"/>
      <c r="AN30" s="283"/>
      <c r="AO30" s="17"/>
      <c r="AP30" s="17"/>
      <c r="AQ30" s="17"/>
      <c r="AR30" s="17"/>
      <c r="AS30" s="17"/>
      <c r="AT30" s="17"/>
      <c r="AU30" s="17"/>
      <c r="AV30" s="17"/>
    </row>
    <row r="31" spans="1:48" ht="18" customHeight="1">
      <c r="A31" s="1219"/>
      <c r="B31" s="1220"/>
      <c r="C31" s="1220"/>
      <c r="D31" s="1220"/>
      <c r="E31" s="1215">
        <f>SUM(E28:E30)</f>
        <v>34121</v>
      </c>
      <c r="F31" s="287">
        <f>SUM(F28:F30)</f>
        <v>16255</v>
      </c>
      <c r="G31" s="435">
        <f>SUM(G28:G30)</f>
        <v>1733</v>
      </c>
      <c r="H31" s="441">
        <f>SUM(E31:G31)</f>
        <v>52109</v>
      </c>
      <c r="I31" s="286">
        <f>SUM(I28:I30)</f>
        <v>33934</v>
      </c>
      <c r="J31" s="287">
        <f>SUM(J28:J30)</f>
        <v>15651</v>
      </c>
      <c r="K31" s="435">
        <f>SUM(K28:K30)</f>
        <v>1542</v>
      </c>
      <c r="L31" s="441">
        <f>SUM(I31:K31)</f>
        <v>51127</v>
      </c>
      <c r="M31" s="286">
        <f>SUM(M28:M30)</f>
        <v>33848</v>
      </c>
      <c r="N31" s="287">
        <f>SUM(N28:N30)</f>
        <v>14419</v>
      </c>
      <c r="O31" s="435">
        <f>SUM(O28:O30)</f>
        <v>1465</v>
      </c>
      <c r="P31" s="441">
        <f>SUM(M31:O31)</f>
        <v>49732</v>
      </c>
      <c r="Q31" s="286">
        <f>SUM(Q28:Q30)</f>
        <v>33955</v>
      </c>
      <c r="R31" s="287">
        <f>SUM(R28:R30)</f>
        <v>13920</v>
      </c>
      <c r="S31" s="435">
        <f>SUM(S28:S30)</f>
        <v>1458</v>
      </c>
      <c r="T31" s="441">
        <f>SUM(Q31:S31)</f>
        <v>49333</v>
      </c>
      <c r="U31" s="289"/>
      <c r="V31" s="289"/>
      <c r="W31" s="289"/>
      <c r="X31" s="289"/>
      <c r="Y31" s="289"/>
      <c r="Z31" s="289"/>
      <c r="AA31" s="289"/>
      <c r="AB31" s="289"/>
      <c r="AC31" s="289"/>
      <c r="AD31" s="289"/>
      <c r="AE31" s="289"/>
      <c r="AF31" s="289"/>
      <c r="AG31" s="289"/>
      <c r="AH31" s="289"/>
      <c r="AI31" s="289"/>
      <c r="AJ31" s="289"/>
      <c r="AK31" s="289"/>
      <c r="AL31" s="289"/>
      <c r="AM31" s="289"/>
      <c r="AN31" s="289"/>
      <c r="AO31" s="17"/>
      <c r="AP31" s="17"/>
      <c r="AQ31" s="17"/>
      <c r="AR31" s="17"/>
      <c r="AS31" s="17"/>
      <c r="AT31" s="17"/>
      <c r="AU31" s="17"/>
      <c r="AV31" s="17"/>
    </row>
    <row r="32" spans="1:48" ht="18" customHeight="1">
      <c r="A32" s="4511" t="s">
        <v>115</v>
      </c>
      <c r="B32" s="4512"/>
      <c r="C32" s="4512"/>
      <c r="D32" s="4512"/>
      <c r="E32" s="290"/>
      <c r="F32" s="291"/>
      <c r="G32" s="436"/>
      <c r="H32" s="442"/>
      <c r="I32" s="290"/>
      <c r="J32" s="291"/>
      <c r="K32" s="436"/>
      <c r="L32" s="442"/>
      <c r="M32" s="290"/>
      <c r="N32" s="291"/>
      <c r="O32" s="436"/>
      <c r="P32" s="442"/>
      <c r="Q32" s="290"/>
      <c r="R32" s="291"/>
      <c r="S32" s="436"/>
      <c r="T32" s="442"/>
      <c r="U32" s="293"/>
      <c r="V32" s="293"/>
      <c r="W32" s="293"/>
      <c r="X32" s="293"/>
      <c r="Y32" s="293"/>
      <c r="Z32" s="293"/>
      <c r="AA32" s="293"/>
      <c r="AB32" s="293"/>
      <c r="AC32" s="293"/>
      <c r="AD32" s="293"/>
      <c r="AE32" s="293"/>
      <c r="AF32" s="293"/>
      <c r="AG32" s="293"/>
      <c r="AH32" s="293"/>
      <c r="AI32" s="293"/>
      <c r="AJ32" s="293"/>
      <c r="AK32" s="293"/>
      <c r="AL32" s="293"/>
      <c r="AM32" s="293"/>
      <c r="AN32" s="293"/>
      <c r="AO32" s="17"/>
      <c r="AP32" s="17"/>
      <c r="AQ32" s="17"/>
      <c r="AR32" s="17"/>
      <c r="AS32" s="17"/>
      <c r="AT32" s="17"/>
      <c r="AU32" s="17"/>
      <c r="AV32" s="17"/>
    </row>
    <row r="33" spans="1:48" ht="18" customHeight="1">
      <c r="A33" s="38"/>
      <c r="B33" s="14" t="s">
        <v>24</v>
      </c>
      <c r="C33" s="14"/>
      <c r="D33" s="14"/>
      <c r="E33" s="280">
        <v>28940</v>
      </c>
      <c r="F33" s="281">
        <v>12871</v>
      </c>
      <c r="G33" s="47">
        <v>1429</v>
      </c>
      <c r="H33" s="440">
        <f t="shared" ref="H33:H35" si="2">SUM(E33:G33)</f>
        <v>43240</v>
      </c>
      <c r="I33" s="280">
        <v>29112</v>
      </c>
      <c r="J33" s="281">
        <v>10322</v>
      </c>
      <c r="K33" s="47">
        <v>944</v>
      </c>
      <c r="L33" s="440">
        <f t="shared" ref="L33:L35" si="3">SUM(I33:K33)</f>
        <v>40378</v>
      </c>
      <c r="M33" s="280">
        <v>27546</v>
      </c>
      <c r="N33" s="281">
        <v>10786</v>
      </c>
      <c r="O33" s="47">
        <v>805</v>
      </c>
      <c r="P33" s="440">
        <f t="shared" ref="P33:P35" si="4">SUM(M33:O33)</f>
        <v>39137</v>
      </c>
      <c r="Q33" s="280">
        <v>26860</v>
      </c>
      <c r="R33" s="281">
        <v>10532</v>
      </c>
      <c r="S33" s="47">
        <v>744</v>
      </c>
      <c r="T33" s="440">
        <f t="shared" ref="T33:T35" si="5">SUM(Q33:S33)</f>
        <v>38136</v>
      </c>
      <c r="U33" s="283"/>
      <c r="V33" s="283"/>
      <c r="W33" s="283"/>
      <c r="X33" s="283"/>
      <c r="Y33" s="283"/>
      <c r="Z33" s="283"/>
      <c r="AA33" s="283"/>
      <c r="AB33" s="283"/>
      <c r="AC33" s="283"/>
      <c r="AD33" s="283"/>
      <c r="AE33" s="283"/>
      <c r="AF33" s="283"/>
      <c r="AG33" s="283"/>
      <c r="AH33" s="283"/>
      <c r="AI33" s="283"/>
      <c r="AJ33" s="283"/>
      <c r="AK33" s="283"/>
      <c r="AL33" s="283"/>
      <c r="AM33" s="283"/>
      <c r="AN33" s="283"/>
      <c r="AO33" s="17"/>
      <c r="AP33" s="17"/>
      <c r="AQ33" s="17"/>
      <c r="AR33" s="17"/>
      <c r="AS33" s="17"/>
      <c r="AT33" s="17"/>
      <c r="AU33" s="17"/>
      <c r="AV33" s="17"/>
    </row>
    <row r="34" spans="1:48" ht="18" customHeight="1">
      <c r="A34" s="38"/>
      <c r="B34" s="14" t="s">
        <v>144</v>
      </c>
      <c r="C34" s="14"/>
      <c r="D34" s="14"/>
      <c r="E34" s="280">
        <v>25050</v>
      </c>
      <c r="F34" s="281">
        <v>5312</v>
      </c>
      <c r="G34" s="47">
        <v>4269</v>
      </c>
      <c r="H34" s="440">
        <f t="shared" si="2"/>
        <v>34631</v>
      </c>
      <c r="I34" s="280">
        <v>20187</v>
      </c>
      <c r="J34" s="281">
        <v>5418</v>
      </c>
      <c r="K34" s="47">
        <v>4865</v>
      </c>
      <c r="L34" s="440">
        <f t="shared" si="3"/>
        <v>30470</v>
      </c>
      <c r="M34" s="280">
        <v>19118</v>
      </c>
      <c r="N34" s="281">
        <v>5882</v>
      </c>
      <c r="O34" s="47">
        <v>5121</v>
      </c>
      <c r="P34" s="440">
        <f t="shared" si="4"/>
        <v>30121</v>
      </c>
      <c r="Q34" s="280">
        <v>17220</v>
      </c>
      <c r="R34" s="281">
        <v>5370</v>
      </c>
      <c r="S34" s="47">
        <v>5710</v>
      </c>
      <c r="T34" s="440">
        <f t="shared" si="5"/>
        <v>28300</v>
      </c>
      <c r="U34" s="283"/>
      <c r="V34" s="283"/>
      <c r="W34" s="283"/>
      <c r="X34" s="283"/>
      <c r="Y34" s="283"/>
      <c r="Z34" s="283"/>
      <c r="AA34" s="283"/>
      <c r="AB34" s="283"/>
      <c r="AC34" s="283"/>
      <c r="AD34" s="283"/>
      <c r="AE34" s="283"/>
      <c r="AF34" s="283"/>
      <c r="AG34" s="283"/>
      <c r="AH34" s="283"/>
      <c r="AI34" s="283"/>
      <c r="AJ34" s="283"/>
      <c r="AK34" s="283"/>
      <c r="AL34" s="283"/>
      <c r="AM34" s="283"/>
      <c r="AN34" s="283"/>
      <c r="AO34" s="17"/>
      <c r="AP34" s="17"/>
      <c r="AQ34" s="17"/>
      <c r="AR34" s="17"/>
      <c r="AS34" s="17"/>
      <c r="AT34" s="17"/>
      <c r="AU34" s="17"/>
      <c r="AV34" s="17"/>
    </row>
    <row r="35" spans="1:48" ht="18" customHeight="1">
      <c r="A35" s="38"/>
      <c r="B35" s="14" t="s">
        <v>362</v>
      </c>
      <c r="C35" s="14"/>
      <c r="D35" s="14"/>
      <c r="E35" s="280">
        <v>41923</v>
      </c>
      <c r="F35" s="281">
        <v>9860</v>
      </c>
      <c r="G35" s="47">
        <v>0</v>
      </c>
      <c r="H35" s="440">
        <f t="shared" si="2"/>
        <v>51783</v>
      </c>
      <c r="I35" s="280">
        <v>52310</v>
      </c>
      <c r="J35" s="281">
        <v>1113</v>
      </c>
      <c r="K35" s="47">
        <v>0</v>
      </c>
      <c r="L35" s="440">
        <f t="shared" si="3"/>
        <v>53423</v>
      </c>
      <c r="M35" s="280">
        <v>43988</v>
      </c>
      <c r="N35" s="281">
        <v>1050</v>
      </c>
      <c r="O35" s="47">
        <v>0</v>
      </c>
      <c r="P35" s="440">
        <f t="shared" si="4"/>
        <v>45038</v>
      </c>
      <c r="Q35" s="280">
        <v>27688</v>
      </c>
      <c r="R35" s="281">
        <v>1175</v>
      </c>
      <c r="S35" s="47">
        <v>0</v>
      </c>
      <c r="T35" s="440">
        <f t="shared" si="5"/>
        <v>28863</v>
      </c>
      <c r="U35" s="283"/>
      <c r="V35" s="283"/>
      <c r="W35" s="283"/>
      <c r="X35" s="283"/>
      <c r="Y35" s="283"/>
      <c r="Z35" s="283"/>
      <c r="AA35" s="283"/>
      <c r="AB35" s="283"/>
      <c r="AC35" s="283"/>
      <c r="AD35" s="283"/>
      <c r="AE35" s="283"/>
      <c r="AF35" s="283"/>
      <c r="AG35" s="283"/>
      <c r="AH35" s="283"/>
      <c r="AI35" s="283"/>
      <c r="AJ35" s="283"/>
      <c r="AK35" s="283"/>
      <c r="AL35" s="283"/>
      <c r="AM35" s="283"/>
      <c r="AN35" s="283"/>
      <c r="AO35" s="17"/>
      <c r="AP35" s="17"/>
      <c r="AQ35" s="17"/>
      <c r="AR35" s="17"/>
      <c r="AS35" s="17"/>
      <c r="AT35" s="17"/>
      <c r="AU35" s="17"/>
      <c r="AV35" s="17"/>
    </row>
    <row r="36" spans="1:48" ht="18" customHeight="1">
      <c r="A36" s="4513"/>
      <c r="B36" s="4514"/>
      <c r="C36" s="4514"/>
      <c r="D36" s="4515"/>
      <c r="E36" s="1437">
        <f>SUM(E33:E35)</f>
        <v>95913</v>
      </c>
      <c r="F36" s="287">
        <f>SUM(F33:F35)</f>
        <v>28043</v>
      </c>
      <c r="G36" s="435">
        <f>SUM(G33:G35)</f>
        <v>5698</v>
      </c>
      <c r="H36" s="441">
        <f t="shared" ref="H36:H38" si="6">SUM(E36:G36)</f>
        <v>129654</v>
      </c>
      <c r="I36" s="1437">
        <f>SUM(I33:I35)</f>
        <v>101609</v>
      </c>
      <c r="J36" s="287">
        <f>SUM(J33:J35)</f>
        <v>16853</v>
      </c>
      <c r="K36" s="435">
        <f>SUM(K33:K35)</f>
        <v>5809</v>
      </c>
      <c r="L36" s="441">
        <f t="shared" ref="L36:L38" si="7">SUM(I36:K36)</f>
        <v>124271</v>
      </c>
      <c r="M36" s="1437">
        <f>SUM(M33:M35)</f>
        <v>90652</v>
      </c>
      <c r="N36" s="287">
        <f>SUM(N33:N35)</f>
        <v>17718</v>
      </c>
      <c r="O36" s="435">
        <f>SUM(O33:O35)</f>
        <v>5926</v>
      </c>
      <c r="P36" s="441">
        <f t="shared" ref="P36:P38" si="8">SUM(M36:O36)</f>
        <v>114296</v>
      </c>
      <c r="Q36" s="1437">
        <f>SUM(Q33:Q35)</f>
        <v>71768</v>
      </c>
      <c r="R36" s="287">
        <f>SUM(R33:R35)</f>
        <v>17077</v>
      </c>
      <c r="S36" s="435">
        <f>SUM(S33:S35)</f>
        <v>6454</v>
      </c>
      <c r="T36" s="441">
        <f t="shared" ref="T36:T38" si="9">SUM(Q36:S36)</f>
        <v>95299</v>
      </c>
      <c r="U36" s="330"/>
      <c r="V36" s="289"/>
      <c r="W36" s="289"/>
      <c r="X36" s="289"/>
      <c r="Y36" s="330"/>
      <c r="Z36" s="289"/>
      <c r="AA36" s="289"/>
      <c r="AB36" s="289"/>
      <c r="AC36" s="330"/>
      <c r="AD36" s="289"/>
      <c r="AE36" s="289"/>
      <c r="AF36" s="289"/>
      <c r="AG36" s="330"/>
      <c r="AH36" s="289"/>
      <c r="AI36" s="289"/>
      <c r="AJ36" s="289"/>
      <c r="AK36" s="330"/>
      <c r="AL36" s="289"/>
      <c r="AM36" s="289"/>
      <c r="AN36" s="289"/>
      <c r="AO36" s="17"/>
      <c r="AP36" s="17"/>
      <c r="AQ36" s="17"/>
      <c r="AR36" s="17"/>
      <c r="AS36" s="17"/>
      <c r="AT36" s="17"/>
      <c r="AU36" s="17"/>
      <c r="AV36" s="17"/>
    </row>
    <row r="37" spans="1:48" ht="18" customHeight="1">
      <c r="A37" s="331" t="s">
        <v>116</v>
      </c>
      <c r="B37" s="332"/>
      <c r="C37" s="333"/>
      <c r="D37" s="333"/>
      <c r="E37" s="437">
        <v>1912</v>
      </c>
      <c r="F37" s="298">
        <v>4045</v>
      </c>
      <c r="G37" s="438">
        <v>1311</v>
      </c>
      <c r="H37" s="443">
        <f t="shared" si="6"/>
        <v>7268</v>
      </c>
      <c r="I37" s="437">
        <v>1558</v>
      </c>
      <c r="J37" s="298">
        <v>3987</v>
      </c>
      <c r="K37" s="438">
        <v>1138</v>
      </c>
      <c r="L37" s="443">
        <f t="shared" si="7"/>
        <v>6683</v>
      </c>
      <c r="M37" s="437">
        <v>1482</v>
      </c>
      <c r="N37" s="298">
        <v>3977</v>
      </c>
      <c r="O37" s="438">
        <v>1159</v>
      </c>
      <c r="P37" s="443">
        <f t="shared" si="8"/>
        <v>6618</v>
      </c>
      <c r="Q37" s="437">
        <v>1749</v>
      </c>
      <c r="R37" s="298">
        <v>3450</v>
      </c>
      <c r="S37" s="438">
        <v>945</v>
      </c>
      <c r="T37" s="443">
        <f t="shared" si="9"/>
        <v>6144</v>
      </c>
      <c r="U37" s="330"/>
      <c r="V37" s="289"/>
      <c r="W37" s="289"/>
      <c r="X37" s="289"/>
      <c r="Y37" s="330"/>
      <c r="Z37" s="289"/>
      <c r="AA37" s="289"/>
      <c r="AB37" s="289"/>
      <c r="AC37" s="330"/>
      <c r="AD37" s="289"/>
      <c r="AE37" s="289"/>
      <c r="AF37" s="289"/>
      <c r="AG37" s="330"/>
      <c r="AH37" s="289"/>
      <c r="AI37" s="289"/>
      <c r="AJ37" s="289"/>
      <c r="AK37" s="330"/>
      <c r="AL37" s="289"/>
      <c r="AM37" s="289"/>
      <c r="AN37" s="289"/>
      <c r="AO37" s="17"/>
      <c r="AP37" s="17"/>
      <c r="AQ37" s="17"/>
      <c r="AR37" s="17"/>
      <c r="AS37" s="17"/>
      <c r="AT37" s="17"/>
      <c r="AU37" s="17"/>
      <c r="AV37" s="17"/>
    </row>
    <row r="38" spans="1:48" ht="18" customHeight="1" thickBot="1">
      <c r="A38" s="334" t="s">
        <v>5</v>
      </c>
      <c r="B38" s="35"/>
      <c r="C38" s="35"/>
      <c r="D38" s="35"/>
      <c r="E38" s="304">
        <f>E31+E36+E37</f>
        <v>131946</v>
      </c>
      <c r="F38" s="305">
        <f>F31+F36+F37</f>
        <v>48343</v>
      </c>
      <c r="G38" s="439">
        <f>G31+G36+G37</f>
        <v>8742</v>
      </c>
      <c r="H38" s="335">
        <f t="shared" si="6"/>
        <v>189031</v>
      </c>
      <c r="I38" s="304">
        <f>I31+I36+I37</f>
        <v>137101</v>
      </c>
      <c r="J38" s="305">
        <f>J31+J36+J37</f>
        <v>36491</v>
      </c>
      <c r="K38" s="439">
        <f>K31+K36+K37</f>
        <v>8489</v>
      </c>
      <c r="L38" s="335">
        <f t="shared" si="7"/>
        <v>182081</v>
      </c>
      <c r="M38" s="304">
        <f>M31+M36+M37</f>
        <v>125982</v>
      </c>
      <c r="N38" s="305">
        <f>N31+N36+N37</f>
        <v>36114</v>
      </c>
      <c r="O38" s="439">
        <f>O31+O36+O37</f>
        <v>8550</v>
      </c>
      <c r="P38" s="335">
        <f t="shared" si="8"/>
        <v>170646</v>
      </c>
      <c r="Q38" s="304">
        <f>Q31+Q36+Q37</f>
        <v>107472</v>
      </c>
      <c r="R38" s="305">
        <f>R31+R36+R37</f>
        <v>34447</v>
      </c>
      <c r="S38" s="439">
        <f>S31+S36+S37</f>
        <v>8857</v>
      </c>
      <c r="T38" s="335">
        <f t="shared" si="9"/>
        <v>150776</v>
      </c>
      <c r="U38" s="289"/>
      <c r="V38" s="289"/>
      <c r="W38" s="289"/>
      <c r="X38" s="289"/>
      <c r="Y38" s="289"/>
      <c r="Z38" s="289"/>
      <c r="AA38" s="289"/>
      <c r="AB38" s="289"/>
      <c r="AC38" s="289"/>
      <c r="AD38" s="289"/>
      <c r="AE38" s="289"/>
      <c r="AF38" s="289"/>
      <c r="AG38" s="289"/>
      <c r="AH38" s="289"/>
      <c r="AI38" s="289"/>
      <c r="AJ38" s="289"/>
      <c r="AK38" s="289"/>
      <c r="AL38" s="289"/>
      <c r="AM38" s="289"/>
      <c r="AN38" s="289"/>
      <c r="AO38" s="17"/>
      <c r="AP38" s="17"/>
      <c r="AQ38" s="17"/>
      <c r="AR38" s="17"/>
      <c r="AS38" s="17"/>
      <c r="AT38" s="17"/>
      <c r="AU38" s="17"/>
      <c r="AV38" s="17"/>
    </row>
    <row r="39" spans="1:48">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4"/>
      <c r="Z39" s="14"/>
      <c r="AA39" s="14"/>
      <c r="AB39" s="14"/>
      <c r="AC39" s="14"/>
      <c r="AD39" s="14"/>
      <c r="AE39" s="14"/>
      <c r="AF39" s="14"/>
      <c r="AG39" s="14"/>
      <c r="AH39" s="14"/>
      <c r="AI39" s="14"/>
      <c r="AJ39" s="14"/>
      <c r="AK39" s="17"/>
      <c r="AL39" s="17"/>
      <c r="AM39" s="17"/>
      <c r="AN39" s="17"/>
      <c r="AO39" s="17"/>
      <c r="AP39" s="17"/>
      <c r="AQ39" s="17"/>
      <c r="AR39" s="17"/>
    </row>
    <row r="40" spans="1:48">
      <c r="A40" s="4510" t="s">
        <v>294</v>
      </c>
      <c r="B40" s="4510"/>
      <c r="C40" s="4510"/>
      <c r="D40" s="4510"/>
      <c r="E40" s="4510"/>
      <c r="F40" s="4510"/>
      <c r="G40" s="4510"/>
      <c r="H40" s="4510"/>
      <c r="I40" s="4510"/>
      <c r="J40" s="4510"/>
      <c r="K40" s="4510"/>
      <c r="L40" s="4510"/>
      <c r="M40" s="4510"/>
      <c r="N40" s="4510"/>
      <c r="O40" s="4510"/>
      <c r="P40" s="4510"/>
      <c r="Q40" s="4510"/>
      <c r="R40" s="4510"/>
      <c r="S40" s="4510"/>
      <c r="T40" s="4510"/>
      <c r="U40" s="4510"/>
      <c r="V40" s="4510"/>
      <c r="W40" s="4510"/>
      <c r="X40" s="4510"/>
      <c r="Y40" s="4510"/>
      <c r="Z40" s="4510"/>
      <c r="AA40" s="4510"/>
      <c r="AB40" s="4510"/>
      <c r="AC40" s="4510"/>
      <c r="AD40" s="4510"/>
      <c r="AE40" s="4510"/>
      <c r="AF40" s="4510"/>
      <c r="AG40" s="4510"/>
      <c r="AH40" s="4510"/>
      <c r="AI40" s="4510"/>
      <c r="AJ40" s="4510"/>
    </row>
    <row r="41" spans="1:48">
      <c r="A41" s="1257"/>
    </row>
  </sheetData>
  <mergeCells count="26">
    <mergeCell ref="AG4:AJ4"/>
    <mergeCell ref="AK4:AN4"/>
    <mergeCell ref="A13:D13"/>
    <mergeCell ref="A17:D17"/>
    <mergeCell ref="M4:P4"/>
    <mergeCell ref="Q4:T4"/>
    <mergeCell ref="U4:X4"/>
    <mergeCell ref="Y4:AB4"/>
    <mergeCell ref="AC4:AF4"/>
    <mergeCell ref="A1:T1"/>
    <mergeCell ref="Q23:T23"/>
    <mergeCell ref="M23:P23"/>
    <mergeCell ref="I23:L23"/>
    <mergeCell ref="E23:H23"/>
    <mergeCell ref="E22:T22"/>
    <mergeCell ref="E4:H4"/>
    <mergeCell ref="I4:L4"/>
    <mergeCell ref="E3:L3"/>
    <mergeCell ref="A40:AJ40"/>
    <mergeCell ref="AK23:AN23"/>
    <mergeCell ref="A32:D32"/>
    <mergeCell ref="A36:D36"/>
    <mergeCell ref="U23:X23"/>
    <mergeCell ref="Y23:AB23"/>
    <mergeCell ref="AC23:AF23"/>
    <mergeCell ref="AG23:AJ23"/>
  </mergeCells>
  <printOptions horizontalCentered="1"/>
  <pageMargins left="0.31496062992125984" right="0.31496062992125984" top="0.39370078740157483" bottom="0.39370078740157483" header="0.19685039370078741" footer="0.19685039370078741"/>
  <pageSetup scale="51" orientation="landscape" r:id="rId1"/>
  <headerFooter alignWithMargins="0">
    <oddFooter>&amp;L&amp;"Tahoma,Italique"National Bank of Canada - Supplementary Financial Information&amp;R&amp;"Tahoma,Italique"page 48</oddFooter>
  </headerFooter>
  <drawing r:id="rId2"/>
  <legacyDrawing r:id="rId3"/>
  <oleObjects>
    <mc:AlternateContent xmlns:mc="http://schemas.openxmlformats.org/markup-compatibility/2006">
      <mc:Choice Requires="x14">
        <oleObject progId="Word.Document.8" shapeId="141313" r:id="rId4">
          <objectPr defaultSize="0" r:id="rId5">
            <anchor moveWithCells="1">
              <from>
                <xdr:col>0</xdr:col>
                <xdr:colOff>28575</xdr:colOff>
                <xdr:row>0</xdr:row>
                <xdr:rowOff>28575</xdr:rowOff>
              </from>
              <to>
                <xdr:col>0</xdr:col>
                <xdr:colOff>276225</xdr:colOff>
                <xdr:row>0</xdr:row>
                <xdr:rowOff>266700</xdr:rowOff>
              </to>
            </anchor>
          </objectPr>
        </oleObject>
      </mc:Choice>
      <mc:Fallback>
        <oleObject progId="Word.Document.8" shapeId="141313" r:id="rId4"/>
      </mc:Fallback>
    </mc:AlternateContent>
  </oleObject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tabColor rgb="FF0070C0"/>
    <pageSetUpPr fitToPage="1"/>
  </sheetPr>
  <dimension ref="A1:AY25"/>
  <sheetViews>
    <sheetView showZeros="0" view="pageBreakPreview" zoomScale="75" zoomScaleSheetLayoutView="75" workbookViewId="0">
      <selection activeCell="C14" sqref="C14"/>
    </sheetView>
  </sheetViews>
  <sheetFormatPr defaultColWidth="8.88671875" defaultRowHeight="15"/>
  <cols>
    <col min="1" max="1" width="3.33203125" customWidth="1"/>
    <col min="2" max="2" width="2.6640625" customWidth="1"/>
    <col min="3" max="3" width="1.6640625" customWidth="1"/>
    <col min="4" max="4" width="1.109375" customWidth="1"/>
    <col min="5" max="5" width="10.21875" customWidth="1"/>
    <col min="6" max="6" width="12.33203125" customWidth="1"/>
    <col min="7" max="10" width="10.21875" customWidth="1"/>
    <col min="11" max="11" width="12.6640625" customWidth="1"/>
    <col min="12" max="15" width="10.21875" customWidth="1"/>
    <col min="16" max="16" width="12.77734375" customWidth="1"/>
    <col min="17" max="20" width="10.21875" customWidth="1"/>
    <col min="21" max="21" width="12.5546875" bestFit="1" customWidth="1"/>
    <col min="22" max="24" width="10.21875" customWidth="1"/>
    <col min="25" max="25" width="10.77734375" customWidth="1"/>
    <col min="26" max="26" width="12.77734375" customWidth="1"/>
    <col min="27" max="30" width="10.77734375" customWidth="1"/>
    <col min="31" max="31" width="13.6640625" customWidth="1"/>
    <col min="32" max="35" width="10.77734375" customWidth="1"/>
    <col min="36" max="36" width="13.77734375" customWidth="1"/>
    <col min="37" max="40" width="10.77734375" customWidth="1"/>
    <col min="41" max="41" width="13.77734375" customWidth="1"/>
    <col min="42" max="44" width="10.77734375" customWidth="1"/>
    <col min="277" max="277" width="3.33203125" customWidth="1"/>
    <col min="278" max="278" width="2.6640625" customWidth="1"/>
    <col min="279" max="279" width="3.109375" customWidth="1"/>
    <col min="280" max="280" width="3.33203125" customWidth="1"/>
    <col min="281" max="281" width="10.77734375" customWidth="1"/>
    <col min="282" max="282" width="13.6640625" customWidth="1"/>
    <col min="283" max="286" width="10.77734375" customWidth="1"/>
    <col min="287" max="287" width="13.6640625" customWidth="1"/>
    <col min="288" max="291" width="10.77734375" customWidth="1"/>
    <col min="292" max="292" width="13.77734375" customWidth="1"/>
    <col min="293" max="296" width="10.77734375" customWidth="1"/>
    <col min="297" max="297" width="13.77734375" customWidth="1"/>
    <col min="298" max="300" width="10.77734375" customWidth="1"/>
    <col min="533" max="533" width="3.33203125" customWidth="1"/>
    <col min="534" max="534" width="2.6640625" customWidth="1"/>
    <col min="535" max="535" width="3.109375" customWidth="1"/>
    <col min="536" max="536" width="3.33203125" customWidth="1"/>
    <col min="537" max="537" width="10.77734375" customWidth="1"/>
    <col min="538" max="538" width="13.6640625" customWidth="1"/>
    <col min="539" max="542" width="10.77734375" customWidth="1"/>
    <col min="543" max="543" width="13.6640625" customWidth="1"/>
    <col min="544" max="547" width="10.77734375" customWidth="1"/>
    <col min="548" max="548" width="13.77734375" customWidth="1"/>
    <col min="549" max="552" width="10.77734375" customWidth="1"/>
    <col min="553" max="553" width="13.77734375" customWidth="1"/>
    <col min="554" max="556" width="10.77734375" customWidth="1"/>
    <col min="789" max="789" width="3.33203125" customWidth="1"/>
    <col min="790" max="790" width="2.6640625" customWidth="1"/>
    <col min="791" max="791" width="3.109375" customWidth="1"/>
    <col min="792" max="792" width="3.33203125" customWidth="1"/>
    <col min="793" max="793" width="10.77734375" customWidth="1"/>
    <col min="794" max="794" width="13.6640625" customWidth="1"/>
    <col min="795" max="798" width="10.77734375" customWidth="1"/>
    <col min="799" max="799" width="13.6640625" customWidth="1"/>
    <col min="800" max="803" width="10.77734375" customWidth="1"/>
    <col min="804" max="804" width="13.77734375" customWidth="1"/>
    <col min="805" max="808" width="10.77734375" customWidth="1"/>
    <col min="809" max="809" width="13.77734375" customWidth="1"/>
    <col min="810" max="812" width="10.77734375" customWidth="1"/>
    <col min="1045" max="1045" width="3.33203125" customWidth="1"/>
    <col min="1046" max="1046" width="2.6640625" customWidth="1"/>
    <col min="1047" max="1047" width="3.109375" customWidth="1"/>
    <col min="1048" max="1048" width="3.33203125" customWidth="1"/>
    <col min="1049" max="1049" width="10.77734375" customWidth="1"/>
    <col min="1050" max="1050" width="13.6640625" customWidth="1"/>
    <col min="1051" max="1054" width="10.77734375" customWidth="1"/>
    <col min="1055" max="1055" width="13.6640625" customWidth="1"/>
    <col min="1056" max="1059" width="10.77734375" customWidth="1"/>
    <col min="1060" max="1060" width="13.77734375" customWidth="1"/>
    <col min="1061" max="1064" width="10.77734375" customWidth="1"/>
    <col min="1065" max="1065" width="13.77734375" customWidth="1"/>
    <col min="1066" max="1068" width="10.77734375" customWidth="1"/>
    <col min="1301" max="1301" width="3.33203125" customWidth="1"/>
    <col min="1302" max="1302" width="2.6640625" customWidth="1"/>
    <col min="1303" max="1303" width="3.109375" customWidth="1"/>
    <col min="1304" max="1304" width="3.33203125" customWidth="1"/>
    <col min="1305" max="1305" width="10.77734375" customWidth="1"/>
    <col min="1306" max="1306" width="13.6640625" customWidth="1"/>
    <col min="1307" max="1310" width="10.77734375" customWidth="1"/>
    <col min="1311" max="1311" width="13.6640625" customWidth="1"/>
    <col min="1312" max="1315" width="10.77734375" customWidth="1"/>
    <col min="1316" max="1316" width="13.77734375" customWidth="1"/>
    <col min="1317" max="1320" width="10.77734375" customWidth="1"/>
    <col min="1321" max="1321" width="13.77734375" customWidth="1"/>
    <col min="1322" max="1324" width="10.77734375" customWidth="1"/>
    <col min="1557" max="1557" width="3.33203125" customWidth="1"/>
    <col min="1558" max="1558" width="2.6640625" customWidth="1"/>
    <col min="1559" max="1559" width="3.109375" customWidth="1"/>
    <col min="1560" max="1560" width="3.33203125" customWidth="1"/>
    <col min="1561" max="1561" width="10.77734375" customWidth="1"/>
    <col min="1562" max="1562" width="13.6640625" customWidth="1"/>
    <col min="1563" max="1566" width="10.77734375" customWidth="1"/>
    <col min="1567" max="1567" width="13.6640625" customWidth="1"/>
    <col min="1568" max="1571" width="10.77734375" customWidth="1"/>
    <col min="1572" max="1572" width="13.77734375" customWidth="1"/>
    <col min="1573" max="1576" width="10.77734375" customWidth="1"/>
    <col min="1577" max="1577" width="13.77734375" customWidth="1"/>
    <col min="1578" max="1580" width="10.77734375" customWidth="1"/>
    <col min="1813" max="1813" width="3.33203125" customWidth="1"/>
    <col min="1814" max="1814" width="2.6640625" customWidth="1"/>
    <col min="1815" max="1815" width="3.109375" customWidth="1"/>
    <col min="1816" max="1816" width="3.33203125" customWidth="1"/>
    <col min="1817" max="1817" width="10.77734375" customWidth="1"/>
    <col min="1818" max="1818" width="13.6640625" customWidth="1"/>
    <col min="1819" max="1822" width="10.77734375" customWidth="1"/>
    <col min="1823" max="1823" width="13.6640625" customWidth="1"/>
    <col min="1824" max="1827" width="10.77734375" customWidth="1"/>
    <col min="1828" max="1828" width="13.77734375" customWidth="1"/>
    <col min="1829" max="1832" width="10.77734375" customWidth="1"/>
    <col min="1833" max="1833" width="13.77734375" customWidth="1"/>
    <col min="1834" max="1836" width="10.77734375" customWidth="1"/>
    <col min="2069" max="2069" width="3.33203125" customWidth="1"/>
    <col min="2070" max="2070" width="2.6640625" customWidth="1"/>
    <col min="2071" max="2071" width="3.109375" customWidth="1"/>
    <col min="2072" max="2072" width="3.33203125" customWidth="1"/>
    <col min="2073" max="2073" width="10.77734375" customWidth="1"/>
    <col min="2074" max="2074" width="13.6640625" customWidth="1"/>
    <col min="2075" max="2078" width="10.77734375" customWidth="1"/>
    <col min="2079" max="2079" width="13.6640625" customWidth="1"/>
    <col min="2080" max="2083" width="10.77734375" customWidth="1"/>
    <col min="2084" max="2084" width="13.77734375" customWidth="1"/>
    <col min="2085" max="2088" width="10.77734375" customWidth="1"/>
    <col min="2089" max="2089" width="13.77734375" customWidth="1"/>
    <col min="2090" max="2092" width="10.77734375" customWidth="1"/>
    <col min="2325" max="2325" width="3.33203125" customWidth="1"/>
    <col min="2326" max="2326" width="2.6640625" customWidth="1"/>
    <col min="2327" max="2327" width="3.109375" customWidth="1"/>
    <col min="2328" max="2328" width="3.33203125" customWidth="1"/>
    <col min="2329" max="2329" width="10.77734375" customWidth="1"/>
    <col min="2330" max="2330" width="13.6640625" customWidth="1"/>
    <col min="2331" max="2334" width="10.77734375" customWidth="1"/>
    <col min="2335" max="2335" width="13.6640625" customWidth="1"/>
    <col min="2336" max="2339" width="10.77734375" customWidth="1"/>
    <col min="2340" max="2340" width="13.77734375" customWidth="1"/>
    <col min="2341" max="2344" width="10.77734375" customWidth="1"/>
    <col min="2345" max="2345" width="13.77734375" customWidth="1"/>
    <col min="2346" max="2348" width="10.77734375" customWidth="1"/>
    <col min="2581" max="2581" width="3.33203125" customWidth="1"/>
    <col min="2582" max="2582" width="2.6640625" customWidth="1"/>
    <col min="2583" max="2583" width="3.109375" customWidth="1"/>
    <col min="2584" max="2584" width="3.33203125" customWidth="1"/>
    <col min="2585" max="2585" width="10.77734375" customWidth="1"/>
    <col min="2586" max="2586" width="13.6640625" customWidth="1"/>
    <col min="2587" max="2590" width="10.77734375" customWidth="1"/>
    <col min="2591" max="2591" width="13.6640625" customWidth="1"/>
    <col min="2592" max="2595" width="10.77734375" customWidth="1"/>
    <col min="2596" max="2596" width="13.77734375" customWidth="1"/>
    <col min="2597" max="2600" width="10.77734375" customWidth="1"/>
    <col min="2601" max="2601" width="13.77734375" customWidth="1"/>
    <col min="2602" max="2604" width="10.77734375" customWidth="1"/>
    <col min="2837" max="2837" width="3.33203125" customWidth="1"/>
    <col min="2838" max="2838" width="2.6640625" customWidth="1"/>
    <col min="2839" max="2839" width="3.109375" customWidth="1"/>
    <col min="2840" max="2840" width="3.33203125" customWidth="1"/>
    <col min="2841" max="2841" width="10.77734375" customWidth="1"/>
    <col min="2842" max="2842" width="13.6640625" customWidth="1"/>
    <col min="2843" max="2846" width="10.77734375" customWidth="1"/>
    <col min="2847" max="2847" width="13.6640625" customWidth="1"/>
    <col min="2848" max="2851" width="10.77734375" customWidth="1"/>
    <col min="2852" max="2852" width="13.77734375" customWidth="1"/>
    <col min="2853" max="2856" width="10.77734375" customWidth="1"/>
    <col min="2857" max="2857" width="13.77734375" customWidth="1"/>
    <col min="2858" max="2860" width="10.77734375" customWidth="1"/>
    <col min="3093" max="3093" width="3.33203125" customWidth="1"/>
    <col min="3094" max="3094" width="2.6640625" customWidth="1"/>
    <col min="3095" max="3095" width="3.109375" customWidth="1"/>
    <col min="3096" max="3096" width="3.33203125" customWidth="1"/>
    <col min="3097" max="3097" width="10.77734375" customWidth="1"/>
    <col min="3098" max="3098" width="13.6640625" customWidth="1"/>
    <col min="3099" max="3102" width="10.77734375" customWidth="1"/>
    <col min="3103" max="3103" width="13.6640625" customWidth="1"/>
    <col min="3104" max="3107" width="10.77734375" customWidth="1"/>
    <col min="3108" max="3108" width="13.77734375" customWidth="1"/>
    <col min="3109" max="3112" width="10.77734375" customWidth="1"/>
    <col min="3113" max="3113" width="13.77734375" customWidth="1"/>
    <col min="3114" max="3116" width="10.77734375" customWidth="1"/>
    <col min="3349" max="3349" width="3.33203125" customWidth="1"/>
    <col min="3350" max="3350" width="2.6640625" customWidth="1"/>
    <col min="3351" max="3351" width="3.109375" customWidth="1"/>
    <col min="3352" max="3352" width="3.33203125" customWidth="1"/>
    <col min="3353" max="3353" width="10.77734375" customWidth="1"/>
    <col min="3354" max="3354" width="13.6640625" customWidth="1"/>
    <col min="3355" max="3358" width="10.77734375" customWidth="1"/>
    <col min="3359" max="3359" width="13.6640625" customWidth="1"/>
    <col min="3360" max="3363" width="10.77734375" customWidth="1"/>
    <col min="3364" max="3364" width="13.77734375" customWidth="1"/>
    <col min="3365" max="3368" width="10.77734375" customWidth="1"/>
    <col min="3369" max="3369" width="13.77734375" customWidth="1"/>
    <col min="3370" max="3372" width="10.77734375" customWidth="1"/>
    <col min="3605" max="3605" width="3.33203125" customWidth="1"/>
    <col min="3606" max="3606" width="2.6640625" customWidth="1"/>
    <col min="3607" max="3607" width="3.109375" customWidth="1"/>
    <col min="3608" max="3608" width="3.33203125" customWidth="1"/>
    <col min="3609" max="3609" width="10.77734375" customWidth="1"/>
    <col min="3610" max="3610" width="13.6640625" customWidth="1"/>
    <col min="3611" max="3614" width="10.77734375" customWidth="1"/>
    <col min="3615" max="3615" width="13.6640625" customWidth="1"/>
    <col min="3616" max="3619" width="10.77734375" customWidth="1"/>
    <col min="3620" max="3620" width="13.77734375" customWidth="1"/>
    <col min="3621" max="3624" width="10.77734375" customWidth="1"/>
    <col min="3625" max="3625" width="13.77734375" customWidth="1"/>
    <col min="3626" max="3628" width="10.77734375" customWidth="1"/>
    <col min="3861" max="3861" width="3.33203125" customWidth="1"/>
    <col min="3862" max="3862" width="2.6640625" customWidth="1"/>
    <col min="3863" max="3863" width="3.109375" customWidth="1"/>
    <col min="3864" max="3864" width="3.33203125" customWidth="1"/>
    <col min="3865" max="3865" width="10.77734375" customWidth="1"/>
    <col min="3866" max="3866" width="13.6640625" customWidth="1"/>
    <col min="3867" max="3870" width="10.77734375" customWidth="1"/>
    <col min="3871" max="3871" width="13.6640625" customWidth="1"/>
    <col min="3872" max="3875" width="10.77734375" customWidth="1"/>
    <col min="3876" max="3876" width="13.77734375" customWidth="1"/>
    <col min="3877" max="3880" width="10.77734375" customWidth="1"/>
    <col min="3881" max="3881" width="13.77734375" customWidth="1"/>
    <col min="3882" max="3884" width="10.77734375" customWidth="1"/>
    <col min="4117" max="4117" width="3.33203125" customWidth="1"/>
    <col min="4118" max="4118" width="2.6640625" customWidth="1"/>
    <col min="4119" max="4119" width="3.109375" customWidth="1"/>
    <col min="4120" max="4120" width="3.33203125" customWidth="1"/>
    <col min="4121" max="4121" width="10.77734375" customWidth="1"/>
    <col min="4122" max="4122" width="13.6640625" customWidth="1"/>
    <col min="4123" max="4126" width="10.77734375" customWidth="1"/>
    <col min="4127" max="4127" width="13.6640625" customWidth="1"/>
    <col min="4128" max="4131" width="10.77734375" customWidth="1"/>
    <col min="4132" max="4132" width="13.77734375" customWidth="1"/>
    <col min="4133" max="4136" width="10.77734375" customWidth="1"/>
    <col min="4137" max="4137" width="13.77734375" customWidth="1"/>
    <col min="4138" max="4140" width="10.77734375" customWidth="1"/>
    <col min="4373" max="4373" width="3.33203125" customWidth="1"/>
    <col min="4374" max="4374" width="2.6640625" customWidth="1"/>
    <col min="4375" max="4375" width="3.109375" customWidth="1"/>
    <col min="4376" max="4376" width="3.33203125" customWidth="1"/>
    <col min="4377" max="4377" width="10.77734375" customWidth="1"/>
    <col min="4378" max="4378" width="13.6640625" customWidth="1"/>
    <col min="4379" max="4382" width="10.77734375" customWidth="1"/>
    <col min="4383" max="4383" width="13.6640625" customWidth="1"/>
    <col min="4384" max="4387" width="10.77734375" customWidth="1"/>
    <col min="4388" max="4388" width="13.77734375" customWidth="1"/>
    <col min="4389" max="4392" width="10.77734375" customWidth="1"/>
    <col min="4393" max="4393" width="13.77734375" customWidth="1"/>
    <col min="4394" max="4396" width="10.77734375" customWidth="1"/>
    <col min="4629" max="4629" width="3.33203125" customWidth="1"/>
    <col min="4630" max="4630" width="2.6640625" customWidth="1"/>
    <col min="4631" max="4631" width="3.109375" customWidth="1"/>
    <col min="4632" max="4632" width="3.33203125" customWidth="1"/>
    <col min="4633" max="4633" width="10.77734375" customWidth="1"/>
    <col min="4634" max="4634" width="13.6640625" customWidth="1"/>
    <col min="4635" max="4638" width="10.77734375" customWidth="1"/>
    <col min="4639" max="4639" width="13.6640625" customWidth="1"/>
    <col min="4640" max="4643" width="10.77734375" customWidth="1"/>
    <col min="4644" max="4644" width="13.77734375" customWidth="1"/>
    <col min="4645" max="4648" width="10.77734375" customWidth="1"/>
    <col min="4649" max="4649" width="13.77734375" customWidth="1"/>
    <col min="4650" max="4652" width="10.77734375" customWidth="1"/>
    <col min="4885" max="4885" width="3.33203125" customWidth="1"/>
    <col min="4886" max="4886" width="2.6640625" customWidth="1"/>
    <col min="4887" max="4887" width="3.109375" customWidth="1"/>
    <col min="4888" max="4888" width="3.33203125" customWidth="1"/>
    <col min="4889" max="4889" width="10.77734375" customWidth="1"/>
    <col min="4890" max="4890" width="13.6640625" customWidth="1"/>
    <col min="4891" max="4894" width="10.77734375" customWidth="1"/>
    <col min="4895" max="4895" width="13.6640625" customWidth="1"/>
    <col min="4896" max="4899" width="10.77734375" customWidth="1"/>
    <col min="4900" max="4900" width="13.77734375" customWidth="1"/>
    <col min="4901" max="4904" width="10.77734375" customWidth="1"/>
    <col min="4905" max="4905" width="13.77734375" customWidth="1"/>
    <col min="4906" max="4908" width="10.77734375" customWidth="1"/>
    <col min="5141" max="5141" width="3.33203125" customWidth="1"/>
    <col min="5142" max="5142" width="2.6640625" customWidth="1"/>
    <col min="5143" max="5143" width="3.109375" customWidth="1"/>
    <col min="5144" max="5144" width="3.33203125" customWidth="1"/>
    <col min="5145" max="5145" width="10.77734375" customWidth="1"/>
    <col min="5146" max="5146" width="13.6640625" customWidth="1"/>
    <col min="5147" max="5150" width="10.77734375" customWidth="1"/>
    <col min="5151" max="5151" width="13.6640625" customWidth="1"/>
    <col min="5152" max="5155" width="10.77734375" customWidth="1"/>
    <col min="5156" max="5156" width="13.77734375" customWidth="1"/>
    <col min="5157" max="5160" width="10.77734375" customWidth="1"/>
    <col min="5161" max="5161" width="13.77734375" customWidth="1"/>
    <col min="5162" max="5164" width="10.77734375" customWidth="1"/>
    <col min="5397" max="5397" width="3.33203125" customWidth="1"/>
    <col min="5398" max="5398" width="2.6640625" customWidth="1"/>
    <col min="5399" max="5399" width="3.109375" customWidth="1"/>
    <col min="5400" max="5400" width="3.33203125" customWidth="1"/>
    <col min="5401" max="5401" width="10.77734375" customWidth="1"/>
    <col min="5402" max="5402" width="13.6640625" customWidth="1"/>
    <col min="5403" max="5406" width="10.77734375" customWidth="1"/>
    <col min="5407" max="5407" width="13.6640625" customWidth="1"/>
    <col min="5408" max="5411" width="10.77734375" customWidth="1"/>
    <col min="5412" max="5412" width="13.77734375" customWidth="1"/>
    <col min="5413" max="5416" width="10.77734375" customWidth="1"/>
    <col min="5417" max="5417" width="13.77734375" customWidth="1"/>
    <col min="5418" max="5420" width="10.77734375" customWidth="1"/>
    <col min="5653" max="5653" width="3.33203125" customWidth="1"/>
    <col min="5654" max="5654" width="2.6640625" customWidth="1"/>
    <col min="5655" max="5655" width="3.109375" customWidth="1"/>
    <col min="5656" max="5656" width="3.33203125" customWidth="1"/>
    <col min="5657" max="5657" width="10.77734375" customWidth="1"/>
    <col min="5658" max="5658" width="13.6640625" customWidth="1"/>
    <col min="5659" max="5662" width="10.77734375" customWidth="1"/>
    <col min="5663" max="5663" width="13.6640625" customWidth="1"/>
    <col min="5664" max="5667" width="10.77734375" customWidth="1"/>
    <col min="5668" max="5668" width="13.77734375" customWidth="1"/>
    <col min="5669" max="5672" width="10.77734375" customWidth="1"/>
    <col min="5673" max="5673" width="13.77734375" customWidth="1"/>
    <col min="5674" max="5676" width="10.77734375" customWidth="1"/>
    <col min="5909" max="5909" width="3.33203125" customWidth="1"/>
    <col min="5910" max="5910" width="2.6640625" customWidth="1"/>
    <col min="5911" max="5911" width="3.109375" customWidth="1"/>
    <col min="5912" max="5912" width="3.33203125" customWidth="1"/>
    <col min="5913" max="5913" width="10.77734375" customWidth="1"/>
    <col min="5914" max="5914" width="13.6640625" customWidth="1"/>
    <col min="5915" max="5918" width="10.77734375" customWidth="1"/>
    <col min="5919" max="5919" width="13.6640625" customWidth="1"/>
    <col min="5920" max="5923" width="10.77734375" customWidth="1"/>
    <col min="5924" max="5924" width="13.77734375" customWidth="1"/>
    <col min="5925" max="5928" width="10.77734375" customWidth="1"/>
    <col min="5929" max="5929" width="13.77734375" customWidth="1"/>
    <col min="5930" max="5932" width="10.77734375" customWidth="1"/>
    <col min="6165" max="6165" width="3.33203125" customWidth="1"/>
    <col min="6166" max="6166" width="2.6640625" customWidth="1"/>
    <col min="6167" max="6167" width="3.109375" customWidth="1"/>
    <col min="6168" max="6168" width="3.33203125" customWidth="1"/>
    <col min="6169" max="6169" width="10.77734375" customWidth="1"/>
    <col min="6170" max="6170" width="13.6640625" customWidth="1"/>
    <col min="6171" max="6174" width="10.77734375" customWidth="1"/>
    <col min="6175" max="6175" width="13.6640625" customWidth="1"/>
    <col min="6176" max="6179" width="10.77734375" customWidth="1"/>
    <col min="6180" max="6180" width="13.77734375" customWidth="1"/>
    <col min="6181" max="6184" width="10.77734375" customWidth="1"/>
    <col min="6185" max="6185" width="13.77734375" customWidth="1"/>
    <col min="6186" max="6188" width="10.77734375" customWidth="1"/>
    <col min="6421" max="6421" width="3.33203125" customWidth="1"/>
    <col min="6422" max="6422" width="2.6640625" customWidth="1"/>
    <col min="6423" max="6423" width="3.109375" customWidth="1"/>
    <col min="6424" max="6424" width="3.33203125" customWidth="1"/>
    <col min="6425" max="6425" width="10.77734375" customWidth="1"/>
    <col min="6426" max="6426" width="13.6640625" customWidth="1"/>
    <col min="6427" max="6430" width="10.77734375" customWidth="1"/>
    <col min="6431" max="6431" width="13.6640625" customWidth="1"/>
    <col min="6432" max="6435" width="10.77734375" customWidth="1"/>
    <col min="6436" max="6436" width="13.77734375" customWidth="1"/>
    <col min="6437" max="6440" width="10.77734375" customWidth="1"/>
    <col min="6441" max="6441" width="13.77734375" customWidth="1"/>
    <col min="6442" max="6444" width="10.77734375" customWidth="1"/>
    <col min="6677" max="6677" width="3.33203125" customWidth="1"/>
    <col min="6678" max="6678" width="2.6640625" customWidth="1"/>
    <col min="6679" max="6679" width="3.109375" customWidth="1"/>
    <col min="6680" max="6680" width="3.33203125" customWidth="1"/>
    <col min="6681" max="6681" width="10.77734375" customWidth="1"/>
    <col min="6682" max="6682" width="13.6640625" customWidth="1"/>
    <col min="6683" max="6686" width="10.77734375" customWidth="1"/>
    <col min="6687" max="6687" width="13.6640625" customWidth="1"/>
    <col min="6688" max="6691" width="10.77734375" customWidth="1"/>
    <col min="6692" max="6692" width="13.77734375" customWidth="1"/>
    <col min="6693" max="6696" width="10.77734375" customWidth="1"/>
    <col min="6697" max="6697" width="13.77734375" customWidth="1"/>
    <col min="6698" max="6700" width="10.77734375" customWidth="1"/>
    <col min="6933" max="6933" width="3.33203125" customWidth="1"/>
    <col min="6934" max="6934" width="2.6640625" customWidth="1"/>
    <col min="6935" max="6935" width="3.109375" customWidth="1"/>
    <col min="6936" max="6936" width="3.33203125" customWidth="1"/>
    <col min="6937" max="6937" width="10.77734375" customWidth="1"/>
    <col min="6938" max="6938" width="13.6640625" customWidth="1"/>
    <col min="6939" max="6942" width="10.77734375" customWidth="1"/>
    <col min="6943" max="6943" width="13.6640625" customWidth="1"/>
    <col min="6944" max="6947" width="10.77734375" customWidth="1"/>
    <col min="6948" max="6948" width="13.77734375" customWidth="1"/>
    <col min="6949" max="6952" width="10.77734375" customWidth="1"/>
    <col min="6953" max="6953" width="13.77734375" customWidth="1"/>
    <col min="6954" max="6956" width="10.77734375" customWidth="1"/>
    <col min="7189" max="7189" width="3.33203125" customWidth="1"/>
    <col min="7190" max="7190" width="2.6640625" customWidth="1"/>
    <col min="7191" max="7191" width="3.109375" customWidth="1"/>
    <col min="7192" max="7192" width="3.33203125" customWidth="1"/>
    <col min="7193" max="7193" width="10.77734375" customWidth="1"/>
    <col min="7194" max="7194" width="13.6640625" customWidth="1"/>
    <col min="7195" max="7198" width="10.77734375" customWidth="1"/>
    <col min="7199" max="7199" width="13.6640625" customWidth="1"/>
    <col min="7200" max="7203" width="10.77734375" customWidth="1"/>
    <col min="7204" max="7204" width="13.77734375" customWidth="1"/>
    <col min="7205" max="7208" width="10.77734375" customWidth="1"/>
    <col min="7209" max="7209" width="13.77734375" customWidth="1"/>
    <col min="7210" max="7212" width="10.77734375" customWidth="1"/>
    <col min="7445" max="7445" width="3.33203125" customWidth="1"/>
    <col min="7446" max="7446" width="2.6640625" customWidth="1"/>
    <col min="7447" max="7447" width="3.109375" customWidth="1"/>
    <col min="7448" max="7448" width="3.33203125" customWidth="1"/>
    <col min="7449" max="7449" width="10.77734375" customWidth="1"/>
    <col min="7450" max="7450" width="13.6640625" customWidth="1"/>
    <col min="7451" max="7454" width="10.77734375" customWidth="1"/>
    <col min="7455" max="7455" width="13.6640625" customWidth="1"/>
    <col min="7456" max="7459" width="10.77734375" customWidth="1"/>
    <col min="7460" max="7460" width="13.77734375" customWidth="1"/>
    <col min="7461" max="7464" width="10.77734375" customWidth="1"/>
    <col min="7465" max="7465" width="13.77734375" customWidth="1"/>
    <col min="7466" max="7468" width="10.77734375" customWidth="1"/>
    <col min="7701" max="7701" width="3.33203125" customWidth="1"/>
    <col min="7702" max="7702" width="2.6640625" customWidth="1"/>
    <col min="7703" max="7703" width="3.109375" customWidth="1"/>
    <col min="7704" max="7704" width="3.33203125" customWidth="1"/>
    <col min="7705" max="7705" width="10.77734375" customWidth="1"/>
    <col min="7706" max="7706" width="13.6640625" customWidth="1"/>
    <col min="7707" max="7710" width="10.77734375" customWidth="1"/>
    <col min="7711" max="7711" width="13.6640625" customWidth="1"/>
    <col min="7712" max="7715" width="10.77734375" customWidth="1"/>
    <col min="7716" max="7716" width="13.77734375" customWidth="1"/>
    <col min="7717" max="7720" width="10.77734375" customWidth="1"/>
    <col min="7721" max="7721" width="13.77734375" customWidth="1"/>
    <col min="7722" max="7724" width="10.77734375" customWidth="1"/>
    <col min="7957" max="7957" width="3.33203125" customWidth="1"/>
    <col min="7958" max="7958" width="2.6640625" customWidth="1"/>
    <col min="7959" max="7959" width="3.109375" customWidth="1"/>
    <col min="7960" max="7960" width="3.33203125" customWidth="1"/>
    <col min="7961" max="7961" width="10.77734375" customWidth="1"/>
    <col min="7962" max="7962" width="13.6640625" customWidth="1"/>
    <col min="7963" max="7966" width="10.77734375" customWidth="1"/>
    <col min="7967" max="7967" width="13.6640625" customWidth="1"/>
    <col min="7968" max="7971" width="10.77734375" customWidth="1"/>
    <col min="7972" max="7972" width="13.77734375" customWidth="1"/>
    <col min="7973" max="7976" width="10.77734375" customWidth="1"/>
    <col min="7977" max="7977" width="13.77734375" customWidth="1"/>
    <col min="7978" max="7980" width="10.77734375" customWidth="1"/>
    <col min="8213" max="8213" width="3.33203125" customWidth="1"/>
    <col min="8214" max="8214" width="2.6640625" customWidth="1"/>
    <col min="8215" max="8215" width="3.109375" customWidth="1"/>
    <col min="8216" max="8216" width="3.33203125" customWidth="1"/>
    <col min="8217" max="8217" width="10.77734375" customWidth="1"/>
    <col min="8218" max="8218" width="13.6640625" customWidth="1"/>
    <col min="8219" max="8222" width="10.77734375" customWidth="1"/>
    <col min="8223" max="8223" width="13.6640625" customWidth="1"/>
    <col min="8224" max="8227" width="10.77734375" customWidth="1"/>
    <col min="8228" max="8228" width="13.77734375" customWidth="1"/>
    <col min="8229" max="8232" width="10.77734375" customWidth="1"/>
    <col min="8233" max="8233" width="13.77734375" customWidth="1"/>
    <col min="8234" max="8236" width="10.77734375" customWidth="1"/>
    <col min="8469" max="8469" width="3.33203125" customWidth="1"/>
    <col min="8470" max="8470" width="2.6640625" customWidth="1"/>
    <col min="8471" max="8471" width="3.109375" customWidth="1"/>
    <col min="8472" max="8472" width="3.33203125" customWidth="1"/>
    <col min="8473" max="8473" width="10.77734375" customWidth="1"/>
    <col min="8474" max="8474" width="13.6640625" customWidth="1"/>
    <col min="8475" max="8478" width="10.77734375" customWidth="1"/>
    <col min="8479" max="8479" width="13.6640625" customWidth="1"/>
    <col min="8480" max="8483" width="10.77734375" customWidth="1"/>
    <col min="8484" max="8484" width="13.77734375" customWidth="1"/>
    <col min="8485" max="8488" width="10.77734375" customWidth="1"/>
    <col min="8489" max="8489" width="13.77734375" customWidth="1"/>
    <col min="8490" max="8492" width="10.77734375" customWidth="1"/>
    <col min="8725" max="8725" width="3.33203125" customWidth="1"/>
    <col min="8726" max="8726" width="2.6640625" customWidth="1"/>
    <col min="8727" max="8727" width="3.109375" customWidth="1"/>
    <col min="8728" max="8728" width="3.33203125" customWidth="1"/>
    <col min="8729" max="8729" width="10.77734375" customWidth="1"/>
    <col min="8730" max="8730" width="13.6640625" customWidth="1"/>
    <col min="8731" max="8734" width="10.77734375" customWidth="1"/>
    <col min="8735" max="8735" width="13.6640625" customWidth="1"/>
    <col min="8736" max="8739" width="10.77734375" customWidth="1"/>
    <col min="8740" max="8740" width="13.77734375" customWidth="1"/>
    <col min="8741" max="8744" width="10.77734375" customWidth="1"/>
    <col min="8745" max="8745" width="13.77734375" customWidth="1"/>
    <col min="8746" max="8748" width="10.77734375" customWidth="1"/>
    <col min="8981" max="8981" width="3.33203125" customWidth="1"/>
    <col min="8982" max="8982" width="2.6640625" customWidth="1"/>
    <col min="8983" max="8983" width="3.109375" customWidth="1"/>
    <col min="8984" max="8984" width="3.33203125" customWidth="1"/>
    <col min="8985" max="8985" width="10.77734375" customWidth="1"/>
    <col min="8986" max="8986" width="13.6640625" customWidth="1"/>
    <col min="8987" max="8990" width="10.77734375" customWidth="1"/>
    <col min="8991" max="8991" width="13.6640625" customWidth="1"/>
    <col min="8992" max="8995" width="10.77734375" customWidth="1"/>
    <col min="8996" max="8996" width="13.77734375" customWidth="1"/>
    <col min="8997" max="9000" width="10.77734375" customWidth="1"/>
    <col min="9001" max="9001" width="13.77734375" customWidth="1"/>
    <col min="9002" max="9004" width="10.77734375" customWidth="1"/>
    <col min="9237" max="9237" width="3.33203125" customWidth="1"/>
    <col min="9238" max="9238" width="2.6640625" customWidth="1"/>
    <col min="9239" max="9239" width="3.109375" customWidth="1"/>
    <col min="9240" max="9240" width="3.33203125" customWidth="1"/>
    <col min="9241" max="9241" width="10.77734375" customWidth="1"/>
    <col min="9242" max="9242" width="13.6640625" customWidth="1"/>
    <col min="9243" max="9246" width="10.77734375" customWidth="1"/>
    <col min="9247" max="9247" width="13.6640625" customWidth="1"/>
    <col min="9248" max="9251" width="10.77734375" customWidth="1"/>
    <col min="9252" max="9252" width="13.77734375" customWidth="1"/>
    <col min="9253" max="9256" width="10.77734375" customWidth="1"/>
    <col min="9257" max="9257" width="13.77734375" customWidth="1"/>
    <col min="9258" max="9260" width="10.77734375" customWidth="1"/>
    <col min="9493" max="9493" width="3.33203125" customWidth="1"/>
    <col min="9494" max="9494" width="2.6640625" customWidth="1"/>
    <col min="9495" max="9495" width="3.109375" customWidth="1"/>
    <col min="9496" max="9496" width="3.33203125" customWidth="1"/>
    <col min="9497" max="9497" width="10.77734375" customWidth="1"/>
    <col min="9498" max="9498" width="13.6640625" customWidth="1"/>
    <col min="9499" max="9502" width="10.77734375" customWidth="1"/>
    <col min="9503" max="9503" width="13.6640625" customWidth="1"/>
    <col min="9504" max="9507" width="10.77734375" customWidth="1"/>
    <col min="9508" max="9508" width="13.77734375" customWidth="1"/>
    <col min="9509" max="9512" width="10.77734375" customWidth="1"/>
    <col min="9513" max="9513" width="13.77734375" customWidth="1"/>
    <col min="9514" max="9516" width="10.77734375" customWidth="1"/>
    <col min="9749" max="9749" width="3.33203125" customWidth="1"/>
    <col min="9750" max="9750" width="2.6640625" customWidth="1"/>
    <col min="9751" max="9751" width="3.109375" customWidth="1"/>
    <col min="9752" max="9752" width="3.33203125" customWidth="1"/>
    <col min="9753" max="9753" width="10.77734375" customWidth="1"/>
    <col min="9754" max="9754" width="13.6640625" customWidth="1"/>
    <col min="9755" max="9758" width="10.77734375" customWidth="1"/>
    <col min="9759" max="9759" width="13.6640625" customWidth="1"/>
    <col min="9760" max="9763" width="10.77734375" customWidth="1"/>
    <col min="9764" max="9764" width="13.77734375" customWidth="1"/>
    <col min="9765" max="9768" width="10.77734375" customWidth="1"/>
    <col min="9769" max="9769" width="13.77734375" customWidth="1"/>
    <col min="9770" max="9772" width="10.77734375" customWidth="1"/>
    <col min="10005" max="10005" width="3.33203125" customWidth="1"/>
    <col min="10006" max="10006" width="2.6640625" customWidth="1"/>
    <col min="10007" max="10007" width="3.109375" customWidth="1"/>
    <col min="10008" max="10008" width="3.33203125" customWidth="1"/>
    <col min="10009" max="10009" width="10.77734375" customWidth="1"/>
    <col min="10010" max="10010" width="13.6640625" customWidth="1"/>
    <col min="10011" max="10014" width="10.77734375" customWidth="1"/>
    <col min="10015" max="10015" width="13.6640625" customWidth="1"/>
    <col min="10016" max="10019" width="10.77734375" customWidth="1"/>
    <col min="10020" max="10020" width="13.77734375" customWidth="1"/>
    <col min="10021" max="10024" width="10.77734375" customWidth="1"/>
    <col min="10025" max="10025" width="13.77734375" customWidth="1"/>
    <col min="10026" max="10028" width="10.77734375" customWidth="1"/>
    <col min="10261" max="10261" width="3.33203125" customWidth="1"/>
    <col min="10262" max="10262" width="2.6640625" customWidth="1"/>
    <col min="10263" max="10263" width="3.109375" customWidth="1"/>
    <col min="10264" max="10264" width="3.33203125" customWidth="1"/>
    <col min="10265" max="10265" width="10.77734375" customWidth="1"/>
    <col min="10266" max="10266" width="13.6640625" customWidth="1"/>
    <col min="10267" max="10270" width="10.77734375" customWidth="1"/>
    <col min="10271" max="10271" width="13.6640625" customWidth="1"/>
    <col min="10272" max="10275" width="10.77734375" customWidth="1"/>
    <col min="10276" max="10276" width="13.77734375" customWidth="1"/>
    <col min="10277" max="10280" width="10.77734375" customWidth="1"/>
    <col min="10281" max="10281" width="13.77734375" customWidth="1"/>
    <col min="10282" max="10284" width="10.77734375" customWidth="1"/>
    <col min="10517" max="10517" width="3.33203125" customWidth="1"/>
    <col min="10518" max="10518" width="2.6640625" customWidth="1"/>
    <col min="10519" max="10519" width="3.109375" customWidth="1"/>
    <col min="10520" max="10520" width="3.33203125" customWidth="1"/>
    <col min="10521" max="10521" width="10.77734375" customWidth="1"/>
    <col min="10522" max="10522" width="13.6640625" customWidth="1"/>
    <col min="10523" max="10526" width="10.77734375" customWidth="1"/>
    <col min="10527" max="10527" width="13.6640625" customWidth="1"/>
    <col min="10528" max="10531" width="10.77734375" customWidth="1"/>
    <col min="10532" max="10532" width="13.77734375" customWidth="1"/>
    <col min="10533" max="10536" width="10.77734375" customWidth="1"/>
    <col min="10537" max="10537" width="13.77734375" customWidth="1"/>
    <col min="10538" max="10540" width="10.77734375" customWidth="1"/>
    <col min="10773" max="10773" width="3.33203125" customWidth="1"/>
    <col min="10774" max="10774" width="2.6640625" customWidth="1"/>
    <col min="10775" max="10775" width="3.109375" customWidth="1"/>
    <col min="10776" max="10776" width="3.33203125" customWidth="1"/>
    <col min="10777" max="10777" width="10.77734375" customWidth="1"/>
    <col min="10778" max="10778" width="13.6640625" customWidth="1"/>
    <col min="10779" max="10782" width="10.77734375" customWidth="1"/>
    <col min="10783" max="10783" width="13.6640625" customWidth="1"/>
    <col min="10784" max="10787" width="10.77734375" customWidth="1"/>
    <col min="10788" max="10788" width="13.77734375" customWidth="1"/>
    <col min="10789" max="10792" width="10.77734375" customWidth="1"/>
    <col min="10793" max="10793" width="13.77734375" customWidth="1"/>
    <col min="10794" max="10796" width="10.77734375" customWidth="1"/>
    <col min="11029" max="11029" width="3.33203125" customWidth="1"/>
    <col min="11030" max="11030" width="2.6640625" customWidth="1"/>
    <col min="11031" max="11031" width="3.109375" customWidth="1"/>
    <col min="11032" max="11032" width="3.33203125" customWidth="1"/>
    <col min="11033" max="11033" width="10.77734375" customWidth="1"/>
    <col min="11034" max="11034" width="13.6640625" customWidth="1"/>
    <col min="11035" max="11038" width="10.77734375" customWidth="1"/>
    <col min="11039" max="11039" width="13.6640625" customWidth="1"/>
    <col min="11040" max="11043" width="10.77734375" customWidth="1"/>
    <col min="11044" max="11044" width="13.77734375" customWidth="1"/>
    <col min="11045" max="11048" width="10.77734375" customWidth="1"/>
    <col min="11049" max="11049" width="13.77734375" customWidth="1"/>
    <col min="11050" max="11052" width="10.77734375" customWidth="1"/>
    <col min="11285" max="11285" width="3.33203125" customWidth="1"/>
    <col min="11286" max="11286" width="2.6640625" customWidth="1"/>
    <col min="11287" max="11287" width="3.109375" customWidth="1"/>
    <col min="11288" max="11288" width="3.33203125" customWidth="1"/>
    <col min="11289" max="11289" width="10.77734375" customWidth="1"/>
    <col min="11290" max="11290" width="13.6640625" customWidth="1"/>
    <col min="11291" max="11294" width="10.77734375" customWidth="1"/>
    <col min="11295" max="11295" width="13.6640625" customWidth="1"/>
    <col min="11296" max="11299" width="10.77734375" customWidth="1"/>
    <col min="11300" max="11300" width="13.77734375" customWidth="1"/>
    <col min="11301" max="11304" width="10.77734375" customWidth="1"/>
    <col min="11305" max="11305" width="13.77734375" customWidth="1"/>
    <col min="11306" max="11308" width="10.77734375" customWidth="1"/>
    <col min="11541" max="11541" width="3.33203125" customWidth="1"/>
    <col min="11542" max="11542" width="2.6640625" customWidth="1"/>
    <col min="11543" max="11543" width="3.109375" customWidth="1"/>
    <col min="11544" max="11544" width="3.33203125" customWidth="1"/>
    <col min="11545" max="11545" width="10.77734375" customWidth="1"/>
    <col min="11546" max="11546" width="13.6640625" customWidth="1"/>
    <col min="11547" max="11550" width="10.77734375" customWidth="1"/>
    <col min="11551" max="11551" width="13.6640625" customWidth="1"/>
    <col min="11552" max="11555" width="10.77734375" customWidth="1"/>
    <col min="11556" max="11556" width="13.77734375" customWidth="1"/>
    <col min="11557" max="11560" width="10.77734375" customWidth="1"/>
    <col min="11561" max="11561" width="13.77734375" customWidth="1"/>
    <col min="11562" max="11564" width="10.77734375" customWidth="1"/>
    <col min="11797" max="11797" width="3.33203125" customWidth="1"/>
    <col min="11798" max="11798" width="2.6640625" customWidth="1"/>
    <col min="11799" max="11799" width="3.109375" customWidth="1"/>
    <col min="11800" max="11800" width="3.33203125" customWidth="1"/>
    <col min="11801" max="11801" width="10.77734375" customWidth="1"/>
    <col min="11802" max="11802" width="13.6640625" customWidth="1"/>
    <col min="11803" max="11806" width="10.77734375" customWidth="1"/>
    <col min="11807" max="11807" width="13.6640625" customWidth="1"/>
    <col min="11808" max="11811" width="10.77734375" customWidth="1"/>
    <col min="11812" max="11812" width="13.77734375" customWidth="1"/>
    <col min="11813" max="11816" width="10.77734375" customWidth="1"/>
    <col min="11817" max="11817" width="13.77734375" customWidth="1"/>
    <col min="11818" max="11820" width="10.77734375" customWidth="1"/>
    <col min="12053" max="12053" width="3.33203125" customWidth="1"/>
    <col min="12054" max="12054" width="2.6640625" customWidth="1"/>
    <col min="12055" max="12055" width="3.109375" customWidth="1"/>
    <col min="12056" max="12056" width="3.33203125" customWidth="1"/>
    <col min="12057" max="12057" width="10.77734375" customWidth="1"/>
    <col min="12058" max="12058" width="13.6640625" customWidth="1"/>
    <col min="12059" max="12062" width="10.77734375" customWidth="1"/>
    <col min="12063" max="12063" width="13.6640625" customWidth="1"/>
    <col min="12064" max="12067" width="10.77734375" customWidth="1"/>
    <col min="12068" max="12068" width="13.77734375" customWidth="1"/>
    <col min="12069" max="12072" width="10.77734375" customWidth="1"/>
    <col min="12073" max="12073" width="13.77734375" customWidth="1"/>
    <col min="12074" max="12076" width="10.77734375" customWidth="1"/>
    <col min="12309" max="12309" width="3.33203125" customWidth="1"/>
    <col min="12310" max="12310" width="2.6640625" customWidth="1"/>
    <col min="12311" max="12311" width="3.109375" customWidth="1"/>
    <col min="12312" max="12312" width="3.33203125" customWidth="1"/>
    <col min="12313" max="12313" width="10.77734375" customWidth="1"/>
    <col min="12314" max="12314" width="13.6640625" customWidth="1"/>
    <col min="12315" max="12318" width="10.77734375" customWidth="1"/>
    <col min="12319" max="12319" width="13.6640625" customWidth="1"/>
    <col min="12320" max="12323" width="10.77734375" customWidth="1"/>
    <col min="12324" max="12324" width="13.77734375" customWidth="1"/>
    <col min="12325" max="12328" width="10.77734375" customWidth="1"/>
    <col min="12329" max="12329" width="13.77734375" customWidth="1"/>
    <col min="12330" max="12332" width="10.77734375" customWidth="1"/>
    <col min="12565" max="12565" width="3.33203125" customWidth="1"/>
    <col min="12566" max="12566" width="2.6640625" customWidth="1"/>
    <col min="12567" max="12567" width="3.109375" customWidth="1"/>
    <col min="12568" max="12568" width="3.33203125" customWidth="1"/>
    <col min="12569" max="12569" width="10.77734375" customWidth="1"/>
    <col min="12570" max="12570" width="13.6640625" customWidth="1"/>
    <col min="12571" max="12574" width="10.77734375" customWidth="1"/>
    <col min="12575" max="12575" width="13.6640625" customWidth="1"/>
    <col min="12576" max="12579" width="10.77734375" customWidth="1"/>
    <col min="12580" max="12580" width="13.77734375" customWidth="1"/>
    <col min="12581" max="12584" width="10.77734375" customWidth="1"/>
    <col min="12585" max="12585" width="13.77734375" customWidth="1"/>
    <col min="12586" max="12588" width="10.77734375" customWidth="1"/>
    <col min="12821" max="12821" width="3.33203125" customWidth="1"/>
    <col min="12822" max="12822" width="2.6640625" customWidth="1"/>
    <col min="12823" max="12823" width="3.109375" customWidth="1"/>
    <col min="12824" max="12824" width="3.33203125" customWidth="1"/>
    <col min="12825" max="12825" width="10.77734375" customWidth="1"/>
    <col min="12826" max="12826" width="13.6640625" customWidth="1"/>
    <col min="12827" max="12830" width="10.77734375" customWidth="1"/>
    <col min="12831" max="12831" width="13.6640625" customWidth="1"/>
    <col min="12832" max="12835" width="10.77734375" customWidth="1"/>
    <col min="12836" max="12836" width="13.77734375" customWidth="1"/>
    <col min="12837" max="12840" width="10.77734375" customWidth="1"/>
    <col min="12841" max="12841" width="13.77734375" customWidth="1"/>
    <col min="12842" max="12844" width="10.77734375" customWidth="1"/>
    <col min="13077" max="13077" width="3.33203125" customWidth="1"/>
    <col min="13078" max="13078" width="2.6640625" customWidth="1"/>
    <col min="13079" max="13079" width="3.109375" customWidth="1"/>
    <col min="13080" max="13080" width="3.33203125" customWidth="1"/>
    <col min="13081" max="13081" width="10.77734375" customWidth="1"/>
    <col min="13082" max="13082" width="13.6640625" customWidth="1"/>
    <col min="13083" max="13086" width="10.77734375" customWidth="1"/>
    <col min="13087" max="13087" width="13.6640625" customWidth="1"/>
    <col min="13088" max="13091" width="10.77734375" customWidth="1"/>
    <col min="13092" max="13092" width="13.77734375" customWidth="1"/>
    <col min="13093" max="13096" width="10.77734375" customWidth="1"/>
    <col min="13097" max="13097" width="13.77734375" customWidth="1"/>
    <col min="13098" max="13100" width="10.77734375" customWidth="1"/>
    <col min="13333" max="13333" width="3.33203125" customWidth="1"/>
    <col min="13334" max="13334" width="2.6640625" customWidth="1"/>
    <col min="13335" max="13335" width="3.109375" customWidth="1"/>
    <col min="13336" max="13336" width="3.33203125" customWidth="1"/>
    <col min="13337" max="13337" width="10.77734375" customWidth="1"/>
    <col min="13338" max="13338" width="13.6640625" customWidth="1"/>
    <col min="13339" max="13342" width="10.77734375" customWidth="1"/>
    <col min="13343" max="13343" width="13.6640625" customWidth="1"/>
    <col min="13344" max="13347" width="10.77734375" customWidth="1"/>
    <col min="13348" max="13348" width="13.77734375" customWidth="1"/>
    <col min="13349" max="13352" width="10.77734375" customWidth="1"/>
    <col min="13353" max="13353" width="13.77734375" customWidth="1"/>
    <col min="13354" max="13356" width="10.77734375" customWidth="1"/>
    <col min="13589" max="13589" width="3.33203125" customWidth="1"/>
    <col min="13590" max="13590" width="2.6640625" customWidth="1"/>
    <col min="13591" max="13591" width="3.109375" customWidth="1"/>
    <col min="13592" max="13592" width="3.33203125" customWidth="1"/>
    <col min="13593" max="13593" width="10.77734375" customWidth="1"/>
    <col min="13594" max="13594" width="13.6640625" customWidth="1"/>
    <col min="13595" max="13598" width="10.77734375" customWidth="1"/>
    <col min="13599" max="13599" width="13.6640625" customWidth="1"/>
    <col min="13600" max="13603" width="10.77734375" customWidth="1"/>
    <col min="13604" max="13604" width="13.77734375" customWidth="1"/>
    <col min="13605" max="13608" width="10.77734375" customWidth="1"/>
    <col min="13609" max="13609" width="13.77734375" customWidth="1"/>
    <col min="13610" max="13612" width="10.77734375" customWidth="1"/>
    <col min="13845" max="13845" width="3.33203125" customWidth="1"/>
    <col min="13846" max="13846" width="2.6640625" customWidth="1"/>
    <col min="13847" max="13847" width="3.109375" customWidth="1"/>
    <col min="13848" max="13848" width="3.33203125" customWidth="1"/>
    <col min="13849" max="13849" width="10.77734375" customWidth="1"/>
    <col min="13850" max="13850" width="13.6640625" customWidth="1"/>
    <col min="13851" max="13854" width="10.77734375" customWidth="1"/>
    <col min="13855" max="13855" width="13.6640625" customWidth="1"/>
    <col min="13856" max="13859" width="10.77734375" customWidth="1"/>
    <col min="13860" max="13860" width="13.77734375" customWidth="1"/>
    <col min="13861" max="13864" width="10.77734375" customWidth="1"/>
    <col min="13865" max="13865" width="13.77734375" customWidth="1"/>
    <col min="13866" max="13868" width="10.77734375" customWidth="1"/>
    <col min="14101" max="14101" width="3.33203125" customWidth="1"/>
    <col min="14102" max="14102" width="2.6640625" customWidth="1"/>
    <col min="14103" max="14103" width="3.109375" customWidth="1"/>
    <col min="14104" max="14104" width="3.33203125" customWidth="1"/>
    <col min="14105" max="14105" width="10.77734375" customWidth="1"/>
    <col min="14106" max="14106" width="13.6640625" customWidth="1"/>
    <col min="14107" max="14110" width="10.77734375" customWidth="1"/>
    <col min="14111" max="14111" width="13.6640625" customWidth="1"/>
    <col min="14112" max="14115" width="10.77734375" customWidth="1"/>
    <col min="14116" max="14116" width="13.77734375" customWidth="1"/>
    <col min="14117" max="14120" width="10.77734375" customWidth="1"/>
    <col min="14121" max="14121" width="13.77734375" customWidth="1"/>
    <col min="14122" max="14124" width="10.77734375" customWidth="1"/>
    <col min="14357" max="14357" width="3.33203125" customWidth="1"/>
    <col min="14358" max="14358" width="2.6640625" customWidth="1"/>
    <col min="14359" max="14359" width="3.109375" customWidth="1"/>
    <col min="14360" max="14360" width="3.33203125" customWidth="1"/>
    <col min="14361" max="14361" width="10.77734375" customWidth="1"/>
    <col min="14362" max="14362" width="13.6640625" customWidth="1"/>
    <col min="14363" max="14366" width="10.77734375" customWidth="1"/>
    <col min="14367" max="14367" width="13.6640625" customWidth="1"/>
    <col min="14368" max="14371" width="10.77734375" customWidth="1"/>
    <col min="14372" max="14372" width="13.77734375" customWidth="1"/>
    <col min="14373" max="14376" width="10.77734375" customWidth="1"/>
    <col min="14377" max="14377" width="13.77734375" customWidth="1"/>
    <col min="14378" max="14380" width="10.77734375" customWidth="1"/>
    <col min="14613" max="14613" width="3.33203125" customWidth="1"/>
    <col min="14614" max="14614" width="2.6640625" customWidth="1"/>
    <col min="14615" max="14615" width="3.109375" customWidth="1"/>
    <col min="14616" max="14616" width="3.33203125" customWidth="1"/>
    <col min="14617" max="14617" width="10.77734375" customWidth="1"/>
    <col min="14618" max="14618" width="13.6640625" customWidth="1"/>
    <col min="14619" max="14622" width="10.77734375" customWidth="1"/>
    <col min="14623" max="14623" width="13.6640625" customWidth="1"/>
    <col min="14624" max="14627" width="10.77734375" customWidth="1"/>
    <col min="14628" max="14628" width="13.77734375" customWidth="1"/>
    <col min="14629" max="14632" width="10.77734375" customWidth="1"/>
    <col min="14633" max="14633" width="13.77734375" customWidth="1"/>
    <col min="14634" max="14636" width="10.77734375" customWidth="1"/>
    <col min="14869" max="14869" width="3.33203125" customWidth="1"/>
    <col min="14870" max="14870" width="2.6640625" customWidth="1"/>
    <col min="14871" max="14871" width="3.109375" customWidth="1"/>
    <col min="14872" max="14872" width="3.33203125" customWidth="1"/>
    <col min="14873" max="14873" width="10.77734375" customWidth="1"/>
    <col min="14874" max="14874" width="13.6640625" customWidth="1"/>
    <col min="14875" max="14878" width="10.77734375" customWidth="1"/>
    <col min="14879" max="14879" width="13.6640625" customWidth="1"/>
    <col min="14880" max="14883" width="10.77734375" customWidth="1"/>
    <col min="14884" max="14884" width="13.77734375" customWidth="1"/>
    <col min="14885" max="14888" width="10.77734375" customWidth="1"/>
    <col min="14889" max="14889" width="13.77734375" customWidth="1"/>
    <col min="14890" max="14892" width="10.77734375" customWidth="1"/>
    <col min="15125" max="15125" width="3.33203125" customWidth="1"/>
    <col min="15126" max="15126" width="2.6640625" customWidth="1"/>
    <col min="15127" max="15127" width="3.109375" customWidth="1"/>
    <col min="15128" max="15128" width="3.33203125" customWidth="1"/>
    <col min="15129" max="15129" width="10.77734375" customWidth="1"/>
    <col min="15130" max="15130" width="13.6640625" customWidth="1"/>
    <col min="15131" max="15134" width="10.77734375" customWidth="1"/>
    <col min="15135" max="15135" width="13.6640625" customWidth="1"/>
    <col min="15136" max="15139" width="10.77734375" customWidth="1"/>
    <col min="15140" max="15140" width="13.77734375" customWidth="1"/>
    <col min="15141" max="15144" width="10.77734375" customWidth="1"/>
    <col min="15145" max="15145" width="13.77734375" customWidth="1"/>
    <col min="15146" max="15148" width="10.77734375" customWidth="1"/>
    <col min="15381" max="15381" width="3.33203125" customWidth="1"/>
    <col min="15382" max="15382" width="2.6640625" customWidth="1"/>
    <col min="15383" max="15383" width="3.109375" customWidth="1"/>
    <col min="15384" max="15384" width="3.33203125" customWidth="1"/>
    <col min="15385" max="15385" width="10.77734375" customWidth="1"/>
    <col min="15386" max="15386" width="13.6640625" customWidth="1"/>
    <col min="15387" max="15390" width="10.77734375" customWidth="1"/>
    <col min="15391" max="15391" width="13.6640625" customWidth="1"/>
    <col min="15392" max="15395" width="10.77734375" customWidth="1"/>
    <col min="15396" max="15396" width="13.77734375" customWidth="1"/>
    <col min="15397" max="15400" width="10.77734375" customWidth="1"/>
    <col min="15401" max="15401" width="13.77734375" customWidth="1"/>
    <col min="15402" max="15404" width="10.77734375" customWidth="1"/>
    <col min="15637" max="15637" width="3.33203125" customWidth="1"/>
    <col min="15638" max="15638" width="2.6640625" customWidth="1"/>
    <col min="15639" max="15639" width="3.109375" customWidth="1"/>
    <col min="15640" max="15640" width="3.33203125" customWidth="1"/>
    <col min="15641" max="15641" width="10.77734375" customWidth="1"/>
    <col min="15642" max="15642" width="13.6640625" customWidth="1"/>
    <col min="15643" max="15646" width="10.77734375" customWidth="1"/>
    <col min="15647" max="15647" width="13.6640625" customWidth="1"/>
    <col min="15648" max="15651" width="10.77734375" customWidth="1"/>
    <col min="15652" max="15652" width="13.77734375" customWidth="1"/>
    <col min="15653" max="15656" width="10.77734375" customWidth="1"/>
    <col min="15657" max="15657" width="13.77734375" customWidth="1"/>
    <col min="15658" max="15660" width="10.77734375" customWidth="1"/>
    <col min="15893" max="15893" width="3.33203125" customWidth="1"/>
    <col min="15894" max="15894" width="2.6640625" customWidth="1"/>
    <col min="15895" max="15895" width="3.109375" customWidth="1"/>
    <col min="15896" max="15896" width="3.33203125" customWidth="1"/>
    <col min="15897" max="15897" width="10.77734375" customWidth="1"/>
    <col min="15898" max="15898" width="13.6640625" customWidth="1"/>
    <col min="15899" max="15902" width="10.77734375" customWidth="1"/>
    <col min="15903" max="15903" width="13.6640625" customWidth="1"/>
    <col min="15904" max="15907" width="10.77734375" customWidth="1"/>
    <col min="15908" max="15908" width="13.77734375" customWidth="1"/>
    <col min="15909" max="15912" width="10.77734375" customWidth="1"/>
    <col min="15913" max="15913" width="13.77734375" customWidth="1"/>
    <col min="15914" max="15916" width="10.77734375" customWidth="1"/>
    <col min="16149" max="16149" width="3.33203125" customWidth="1"/>
    <col min="16150" max="16150" width="2.6640625" customWidth="1"/>
    <col min="16151" max="16151" width="3.109375" customWidth="1"/>
    <col min="16152" max="16152" width="3.33203125" customWidth="1"/>
    <col min="16153" max="16153" width="10.77734375" customWidth="1"/>
    <col min="16154" max="16154" width="13.6640625" customWidth="1"/>
    <col min="16155" max="16158" width="10.77734375" customWidth="1"/>
    <col min="16159" max="16159" width="13.6640625" customWidth="1"/>
    <col min="16160" max="16163" width="10.77734375" customWidth="1"/>
    <col min="16164" max="16164" width="13.77734375" customWidth="1"/>
    <col min="16165" max="16168" width="10.77734375" customWidth="1"/>
    <col min="16169" max="16169" width="13.77734375" customWidth="1"/>
    <col min="16170" max="16172" width="10.77734375" customWidth="1"/>
  </cols>
  <sheetData>
    <row r="1" spans="1:51" ht="23.1" customHeight="1">
      <c r="A1" s="4265" t="s">
        <v>163</v>
      </c>
      <c r="B1" s="4265"/>
      <c r="C1" s="4265"/>
      <c r="D1" s="4265"/>
      <c r="E1" s="4265"/>
      <c r="F1" s="4265"/>
      <c r="G1" s="4265"/>
      <c r="H1" s="4265"/>
      <c r="I1" s="4265"/>
      <c r="J1" s="4265"/>
      <c r="K1" s="4265"/>
      <c r="L1" s="4265"/>
      <c r="M1" s="4265"/>
      <c r="N1" s="4265"/>
      <c r="O1" s="4265"/>
      <c r="P1" s="4265"/>
      <c r="Q1" s="4265"/>
      <c r="R1" s="4265"/>
      <c r="S1" s="4265"/>
      <c r="T1" s="4265"/>
      <c r="U1" s="4265"/>
      <c r="V1" s="4265"/>
      <c r="W1" s="4265"/>
      <c r="X1" s="4265"/>
      <c r="Y1" s="580"/>
      <c r="Z1" s="580"/>
      <c r="AA1" s="580"/>
      <c r="AB1" s="580"/>
      <c r="AC1" s="580"/>
      <c r="AD1" s="513"/>
      <c r="AE1" s="513"/>
      <c r="AF1" s="513"/>
      <c r="AG1" s="513"/>
      <c r="AH1" s="513"/>
      <c r="AI1" s="513"/>
      <c r="AJ1" s="513"/>
      <c r="AK1" s="513"/>
      <c r="AL1" s="513"/>
      <c r="AM1" s="513"/>
      <c r="AN1" s="513"/>
      <c r="AO1" s="513"/>
      <c r="AP1" s="513"/>
      <c r="AQ1" s="513"/>
      <c r="AR1" s="513"/>
    </row>
    <row r="2" spans="1:51" ht="23.1" customHeight="1" thickBot="1">
      <c r="A2" s="608"/>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row>
    <row r="3" spans="1:51" s="42" customFormat="1" ht="21" customHeight="1">
      <c r="E3" s="4256">
        <v>2014</v>
      </c>
      <c r="F3" s="4257"/>
      <c r="G3" s="4257"/>
      <c r="H3" s="4257"/>
      <c r="I3" s="4257"/>
      <c r="J3" s="4257"/>
      <c r="K3" s="4257"/>
      <c r="L3" s="4257"/>
      <c r="M3" s="4257"/>
      <c r="N3" s="4258"/>
      <c r="O3" s="153"/>
      <c r="P3" s="153"/>
      <c r="Q3" s="153"/>
      <c r="R3" s="153"/>
      <c r="S3" s="153"/>
      <c r="T3" s="153"/>
      <c r="U3" s="153"/>
      <c r="V3" s="153"/>
      <c r="W3" s="153"/>
      <c r="X3" s="153"/>
      <c r="Y3" s="4428"/>
      <c r="Z3" s="4428"/>
      <c r="AA3" s="4428"/>
      <c r="AB3" s="4428"/>
      <c r="AC3" s="4428"/>
      <c r="AD3" s="153"/>
      <c r="AE3" s="153"/>
      <c r="AF3" s="153"/>
      <c r="AG3" s="153"/>
      <c r="AH3" s="153"/>
      <c r="AI3" s="153"/>
      <c r="AJ3" s="153"/>
      <c r="AK3" s="153"/>
      <c r="AL3" s="153"/>
      <c r="AM3" s="153"/>
      <c r="AN3" s="153"/>
      <c r="AO3" s="153"/>
      <c r="AP3" s="153"/>
      <c r="AQ3" s="153"/>
      <c r="AR3" s="153"/>
      <c r="AS3" s="154"/>
      <c r="AT3" s="154"/>
      <c r="AU3" s="154"/>
      <c r="AV3" s="154"/>
      <c r="AW3" s="154"/>
    </row>
    <row r="4" spans="1:51" ht="21" customHeight="1" thickBot="1">
      <c r="A4" s="14"/>
      <c r="B4" s="14"/>
      <c r="C4" s="14"/>
      <c r="D4" s="14"/>
      <c r="E4" s="4439" t="s">
        <v>3</v>
      </c>
      <c r="F4" s="4436"/>
      <c r="G4" s="4436"/>
      <c r="H4" s="4436"/>
      <c r="I4" s="4437"/>
      <c r="J4" s="4439" t="s">
        <v>4</v>
      </c>
      <c r="K4" s="4436"/>
      <c r="L4" s="4436"/>
      <c r="M4" s="4436"/>
      <c r="N4" s="4437"/>
      <c r="O4" s="4429"/>
      <c r="P4" s="4417"/>
      <c r="Q4" s="4417"/>
      <c r="R4" s="4417"/>
      <c r="S4" s="4417"/>
      <c r="T4" s="4429"/>
      <c r="U4" s="4417"/>
      <c r="V4" s="4417"/>
      <c r="W4" s="4417"/>
      <c r="X4" s="4417"/>
      <c r="Y4" s="4417"/>
      <c r="Z4" s="4417"/>
      <c r="AA4" s="4417"/>
      <c r="AB4" s="4417"/>
      <c r="AC4" s="4417"/>
      <c r="AD4" s="4417"/>
      <c r="AE4" s="4417"/>
      <c r="AF4" s="4417"/>
      <c r="AG4" s="4417"/>
      <c r="AH4" s="4417"/>
      <c r="AI4" s="4417"/>
      <c r="AJ4" s="4417"/>
      <c r="AK4" s="4417"/>
      <c r="AL4" s="4417"/>
      <c r="AM4" s="4417"/>
      <c r="AN4" s="4417"/>
      <c r="AO4" s="4417"/>
      <c r="AP4" s="4417"/>
      <c r="AQ4" s="4417"/>
      <c r="AR4" s="4417"/>
      <c r="AS4" s="4417"/>
      <c r="AT4" s="4417"/>
      <c r="AU4" s="4417"/>
      <c r="AV4" s="4417"/>
      <c r="AW4" s="4417"/>
      <c r="AX4" s="17"/>
      <c r="AY4" s="17"/>
    </row>
    <row r="5" spans="1:51">
      <c r="A5" s="26"/>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7"/>
      <c r="AY5" s="17"/>
    </row>
    <row r="6" spans="1:51" ht="17.25" customHeight="1" thickBot="1">
      <c r="A6" s="29" t="s">
        <v>249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7"/>
      <c r="AY6" s="17"/>
    </row>
    <row r="7" spans="1:51" ht="109.5" customHeight="1">
      <c r="A7" s="268"/>
      <c r="B7" s="269"/>
      <c r="C7" s="269"/>
      <c r="D7" s="269"/>
      <c r="E7" s="270" t="s">
        <v>164</v>
      </c>
      <c r="F7" s="271" t="s">
        <v>165</v>
      </c>
      <c r="G7" s="336" t="s">
        <v>166</v>
      </c>
      <c r="H7" s="271" t="s">
        <v>167</v>
      </c>
      <c r="I7" s="325" t="s">
        <v>168</v>
      </c>
      <c r="J7" s="270" t="s">
        <v>164</v>
      </c>
      <c r="K7" s="271" t="s">
        <v>165</v>
      </c>
      <c r="L7" s="336" t="s">
        <v>166</v>
      </c>
      <c r="M7" s="271" t="s">
        <v>167</v>
      </c>
      <c r="N7" s="325" t="s">
        <v>168</v>
      </c>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17"/>
      <c r="AY7" s="17"/>
    </row>
    <row r="8" spans="1:51" ht="18" customHeight="1">
      <c r="A8" s="279" t="s">
        <v>169</v>
      </c>
      <c r="B8" s="5"/>
      <c r="C8" s="5"/>
      <c r="D8" s="5"/>
      <c r="E8" s="275">
        <f t="shared" ref="E8:E9" si="0">F8+G8</f>
        <v>379</v>
      </c>
      <c r="F8" s="337">
        <v>0</v>
      </c>
      <c r="G8" s="278">
        <v>379</v>
      </c>
      <c r="H8" s="276">
        <v>55</v>
      </c>
      <c r="I8" s="515">
        <v>44</v>
      </c>
      <c r="J8" s="275">
        <f t="shared" ref="J8:J9" si="1">K8+L8</f>
        <v>257</v>
      </c>
      <c r="K8" s="337">
        <v>0</v>
      </c>
      <c r="L8" s="278">
        <v>257</v>
      </c>
      <c r="M8" s="276">
        <v>24</v>
      </c>
      <c r="N8" s="515">
        <v>5</v>
      </c>
      <c r="O8" s="278"/>
      <c r="P8" s="283"/>
      <c r="Q8" s="278"/>
      <c r="R8" s="278"/>
      <c r="S8" s="283"/>
      <c r="T8" s="278"/>
      <c r="U8" s="283"/>
      <c r="V8" s="278"/>
      <c r="W8" s="278"/>
      <c r="X8" s="283"/>
      <c r="Y8" s="278"/>
      <c r="Z8" s="283"/>
      <c r="AA8" s="278"/>
      <c r="AB8" s="278"/>
      <c r="AC8" s="278"/>
      <c r="AD8" s="278"/>
      <c r="AE8" s="283"/>
      <c r="AF8" s="278"/>
      <c r="AG8" s="278"/>
      <c r="AH8" s="278"/>
      <c r="AI8" s="278"/>
      <c r="AJ8" s="278"/>
      <c r="AK8" s="278"/>
      <c r="AL8" s="278"/>
      <c r="AM8" s="278"/>
      <c r="AN8" s="278"/>
      <c r="AO8" s="278"/>
      <c r="AP8" s="278"/>
      <c r="AQ8" s="278"/>
      <c r="AR8" s="278"/>
      <c r="AS8" s="278"/>
      <c r="AT8" s="278"/>
      <c r="AU8" s="278"/>
      <c r="AV8" s="278"/>
      <c r="AW8" s="278"/>
      <c r="AX8" s="17"/>
      <c r="AY8" s="17"/>
    </row>
    <row r="9" spans="1:51" ht="18" customHeight="1">
      <c r="A9" s="338" t="s">
        <v>170</v>
      </c>
      <c r="B9" s="302"/>
      <c r="C9" s="302"/>
      <c r="D9" s="302"/>
      <c r="E9" s="295">
        <f t="shared" si="0"/>
        <v>202</v>
      </c>
      <c r="F9" s="296">
        <v>38</v>
      </c>
      <c r="G9" s="339">
        <v>164</v>
      </c>
      <c r="H9" s="296">
        <v>18</v>
      </c>
      <c r="I9" s="340">
        <v>28</v>
      </c>
      <c r="J9" s="295">
        <f t="shared" si="1"/>
        <v>235</v>
      </c>
      <c r="K9" s="296">
        <v>38</v>
      </c>
      <c r="L9" s="339">
        <v>197</v>
      </c>
      <c r="M9" s="296">
        <v>30</v>
      </c>
      <c r="N9" s="340">
        <v>5</v>
      </c>
      <c r="O9" s="278"/>
      <c r="P9" s="283"/>
      <c r="Q9" s="283"/>
      <c r="R9" s="283"/>
      <c r="S9" s="283"/>
      <c r="T9" s="278"/>
      <c r="U9" s="283"/>
      <c r="V9" s="283"/>
      <c r="W9" s="283"/>
      <c r="X9" s="283"/>
      <c r="Y9" s="283"/>
      <c r="Z9" s="283"/>
      <c r="AA9" s="283"/>
      <c r="AB9" s="283"/>
      <c r="AC9" s="283"/>
      <c r="AD9" s="283"/>
      <c r="AE9" s="283"/>
      <c r="AF9" s="283"/>
      <c r="AG9" s="283"/>
      <c r="AH9" s="283"/>
      <c r="AI9" s="283"/>
      <c r="AJ9" s="278"/>
      <c r="AK9" s="278"/>
      <c r="AL9" s="278"/>
      <c r="AM9" s="278"/>
      <c r="AN9" s="283"/>
      <c r="AO9" s="278"/>
      <c r="AP9" s="278"/>
      <c r="AQ9" s="278"/>
      <c r="AR9" s="278"/>
      <c r="AS9" s="283"/>
      <c r="AT9" s="283"/>
      <c r="AU9" s="283"/>
      <c r="AV9" s="283"/>
      <c r="AW9" s="283"/>
      <c r="AX9" s="17"/>
      <c r="AY9" s="17"/>
    </row>
    <row r="10" spans="1:51" ht="18" customHeight="1" thickBot="1">
      <c r="A10" s="303"/>
      <c r="B10" s="136"/>
      <c r="C10" s="136"/>
      <c r="D10" s="136"/>
      <c r="E10" s="304">
        <f t="shared" ref="E10:I10" si="2">SUM(E8:E9)</f>
        <v>581</v>
      </c>
      <c r="F10" s="305">
        <f t="shared" si="2"/>
        <v>38</v>
      </c>
      <c r="G10" s="341">
        <f t="shared" si="2"/>
        <v>543</v>
      </c>
      <c r="H10" s="305">
        <f t="shared" si="2"/>
        <v>73</v>
      </c>
      <c r="I10" s="335">
        <f t="shared" si="2"/>
        <v>72</v>
      </c>
      <c r="J10" s="304">
        <f t="shared" ref="J10:N10" si="3">SUM(J8:J9)</f>
        <v>492</v>
      </c>
      <c r="K10" s="305">
        <f t="shared" si="3"/>
        <v>38</v>
      </c>
      <c r="L10" s="341">
        <f t="shared" si="3"/>
        <v>454</v>
      </c>
      <c r="M10" s="305">
        <f t="shared" si="3"/>
        <v>54</v>
      </c>
      <c r="N10" s="335">
        <f t="shared" si="3"/>
        <v>10</v>
      </c>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17"/>
      <c r="AY10" s="17"/>
    </row>
    <row r="11" spans="1:51" ht="15.75" thickBot="1"/>
    <row r="12" spans="1:51" s="42" customFormat="1" ht="21" customHeight="1">
      <c r="E12" s="4256">
        <v>2013</v>
      </c>
      <c r="F12" s="4257"/>
      <c r="G12" s="4257"/>
      <c r="H12" s="4257"/>
      <c r="I12" s="4257"/>
      <c r="J12" s="4257"/>
      <c r="K12" s="4257"/>
      <c r="L12" s="4257"/>
      <c r="M12" s="4257"/>
      <c r="N12" s="4257"/>
      <c r="O12" s="4257"/>
      <c r="P12" s="4257"/>
      <c r="Q12" s="4257"/>
      <c r="R12" s="4257"/>
      <c r="S12" s="4257"/>
      <c r="T12" s="4257"/>
      <c r="U12" s="4257"/>
      <c r="V12" s="4257"/>
      <c r="W12" s="4257"/>
      <c r="X12" s="4258"/>
      <c r="Y12" s="4428"/>
      <c r="Z12" s="4428"/>
      <c r="AA12" s="4428"/>
      <c r="AB12" s="4428"/>
      <c r="AC12" s="4428"/>
      <c r="AD12" s="153"/>
      <c r="AE12" s="153"/>
      <c r="AF12" s="153"/>
      <c r="AG12" s="153"/>
      <c r="AH12" s="153"/>
      <c r="AI12" s="153"/>
      <c r="AJ12" s="153"/>
      <c r="AK12" s="153"/>
      <c r="AL12" s="153"/>
      <c r="AM12" s="153"/>
      <c r="AN12" s="153"/>
      <c r="AO12" s="153"/>
      <c r="AP12" s="153"/>
      <c r="AQ12" s="153"/>
      <c r="AR12" s="153"/>
      <c r="AS12" s="154"/>
      <c r="AT12" s="154"/>
      <c r="AU12" s="154"/>
      <c r="AV12" s="154"/>
      <c r="AW12" s="154"/>
    </row>
    <row r="13" spans="1:51" ht="21" customHeight="1" thickBot="1">
      <c r="A13" s="14"/>
      <c r="B13" s="14"/>
      <c r="C13" s="14"/>
      <c r="D13" s="14"/>
      <c r="E13" s="4439" t="s">
        <v>1</v>
      </c>
      <c r="F13" s="4436"/>
      <c r="G13" s="4436"/>
      <c r="H13" s="4436"/>
      <c r="I13" s="4437"/>
      <c r="J13" s="4495" t="s">
        <v>2</v>
      </c>
      <c r="K13" s="4496"/>
      <c r="L13" s="4496"/>
      <c r="M13" s="4496"/>
      <c r="N13" s="4497"/>
      <c r="O13" s="4495" t="s">
        <v>3</v>
      </c>
      <c r="P13" s="4496"/>
      <c r="Q13" s="4496"/>
      <c r="R13" s="4496"/>
      <c r="S13" s="4497"/>
      <c r="T13" s="4495" t="s">
        <v>4</v>
      </c>
      <c r="U13" s="4496"/>
      <c r="V13" s="4496"/>
      <c r="W13" s="4496"/>
      <c r="X13" s="4497"/>
      <c r="Y13" s="4417"/>
      <c r="Z13" s="4417"/>
      <c r="AA13" s="4417"/>
      <c r="AB13" s="4417"/>
      <c r="AC13" s="4417"/>
      <c r="AD13" s="4417"/>
      <c r="AE13" s="4417"/>
      <c r="AF13" s="4417"/>
      <c r="AG13" s="4417"/>
      <c r="AH13" s="4417"/>
      <c r="AI13" s="4417"/>
      <c r="AJ13" s="4417"/>
      <c r="AK13" s="4417"/>
      <c r="AL13" s="4417"/>
      <c r="AM13" s="4417"/>
      <c r="AN13" s="4417"/>
      <c r="AO13" s="4417"/>
      <c r="AP13" s="4417"/>
      <c r="AQ13" s="4417"/>
      <c r="AR13" s="4417"/>
      <c r="AS13" s="4417"/>
      <c r="AT13" s="4417"/>
      <c r="AU13" s="4417"/>
      <c r="AV13" s="4417"/>
      <c r="AW13" s="4417"/>
      <c r="AX13" s="17"/>
      <c r="AY13" s="17"/>
    </row>
    <row r="14" spans="1:51">
      <c r="A14" s="26"/>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7"/>
      <c r="AY14" s="17"/>
    </row>
    <row r="15" spans="1:51" ht="18" customHeight="1" thickBot="1">
      <c r="A15" s="29" t="s">
        <v>249</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7"/>
      <c r="AY15" s="17"/>
    </row>
    <row r="16" spans="1:51" ht="109.5" customHeight="1">
      <c r="A16" s="268"/>
      <c r="B16" s="269"/>
      <c r="C16" s="269"/>
      <c r="D16" s="269"/>
      <c r="E16" s="270" t="s">
        <v>164</v>
      </c>
      <c r="F16" s="271" t="s">
        <v>165</v>
      </c>
      <c r="G16" s="336" t="s">
        <v>166</v>
      </c>
      <c r="H16" s="271" t="s">
        <v>167</v>
      </c>
      <c r="I16" s="325" t="s">
        <v>168</v>
      </c>
      <c r="J16" s="270" t="s">
        <v>164</v>
      </c>
      <c r="K16" s="271" t="s">
        <v>165</v>
      </c>
      <c r="L16" s="336" t="s">
        <v>166</v>
      </c>
      <c r="M16" s="271" t="s">
        <v>167</v>
      </c>
      <c r="N16" s="325" t="s">
        <v>168</v>
      </c>
      <c r="O16" s="270" t="s">
        <v>164</v>
      </c>
      <c r="P16" s="271" t="s">
        <v>165</v>
      </c>
      <c r="Q16" s="336" t="s">
        <v>166</v>
      </c>
      <c r="R16" s="271" t="s">
        <v>167</v>
      </c>
      <c r="S16" s="325" t="s">
        <v>168</v>
      </c>
      <c r="T16" s="270" t="s">
        <v>164</v>
      </c>
      <c r="U16" s="271" t="s">
        <v>165</v>
      </c>
      <c r="V16" s="336" t="s">
        <v>166</v>
      </c>
      <c r="W16" s="271" t="s">
        <v>167</v>
      </c>
      <c r="X16" s="325" t="s">
        <v>168</v>
      </c>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17"/>
      <c r="AY16" s="17"/>
    </row>
    <row r="17" spans="1:51" ht="18" customHeight="1">
      <c r="A17" s="279" t="s">
        <v>169</v>
      </c>
      <c r="B17" s="5"/>
      <c r="C17" s="5"/>
      <c r="D17" s="5"/>
      <c r="E17" s="275">
        <f>F17+G17</f>
        <v>226</v>
      </c>
      <c r="F17" s="337">
        <v>0</v>
      </c>
      <c r="G17" s="278">
        <v>226</v>
      </c>
      <c r="H17" s="276">
        <v>34</v>
      </c>
      <c r="I17" s="515">
        <v>1</v>
      </c>
      <c r="J17" s="275">
        <f>K17+L17</f>
        <v>102</v>
      </c>
      <c r="K17" s="337">
        <v>0</v>
      </c>
      <c r="L17" s="278">
        <v>102</v>
      </c>
      <c r="M17" s="276">
        <v>29</v>
      </c>
      <c r="N17" s="515">
        <v>14</v>
      </c>
      <c r="O17" s="275">
        <f>P17+Q17</f>
        <v>245</v>
      </c>
      <c r="P17" s="337">
        <v>0</v>
      </c>
      <c r="Q17" s="278">
        <v>245</v>
      </c>
      <c r="R17" s="276">
        <v>42</v>
      </c>
      <c r="S17" s="515">
        <v>1</v>
      </c>
      <c r="T17" s="275">
        <f>U17+V17</f>
        <v>247</v>
      </c>
      <c r="U17" s="337">
        <v>0</v>
      </c>
      <c r="V17" s="278">
        <v>247</v>
      </c>
      <c r="W17" s="276">
        <v>41</v>
      </c>
      <c r="X17" s="515">
        <v>1</v>
      </c>
      <c r="Y17" s="278"/>
      <c r="Z17" s="283"/>
      <c r="AA17" s="278"/>
      <c r="AB17" s="278"/>
      <c r="AC17" s="278"/>
      <c r="AD17" s="278"/>
      <c r="AE17" s="283"/>
      <c r="AF17" s="278"/>
      <c r="AG17" s="278"/>
      <c r="AH17" s="278"/>
      <c r="AI17" s="278"/>
      <c r="AJ17" s="278"/>
      <c r="AK17" s="278"/>
      <c r="AL17" s="278"/>
      <c r="AM17" s="278"/>
      <c r="AN17" s="278"/>
      <c r="AO17" s="278"/>
      <c r="AP17" s="278"/>
      <c r="AQ17" s="278"/>
      <c r="AR17" s="278"/>
      <c r="AS17" s="278"/>
      <c r="AT17" s="278"/>
      <c r="AU17" s="278"/>
      <c r="AV17" s="278"/>
      <c r="AW17" s="278"/>
      <c r="AX17" s="17"/>
      <c r="AY17" s="17"/>
    </row>
    <row r="18" spans="1:51" ht="18" customHeight="1">
      <c r="A18" s="338" t="s">
        <v>170</v>
      </c>
      <c r="B18" s="302"/>
      <c r="C18" s="302"/>
      <c r="D18" s="302"/>
      <c r="E18" s="295">
        <f>F18+G18</f>
        <v>211</v>
      </c>
      <c r="F18" s="296">
        <v>38</v>
      </c>
      <c r="G18" s="339">
        <v>173</v>
      </c>
      <c r="H18" s="296">
        <v>21</v>
      </c>
      <c r="I18" s="340">
        <v>2</v>
      </c>
      <c r="J18" s="295">
        <f>K18+L18</f>
        <v>215</v>
      </c>
      <c r="K18" s="296">
        <v>39</v>
      </c>
      <c r="L18" s="339">
        <v>176</v>
      </c>
      <c r="M18" s="296">
        <v>20</v>
      </c>
      <c r="N18" s="340">
        <v>0</v>
      </c>
      <c r="O18" s="1438">
        <f>P18+Q18</f>
        <v>220</v>
      </c>
      <c r="P18" s="296">
        <v>40</v>
      </c>
      <c r="Q18" s="339">
        <v>180</v>
      </c>
      <c r="R18" s="296">
        <v>19</v>
      </c>
      <c r="S18" s="340">
        <v>4</v>
      </c>
      <c r="T18" s="1438">
        <f>U18+V18</f>
        <v>242</v>
      </c>
      <c r="U18" s="296">
        <v>40</v>
      </c>
      <c r="V18" s="339">
        <v>202</v>
      </c>
      <c r="W18" s="296">
        <v>19</v>
      </c>
      <c r="X18" s="340">
        <v>3</v>
      </c>
      <c r="Y18" s="283"/>
      <c r="Z18" s="283"/>
      <c r="AA18" s="283"/>
      <c r="AB18" s="283"/>
      <c r="AC18" s="283"/>
      <c r="AD18" s="283"/>
      <c r="AE18" s="283"/>
      <c r="AF18" s="283"/>
      <c r="AG18" s="283"/>
      <c r="AH18" s="283"/>
      <c r="AI18" s="283"/>
      <c r="AJ18" s="278"/>
      <c r="AK18" s="278"/>
      <c r="AL18" s="278"/>
      <c r="AM18" s="278"/>
      <c r="AN18" s="283"/>
      <c r="AO18" s="278"/>
      <c r="AP18" s="278"/>
      <c r="AQ18" s="278"/>
      <c r="AR18" s="278"/>
      <c r="AS18" s="283"/>
      <c r="AT18" s="283"/>
      <c r="AU18" s="283"/>
      <c r="AV18" s="283"/>
      <c r="AW18" s="283"/>
      <c r="AX18" s="17"/>
      <c r="AY18" s="17"/>
    </row>
    <row r="19" spans="1:51" ht="18" customHeight="1" thickBot="1">
      <c r="A19" s="303"/>
      <c r="B19" s="136"/>
      <c r="C19" s="136"/>
      <c r="D19" s="136"/>
      <c r="E19" s="304">
        <f>SUM(E17:E18)</f>
        <v>437</v>
      </c>
      <c r="F19" s="305">
        <f t="shared" ref="F19:N19" si="4">SUM(F17:F18)</f>
        <v>38</v>
      </c>
      <c r="G19" s="341">
        <f t="shared" si="4"/>
        <v>399</v>
      </c>
      <c r="H19" s="305">
        <f t="shared" si="4"/>
        <v>55</v>
      </c>
      <c r="I19" s="335">
        <f t="shared" si="4"/>
        <v>3</v>
      </c>
      <c r="J19" s="304">
        <f t="shared" si="4"/>
        <v>317</v>
      </c>
      <c r="K19" s="305">
        <f t="shared" si="4"/>
        <v>39</v>
      </c>
      <c r="L19" s="341">
        <f t="shared" si="4"/>
        <v>278</v>
      </c>
      <c r="M19" s="305">
        <f t="shared" si="4"/>
        <v>49</v>
      </c>
      <c r="N19" s="335">
        <f t="shared" si="4"/>
        <v>14</v>
      </c>
      <c r="O19" s="304">
        <f t="shared" ref="O19:S19" si="5">SUM(O17:O18)</f>
        <v>465</v>
      </c>
      <c r="P19" s="305">
        <f t="shared" si="5"/>
        <v>40</v>
      </c>
      <c r="Q19" s="341">
        <f t="shared" si="5"/>
        <v>425</v>
      </c>
      <c r="R19" s="305">
        <f t="shared" si="5"/>
        <v>61</v>
      </c>
      <c r="S19" s="335">
        <f t="shared" si="5"/>
        <v>5</v>
      </c>
      <c r="T19" s="304">
        <f t="shared" ref="T19:X19" si="6">SUM(T17:T18)</f>
        <v>489</v>
      </c>
      <c r="U19" s="305">
        <f t="shared" si="6"/>
        <v>40</v>
      </c>
      <c r="V19" s="341">
        <f t="shared" si="6"/>
        <v>449</v>
      </c>
      <c r="W19" s="305">
        <f t="shared" si="6"/>
        <v>60</v>
      </c>
      <c r="X19" s="335">
        <f t="shared" si="6"/>
        <v>4</v>
      </c>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17"/>
      <c r="AY19" s="17"/>
    </row>
    <row r="20" spans="1:51">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4"/>
      <c r="AE20" s="14"/>
      <c r="AF20" s="14"/>
      <c r="AG20" s="14"/>
      <c r="AH20" s="14"/>
      <c r="AI20" s="17"/>
      <c r="AJ20" s="17"/>
      <c r="AK20" s="17"/>
      <c r="AL20" s="17"/>
      <c r="AM20" s="17"/>
      <c r="AN20" s="17"/>
      <c r="AO20" s="17"/>
      <c r="AP20" s="17"/>
      <c r="AQ20" s="17"/>
      <c r="AR20" s="17"/>
      <c r="AS20" s="17"/>
      <c r="AT20" s="17"/>
    </row>
    <row r="21" spans="1:51" ht="14.25" customHeight="1">
      <c r="A21" s="4518" t="s">
        <v>171</v>
      </c>
      <c r="B21" s="4518"/>
      <c r="C21" s="4518"/>
      <c r="D21" s="4518"/>
      <c r="E21" s="4518"/>
      <c r="F21" s="4518"/>
      <c r="G21" s="4518"/>
      <c r="H21" s="4518"/>
      <c r="I21" s="4518"/>
      <c r="J21" s="4518"/>
      <c r="K21" s="4518"/>
      <c r="L21" s="4518"/>
      <c r="M21" s="4518"/>
      <c r="N21" s="4518"/>
      <c r="O21" s="4518"/>
      <c r="P21" s="4518"/>
      <c r="Q21" s="4518"/>
      <c r="R21" s="4518"/>
      <c r="S21" s="4518"/>
      <c r="T21" s="4518"/>
      <c r="U21" s="4518"/>
      <c r="V21" s="4518"/>
      <c r="W21" s="4518"/>
      <c r="X21" s="4518"/>
      <c r="Y21" s="4518"/>
      <c r="Z21" s="4518"/>
      <c r="AA21" s="4518"/>
      <c r="AB21" s="4518"/>
      <c r="AC21" s="4518"/>
      <c r="AD21" s="4518"/>
      <c r="AE21" s="4518"/>
      <c r="AF21" s="4518"/>
      <c r="AG21" s="4518"/>
      <c r="AH21" s="4518"/>
      <c r="AI21" s="4518"/>
      <c r="AJ21" s="4518"/>
      <c r="AK21" s="4518"/>
    </row>
    <row r="22" spans="1:51">
      <c r="A22" s="4517"/>
      <c r="B22" s="4517"/>
      <c r="C22" s="4517"/>
      <c r="D22" s="4517"/>
      <c r="E22" s="4517"/>
      <c r="F22" s="4517"/>
      <c r="G22" s="4517"/>
      <c r="H22" s="4517"/>
      <c r="I22" s="4517"/>
      <c r="J22" s="4517"/>
      <c r="K22" s="4517"/>
      <c r="L22" s="4517"/>
      <c r="M22" s="4517"/>
      <c r="N22" s="4517"/>
      <c r="O22" s="4517"/>
      <c r="P22" s="4517"/>
      <c r="Q22" s="4517"/>
      <c r="R22" s="4517"/>
      <c r="S22" s="4517"/>
      <c r="T22" s="4517"/>
      <c r="U22" s="4517"/>
      <c r="V22" s="4517"/>
      <c r="W22" s="4517"/>
      <c r="X22" s="4517"/>
      <c r="Y22" s="4517"/>
      <c r="Z22" s="4517"/>
      <c r="AA22" s="4517"/>
      <c r="AB22" s="4517"/>
      <c r="AC22" s="4517"/>
      <c r="AD22" s="4517"/>
      <c r="AE22" s="4517"/>
      <c r="AF22" s="4517"/>
      <c r="AG22" s="4517"/>
      <c r="AH22" s="4517"/>
      <c r="AI22" s="4517"/>
      <c r="AJ22" s="4517"/>
      <c r="AK22" s="4517"/>
    </row>
    <row r="23" spans="1:51" s="17" customFormat="1">
      <c r="D23" s="44"/>
      <c r="E23" s="44"/>
      <c r="F23" s="44"/>
      <c r="G23" s="44"/>
      <c r="H23" s="44"/>
      <c r="I23" s="44"/>
      <c r="J23" s="44"/>
      <c r="K23" s="44"/>
      <c r="L23" s="44"/>
      <c r="M23" s="44"/>
      <c r="N23" s="44"/>
      <c r="O23" s="44"/>
      <c r="P23" s="44"/>
      <c r="Q23" s="44"/>
      <c r="R23" s="44"/>
      <c r="S23" s="44"/>
      <c r="T23" s="44"/>
      <c r="U23" s="44"/>
      <c r="V23" s="44"/>
      <c r="W23" s="44"/>
      <c r="X23" s="44"/>
    </row>
    <row r="24" spans="1:51" s="17" customFormat="1">
      <c r="D24" s="44"/>
      <c r="E24" s="44"/>
      <c r="F24" s="44"/>
      <c r="G24" s="44"/>
      <c r="H24" s="44"/>
      <c r="I24" s="44"/>
      <c r="J24" s="44"/>
      <c r="K24" s="44"/>
      <c r="L24" s="44"/>
      <c r="M24" s="44"/>
      <c r="N24" s="44"/>
      <c r="O24" s="44"/>
      <c r="P24" s="44"/>
      <c r="Q24" s="44"/>
      <c r="R24" s="44"/>
      <c r="S24" s="44"/>
      <c r="T24" s="44"/>
      <c r="U24" s="44"/>
      <c r="V24" s="44"/>
      <c r="W24" s="44"/>
      <c r="X24" s="44"/>
    </row>
    <row r="25" spans="1:51" s="17" customFormat="1">
      <c r="D25" s="44"/>
      <c r="E25" s="44"/>
      <c r="F25" s="44"/>
      <c r="G25" s="44"/>
      <c r="H25" s="44"/>
      <c r="I25" s="44"/>
      <c r="J25" s="44"/>
      <c r="K25" s="44"/>
      <c r="L25" s="44"/>
      <c r="M25" s="44"/>
      <c r="N25" s="44"/>
      <c r="O25" s="44"/>
      <c r="P25" s="44"/>
      <c r="Q25" s="44"/>
      <c r="R25" s="44"/>
      <c r="S25" s="44"/>
      <c r="T25" s="44"/>
      <c r="U25" s="44"/>
      <c r="V25" s="44"/>
      <c r="W25" s="44"/>
      <c r="X25" s="44"/>
    </row>
  </sheetData>
  <mergeCells count="25">
    <mergeCell ref="AN4:AR4"/>
    <mergeCell ref="AS4:AW4"/>
    <mergeCell ref="E4:I4"/>
    <mergeCell ref="J4:N4"/>
    <mergeCell ref="O4:S4"/>
    <mergeCell ref="T4:X4"/>
    <mergeCell ref="Y4:AC4"/>
    <mergeCell ref="A1:X1"/>
    <mergeCell ref="Y12:AC12"/>
    <mergeCell ref="E13:I13"/>
    <mergeCell ref="E12:X12"/>
    <mergeCell ref="A21:AK21"/>
    <mergeCell ref="J13:N13"/>
    <mergeCell ref="O13:S13"/>
    <mergeCell ref="T13:X13"/>
    <mergeCell ref="AD4:AH4"/>
    <mergeCell ref="AI4:AM4"/>
    <mergeCell ref="Y3:AC3"/>
    <mergeCell ref="E3:N3"/>
    <mergeCell ref="A22:AK22"/>
    <mergeCell ref="AS13:AW13"/>
    <mergeCell ref="Y13:AC13"/>
    <mergeCell ref="AD13:AH13"/>
    <mergeCell ref="AI13:AM13"/>
    <mergeCell ref="AN13:AR13"/>
  </mergeCells>
  <conditionalFormatting sqref="D23:X25">
    <cfRule type="expression" dxfId="1" priority="1" stopIfTrue="1">
      <formula>ABS(D23)&gt;0</formula>
    </cfRule>
  </conditionalFormatting>
  <printOptions horizontalCentered="1"/>
  <pageMargins left="0.31496062992125984" right="0.31496062992125984" top="0.39370078740157483" bottom="0.39370078740157483" header="0.19685039370078741" footer="0.19685039370078741"/>
  <pageSetup scale="49" orientation="landscape" r:id="rId1"/>
  <headerFooter alignWithMargins="0">
    <oddFooter>&amp;L&amp;"Tahoma,Italique"National Bank of Canada - Supplementary Financial Information&amp;R&amp;"Tahoma,Italique"page 49</oddFooter>
  </headerFooter>
  <drawing r:id="rId2"/>
  <legacyDrawing r:id="rId3"/>
  <oleObjects>
    <mc:AlternateContent xmlns:mc="http://schemas.openxmlformats.org/markup-compatibility/2006">
      <mc:Choice Requires="x14">
        <oleObject progId="Word.Document.8" shapeId="142337" r:id="rId4">
          <objectPr defaultSize="0" r:id="rId5">
            <anchor moveWithCells="1">
              <from>
                <xdr:col>0</xdr:col>
                <xdr:colOff>66675</xdr:colOff>
                <xdr:row>0</xdr:row>
                <xdr:rowOff>28575</xdr:rowOff>
              </from>
              <to>
                <xdr:col>1</xdr:col>
                <xdr:colOff>28575</xdr:colOff>
                <xdr:row>0</xdr:row>
                <xdr:rowOff>266700</xdr:rowOff>
              </to>
            </anchor>
          </objectPr>
        </oleObject>
      </mc:Choice>
      <mc:Fallback>
        <oleObject progId="Word.Document.8" shapeId="14233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5">
    <tabColor rgb="FFCCFFCC"/>
    <pageSetUpPr fitToPage="1"/>
  </sheetPr>
  <dimension ref="A1:R58"/>
  <sheetViews>
    <sheetView showGridLines="0" showZeros="0" defaultGridColor="0" view="pageBreakPreview" topLeftCell="A28" colorId="22" zoomScale="85" zoomScaleNormal="75" zoomScaleSheetLayoutView="85" workbookViewId="0">
      <selection activeCell="K49" sqref="K49"/>
    </sheetView>
  </sheetViews>
  <sheetFormatPr defaultColWidth="8.88671875" defaultRowHeight="15"/>
  <cols>
    <col min="1" max="1" width="38.77734375" style="1577" customWidth="1"/>
    <col min="2" max="2" width="12.77734375" style="1577" customWidth="1"/>
    <col min="3" max="3" width="8.77734375" style="1577" hidden="1" customWidth="1"/>
    <col min="4" max="18" width="8.77734375" style="1577" customWidth="1"/>
    <col min="19" max="19" width="1.77734375" style="1577" customWidth="1"/>
    <col min="20" max="16384" width="8.88671875" style="1577"/>
  </cols>
  <sheetData>
    <row r="1" spans="1:18" ht="32.25" customHeight="1">
      <c r="A1" s="4039" t="s">
        <v>806</v>
      </c>
      <c r="B1" s="4039"/>
      <c r="C1" s="4039"/>
      <c r="D1" s="4039"/>
      <c r="E1" s="4039"/>
      <c r="F1" s="4039"/>
      <c r="G1" s="4039"/>
      <c r="H1" s="4039"/>
      <c r="I1" s="4039"/>
      <c r="J1" s="4039"/>
      <c r="K1" s="4039"/>
      <c r="L1" s="4039"/>
      <c r="M1" s="4039"/>
      <c r="N1" s="4039"/>
      <c r="O1" s="4039"/>
      <c r="P1" s="4039"/>
      <c r="Q1" s="4039"/>
      <c r="R1" s="4039"/>
    </row>
    <row r="2" spans="1:18" ht="12" customHeight="1" thickBot="1">
      <c r="A2" s="2162"/>
      <c r="B2" s="2162"/>
      <c r="C2" s="2162"/>
      <c r="D2" s="2162"/>
      <c r="E2" s="2162"/>
      <c r="F2" s="2162"/>
      <c r="G2" s="2162"/>
      <c r="H2" s="2162"/>
      <c r="I2" s="2162"/>
      <c r="J2" s="2162"/>
      <c r="K2" s="2162"/>
      <c r="L2" s="2162"/>
      <c r="M2" s="2162"/>
      <c r="N2" s="2162"/>
      <c r="O2" s="2162"/>
      <c r="P2" s="2162"/>
      <c r="Q2" s="1963"/>
      <c r="R2" s="1963"/>
    </row>
    <row r="3" spans="1:18" s="1841" customFormat="1" ht="20.25" customHeight="1">
      <c r="A3" s="2163"/>
      <c r="B3" s="2164"/>
      <c r="C3" s="4040">
        <f>+Highlights!$E$3</f>
        <v>2017</v>
      </c>
      <c r="D3" s="4041"/>
      <c r="E3" s="4041"/>
      <c r="F3" s="4042"/>
      <c r="G3" s="4040">
        <f>+Highlights!$I$3</f>
        <v>2016</v>
      </c>
      <c r="H3" s="4041"/>
      <c r="I3" s="4041"/>
      <c r="J3" s="4042"/>
      <c r="K3" s="4040">
        <f>+Highlights!$M$3</f>
        <v>2015</v>
      </c>
      <c r="L3" s="4041"/>
      <c r="M3" s="4041"/>
      <c r="N3" s="4042"/>
      <c r="O3" s="4043" t="s">
        <v>786</v>
      </c>
      <c r="P3" s="4044"/>
      <c r="Q3" s="4045" t="s">
        <v>1344</v>
      </c>
      <c r="R3" s="4046"/>
    </row>
    <row r="4" spans="1:18" ht="35.1" customHeight="1" thickBot="1">
      <c r="A4" s="4036" t="s">
        <v>1213</v>
      </c>
      <c r="B4" s="4037"/>
      <c r="C4" s="2165" t="s">
        <v>785</v>
      </c>
      <c r="D4" s="2166" t="s">
        <v>782</v>
      </c>
      <c r="E4" s="2167" t="s">
        <v>783</v>
      </c>
      <c r="F4" s="2139" t="s">
        <v>784</v>
      </c>
      <c r="G4" s="2165" t="s">
        <v>785</v>
      </c>
      <c r="H4" s="2166" t="s">
        <v>782</v>
      </c>
      <c r="I4" s="2167" t="s">
        <v>783</v>
      </c>
      <c r="J4" s="2139" t="s">
        <v>784</v>
      </c>
      <c r="K4" s="2165" t="s">
        <v>785</v>
      </c>
      <c r="L4" s="2166" t="s">
        <v>782</v>
      </c>
      <c r="M4" s="2167" t="s">
        <v>783</v>
      </c>
      <c r="N4" s="2139" t="s">
        <v>784</v>
      </c>
      <c r="O4" s="2514">
        <f>+C3</f>
        <v>2017</v>
      </c>
      <c r="P4" s="3398">
        <f>+G3</f>
        <v>2016</v>
      </c>
      <c r="Q4" s="3404">
        <f>+G3</f>
        <v>2016</v>
      </c>
      <c r="R4" s="3044">
        <f>+K3</f>
        <v>2015</v>
      </c>
    </row>
    <row r="5" spans="1:18" ht="17.25" customHeight="1">
      <c r="A5" s="2071" t="s">
        <v>807</v>
      </c>
      <c r="B5" s="2072"/>
      <c r="C5" s="2611">
        <v>0</v>
      </c>
      <c r="D5" s="2595">
        <v>886</v>
      </c>
      <c r="E5" s="2595">
        <v>808</v>
      </c>
      <c r="F5" s="2612">
        <v>866</v>
      </c>
      <c r="G5" s="2611">
        <v>831</v>
      </c>
      <c r="H5" s="2595">
        <v>831</v>
      </c>
      <c r="I5" s="2595">
        <v>790</v>
      </c>
      <c r="J5" s="2612">
        <v>771</v>
      </c>
      <c r="K5" s="2611">
        <v>767</v>
      </c>
      <c r="L5" s="2595">
        <v>747</v>
      </c>
      <c r="M5" s="2595">
        <v>780</v>
      </c>
      <c r="N5" s="2612">
        <v>734</v>
      </c>
      <c r="O5" s="2611">
        <v>2560</v>
      </c>
      <c r="P5" s="3373">
        <v>2392</v>
      </c>
      <c r="Q5" s="3102">
        <v>3223</v>
      </c>
      <c r="R5" s="2758">
        <v>3028</v>
      </c>
    </row>
    <row r="6" spans="1:18" ht="17.25" customHeight="1">
      <c r="A6" s="2071" t="s">
        <v>808</v>
      </c>
      <c r="B6" s="2170"/>
      <c r="C6" s="2553">
        <v>0</v>
      </c>
      <c r="D6" s="2529">
        <v>854</v>
      </c>
      <c r="E6" s="2529">
        <v>842</v>
      </c>
      <c r="F6" s="2613">
        <v>839</v>
      </c>
      <c r="G6" s="2553">
        <v>793</v>
      </c>
      <c r="H6" s="2529">
        <v>774</v>
      </c>
      <c r="I6" s="2529">
        <v>712</v>
      </c>
      <c r="J6" s="2613">
        <v>573</v>
      </c>
      <c r="K6" s="2553">
        <v>702</v>
      </c>
      <c r="L6" s="2529">
        <v>824</v>
      </c>
      <c r="M6" s="2529">
        <v>764</v>
      </c>
      <c r="N6" s="2613">
        <v>739</v>
      </c>
      <c r="O6" s="2553">
        <v>2535</v>
      </c>
      <c r="P6" s="3341">
        <v>2059</v>
      </c>
      <c r="Q6" s="2528">
        <v>2852</v>
      </c>
      <c r="R6" s="2759">
        <v>3029</v>
      </c>
    </row>
    <row r="7" spans="1:18" ht="17.25" customHeight="1">
      <c r="A7" s="2107" t="s">
        <v>809</v>
      </c>
      <c r="B7" s="2172"/>
      <c r="C7" s="2539">
        <v>0</v>
      </c>
      <c r="D7" s="2543">
        <v>1740</v>
      </c>
      <c r="E7" s="2543">
        <v>1650</v>
      </c>
      <c r="F7" s="2651">
        <v>1705</v>
      </c>
      <c r="G7" s="2539">
        <v>1624</v>
      </c>
      <c r="H7" s="2543">
        <v>1605</v>
      </c>
      <c r="I7" s="2543">
        <v>1502</v>
      </c>
      <c r="J7" s="2651">
        <v>1344</v>
      </c>
      <c r="K7" s="2539">
        <v>1469</v>
      </c>
      <c r="L7" s="2543">
        <v>1571</v>
      </c>
      <c r="M7" s="2543">
        <v>1544</v>
      </c>
      <c r="N7" s="2651">
        <v>1473</v>
      </c>
      <c r="O7" s="2539">
        <v>5095</v>
      </c>
      <c r="P7" s="2678">
        <v>4451</v>
      </c>
      <c r="Q7" s="3054">
        <v>6075</v>
      </c>
      <c r="R7" s="2651">
        <v>6057</v>
      </c>
    </row>
    <row r="8" spans="1:18" ht="17.25" customHeight="1">
      <c r="A8" s="2071" t="s">
        <v>810</v>
      </c>
      <c r="B8" s="2072"/>
      <c r="C8" s="2553">
        <v>0</v>
      </c>
      <c r="D8" s="2529">
        <v>971</v>
      </c>
      <c r="E8" s="2529">
        <v>941</v>
      </c>
      <c r="F8" s="2613">
        <v>969</v>
      </c>
      <c r="G8" s="2553">
        <v>1159</v>
      </c>
      <c r="H8" s="2529">
        <v>937</v>
      </c>
      <c r="I8" s="2529">
        <v>876</v>
      </c>
      <c r="J8" s="2613">
        <v>903</v>
      </c>
      <c r="K8" s="2553">
        <v>960</v>
      </c>
      <c r="L8" s="2529">
        <v>906</v>
      </c>
      <c r="M8" s="2529">
        <v>936</v>
      </c>
      <c r="N8" s="2613">
        <v>863</v>
      </c>
      <c r="O8" s="2553">
        <v>2881</v>
      </c>
      <c r="P8" s="3341">
        <v>2716</v>
      </c>
      <c r="Q8" s="2528">
        <v>3875</v>
      </c>
      <c r="R8" s="2759">
        <v>3665</v>
      </c>
    </row>
    <row r="9" spans="1:18" ht="17.25" customHeight="1">
      <c r="A9" s="2071" t="s">
        <v>811</v>
      </c>
      <c r="B9" s="2072"/>
      <c r="C9" s="2553">
        <v>0</v>
      </c>
      <c r="D9" s="2529">
        <v>58</v>
      </c>
      <c r="E9" s="2529">
        <v>56</v>
      </c>
      <c r="F9" s="2613">
        <v>60</v>
      </c>
      <c r="G9" s="2553">
        <v>59</v>
      </c>
      <c r="H9" s="2529">
        <v>45</v>
      </c>
      <c r="I9" s="2529">
        <v>317</v>
      </c>
      <c r="J9" s="2613">
        <v>63</v>
      </c>
      <c r="K9" s="2553">
        <v>61</v>
      </c>
      <c r="L9" s="2529">
        <v>56</v>
      </c>
      <c r="M9" s="2529">
        <v>57</v>
      </c>
      <c r="N9" s="2613">
        <v>54</v>
      </c>
      <c r="O9" s="2553">
        <v>174</v>
      </c>
      <c r="P9" s="3341">
        <v>425</v>
      </c>
      <c r="Q9" s="2528">
        <v>484</v>
      </c>
      <c r="R9" s="2759">
        <v>228</v>
      </c>
    </row>
    <row r="10" spans="1:18" ht="17.25" customHeight="1">
      <c r="A10" s="2074" t="s">
        <v>812</v>
      </c>
      <c r="B10" s="2076"/>
      <c r="C10" s="2614">
        <v>0</v>
      </c>
      <c r="D10" s="2586">
        <v>711</v>
      </c>
      <c r="E10" s="2586">
        <v>653</v>
      </c>
      <c r="F10" s="2587">
        <v>676</v>
      </c>
      <c r="G10" s="2614">
        <v>406</v>
      </c>
      <c r="H10" s="2586">
        <v>623</v>
      </c>
      <c r="I10" s="2586">
        <v>309</v>
      </c>
      <c r="J10" s="2587">
        <v>378</v>
      </c>
      <c r="K10" s="2614">
        <v>448</v>
      </c>
      <c r="L10" s="2586">
        <v>609</v>
      </c>
      <c r="M10" s="2586">
        <v>551</v>
      </c>
      <c r="N10" s="2587">
        <v>556</v>
      </c>
      <c r="O10" s="2614">
        <v>2040</v>
      </c>
      <c r="P10" s="3399">
        <v>1310</v>
      </c>
      <c r="Q10" s="2585">
        <v>1716</v>
      </c>
      <c r="R10" s="2587">
        <v>2164</v>
      </c>
    </row>
    <row r="11" spans="1:18" ht="17.25" customHeight="1">
      <c r="A11" s="2105" t="s">
        <v>813</v>
      </c>
      <c r="B11" s="2170"/>
      <c r="C11" s="2607">
        <v>0</v>
      </c>
      <c r="D11" s="2570">
        <v>193</v>
      </c>
      <c r="E11" s="2570">
        <v>169</v>
      </c>
      <c r="F11" s="2608">
        <v>179</v>
      </c>
      <c r="G11" s="2607">
        <v>99</v>
      </c>
      <c r="H11" s="2570">
        <v>145</v>
      </c>
      <c r="I11" s="2570">
        <v>99</v>
      </c>
      <c r="J11" s="2608">
        <v>117</v>
      </c>
      <c r="K11" s="2607">
        <v>101</v>
      </c>
      <c r="L11" s="2570">
        <v>156</v>
      </c>
      <c r="M11" s="2570">
        <v>147</v>
      </c>
      <c r="N11" s="2608">
        <v>141</v>
      </c>
      <c r="O11" s="2607">
        <v>541</v>
      </c>
      <c r="P11" s="2679">
        <v>361</v>
      </c>
      <c r="Q11" s="2582">
        <v>460</v>
      </c>
      <c r="R11" s="2608">
        <v>545</v>
      </c>
    </row>
    <row r="12" spans="1:18" ht="17.25" customHeight="1">
      <c r="A12" s="2665" t="s">
        <v>815</v>
      </c>
      <c r="B12" s="2666"/>
      <c r="C12" s="2667">
        <v>0</v>
      </c>
      <c r="D12" s="2552">
        <v>518</v>
      </c>
      <c r="E12" s="2552">
        <v>484</v>
      </c>
      <c r="F12" s="2668">
        <v>497</v>
      </c>
      <c r="G12" s="2667">
        <v>307</v>
      </c>
      <c r="H12" s="2552">
        <v>478</v>
      </c>
      <c r="I12" s="2552">
        <v>210</v>
      </c>
      <c r="J12" s="2668">
        <v>261</v>
      </c>
      <c r="K12" s="2667">
        <v>347</v>
      </c>
      <c r="L12" s="2552">
        <v>453</v>
      </c>
      <c r="M12" s="2552">
        <v>404</v>
      </c>
      <c r="N12" s="2668">
        <v>415</v>
      </c>
      <c r="O12" s="2667">
        <v>1499</v>
      </c>
      <c r="P12" s="3400">
        <v>949</v>
      </c>
      <c r="Q12" s="2551">
        <v>1256</v>
      </c>
      <c r="R12" s="2668">
        <v>1619</v>
      </c>
    </row>
    <row r="13" spans="1:18" ht="17.25" customHeight="1">
      <c r="A13" s="2105" t="s">
        <v>814</v>
      </c>
      <c r="B13" s="2170"/>
      <c r="C13" s="2553">
        <v>0</v>
      </c>
      <c r="D13" s="2529">
        <v>24</v>
      </c>
      <c r="E13" s="2529">
        <v>22</v>
      </c>
      <c r="F13" s="2613">
        <v>19</v>
      </c>
      <c r="G13" s="2553">
        <v>18</v>
      </c>
      <c r="H13" s="2529">
        <v>18</v>
      </c>
      <c r="I13" s="2529">
        <v>17</v>
      </c>
      <c r="J13" s="2613">
        <v>22</v>
      </c>
      <c r="K13" s="2553">
        <v>19</v>
      </c>
      <c r="L13" s="2529">
        <v>17</v>
      </c>
      <c r="M13" s="2529">
        <v>16</v>
      </c>
      <c r="N13" s="2613">
        <v>18</v>
      </c>
      <c r="O13" s="2553">
        <v>65</v>
      </c>
      <c r="P13" s="3341">
        <v>57</v>
      </c>
      <c r="Q13" s="2528">
        <v>75</v>
      </c>
      <c r="R13" s="2759">
        <v>70</v>
      </c>
    </row>
    <row r="14" spans="1:18" ht="17.25" customHeight="1">
      <c r="A14" s="2663" t="s">
        <v>816</v>
      </c>
      <c r="B14" s="2664"/>
      <c r="C14" s="2547">
        <v>0</v>
      </c>
      <c r="D14" s="2549">
        <v>494</v>
      </c>
      <c r="E14" s="2549">
        <v>462</v>
      </c>
      <c r="F14" s="2609">
        <v>478</v>
      </c>
      <c r="G14" s="2547">
        <v>289</v>
      </c>
      <c r="H14" s="2549">
        <v>460</v>
      </c>
      <c r="I14" s="2549">
        <v>193</v>
      </c>
      <c r="J14" s="2609">
        <v>239</v>
      </c>
      <c r="K14" s="2547">
        <v>328</v>
      </c>
      <c r="L14" s="2549">
        <v>436</v>
      </c>
      <c r="M14" s="2549">
        <v>388</v>
      </c>
      <c r="N14" s="2609">
        <v>397</v>
      </c>
      <c r="O14" s="2547">
        <v>1434</v>
      </c>
      <c r="P14" s="3401">
        <v>892</v>
      </c>
      <c r="Q14" s="3046">
        <v>1181</v>
      </c>
      <c r="R14" s="2609">
        <v>1549</v>
      </c>
    </row>
    <row r="15" spans="1:18" ht="9.9499999999999993" customHeight="1">
      <c r="A15" s="2104"/>
      <c r="B15" s="2174"/>
      <c r="C15" s="2104"/>
      <c r="D15" s="2175"/>
      <c r="E15" s="2652"/>
      <c r="F15" s="2653"/>
      <c r="G15" s="2104"/>
      <c r="H15" s="2175"/>
      <c r="I15" s="2652"/>
      <c r="J15" s="2653"/>
      <c r="K15" s="2104"/>
      <c r="L15" s="2175"/>
      <c r="M15" s="2652"/>
      <c r="N15" s="2653"/>
      <c r="O15" s="2104"/>
      <c r="P15" s="3402"/>
      <c r="Q15" s="3405"/>
      <c r="R15" s="2760"/>
    </row>
    <row r="16" spans="1:18" ht="17.25" customHeight="1">
      <c r="A16" s="2077" t="s">
        <v>817</v>
      </c>
      <c r="B16" s="2174"/>
      <c r="C16" s="2654">
        <v>0</v>
      </c>
      <c r="D16" s="2655">
        <v>0.27144866385372712</v>
      </c>
      <c r="E16" s="2655">
        <v>0.25880551301684535</v>
      </c>
      <c r="F16" s="2656">
        <v>0.26479289940828404</v>
      </c>
      <c r="G16" s="2654">
        <v>0.24384236453201971</v>
      </c>
      <c r="H16" s="2655">
        <v>0.23274478330658105</v>
      </c>
      <c r="I16" s="2655">
        <v>0.32038834951456313</v>
      </c>
      <c r="J16" s="2656">
        <v>0.30952380952380953</v>
      </c>
      <c r="K16" s="2654">
        <v>0.22544642857142858</v>
      </c>
      <c r="L16" s="2655">
        <v>0.25615763546798032</v>
      </c>
      <c r="M16" s="2655">
        <v>0.26678765880217786</v>
      </c>
      <c r="N16" s="2656">
        <v>0.25359712230215825</v>
      </c>
      <c r="O16" s="2654">
        <v>0.26519607843137255</v>
      </c>
      <c r="P16" s="3374">
        <v>0.27557251908396946</v>
      </c>
      <c r="Q16" s="3037">
        <v>0.26806526806526809</v>
      </c>
      <c r="R16" s="2761">
        <v>0.25184842883548986</v>
      </c>
    </row>
    <row r="17" spans="1:18" ht="17.25" customHeight="1">
      <c r="A17" s="2071" t="s">
        <v>818</v>
      </c>
      <c r="B17" s="2072"/>
      <c r="C17" s="2553">
        <v>0</v>
      </c>
      <c r="D17" s="2529">
        <v>19</v>
      </c>
      <c r="E17" s="2529">
        <v>20</v>
      </c>
      <c r="F17" s="2613">
        <v>19</v>
      </c>
      <c r="G17" s="2553">
        <v>23</v>
      </c>
      <c r="H17" s="2529">
        <v>14</v>
      </c>
      <c r="I17" s="2529">
        <v>16</v>
      </c>
      <c r="J17" s="2613">
        <v>8</v>
      </c>
      <c r="K17" s="2553">
        <v>11</v>
      </c>
      <c r="L17" s="2529">
        <v>11</v>
      </c>
      <c r="M17" s="2529">
        <v>11</v>
      </c>
      <c r="N17" s="2613">
        <v>12</v>
      </c>
      <c r="O17" s="2553">
        <v>58</v>
      </c>
      <c r="P17" s="3341">
        <v>38</v>
      </c>
      <c r="Q17" s="2528">
        <v>61</v>
      </c>
      <c r="R17" s="2759">
        <v>45</v>
      </c>
    </row>
    <row r="18" spans="1:18" ht="17.25" customHeight="1">
      <c r="A18" s="2071" t="s">
        <v>819</v>
      </c>
      <c r="B18" s="2072"/>
      <c r="C18" s="2553">
        <v>0</v>
      </c>
      <c r="D18" s="2529">
        <v>198</v>
      </c>
      <c r="E18" s="2529">
        <v>191</v>
      </c>
      <c r="F18" s="2613">
        <v>191</v>
      </c>
      <c r="G18" s="2553">
        <v>186</v>
      </c>
      <c r="H18" s="2529">
        <v>186</v>
      </c>
      <c r="I18" s="2529">
        <v>182</v>
      </c>
      <c r="J18" s="2613">
        <v>182</v>
      </c>
      <c r="K18" s="2553">
        <v>171</v>
      </c>
      <c r="L18" s="2529">
        <v>172</v>
      </c>
      <c r="M18" s="2529">
        <v>164</v>
      </c>
      <c r="N18" s="2613">
        <v>165</v>
      </c>
      <c r="O18" s="2553">
        <v>580</v>
      </c>
      <c r="P18" s="3341">
        <v>550</v>
      </c>
      <c r="Q18" s="2528">
        <v>736</v>
      </c>
      <c r="R18" s="2759">
        <v>672</v>
      </c>
    </row>
    <row r="19" spans="1:18" ht="17.25" customHeight="1" thickBot="1">
      <c r="A19" s="2176" t="s">
        <v>776</v>
      </c>
      <c r="B19" s="2178"/>
      <c r="C19" s="2635">
        <v>0</v>
      </c>
      <c r="D19" s="2636">
        <v>341555</v>
      </c>
      <c r="E19" s="2636">
        <v>341107</v>
      </c>
      <c r="F19" s="2650">
        <v>339476</v>
      </c>
      <c r="G19" s="2635">
        <v>337882</v>
      </c>
      <c r="H19" s="2636">
        <v>337553</v>
      </c>
      <c r="I19" s="2636">
        <v>337329</v>
      </c>
      <c r="J19" s="2650">
        <v>337074</v>
      </c>
      <c r="K19" s="2635">
        <v>331459</v>
      </c>
      <c r="L19" s="2636">
        <v>329527</v>
      </c>
      <c r="M19" s="2636">
        <v>329275</v>
      </c>
      <c r="N19" s="2650">
        <v>328880</v>
      </c>
      <c r="O19" s="2635">
        <v>340708.33333333337</v>
      </c>
      <c r="P19" s="3403">
        <v>337317.59124087589</v>
      </c>
      <c r="Q19" s="3406">
        <v>337460.21311475412</v>
      </c>
      <c r="R19" s="3168">
        <v>329790.44383561646</v>
      </c>
    </row>
    <row r="20" spans="1:18" ht="9.9499999999999993" customHeight="1">
      <c r="A20" s="1581"/>
      <c r="B20" s="1581"/>
      <c r="C20" s="2078"/>
      <c r="D20" s="2078"/>
      <c r="E20" s="2078"/>
      <c r="F20" s="2078"/>
      <c r="G20" s="2078"/>
      <c r="H20" s="2078"/>
      <c r="I20" s="2078"/>
      <c r="J20" s="2078"/>
      <c r="K20" s="2078"/>
      <c r="L20" s="2078"/>
      <c r="M20" s="2078"/>
      <c r="N20" s="2078"/>
      <c r="O20" s="1976"/>
      <c r="P20" s="1976"/>
      <c r="Q20" s="2179"/>
      <c r="R20" s="2179"/>
    </row>
    <row r="21" spans="1:18" ht="35.1" customHeight="1" thickBot="1">
      <c r="A21" s="4038" t="s">
        <v>1213</v>
      </c>
      <c r="B21" s="4038"/>
      <c r="C21" s="2078"/>
      <c r="D21" s="2078"/>
      <c r="E21" s="2078"/>
      <c r="F21" s="2078"/>
      <c r="G21" s="2078"/>
      <c r="H21" s="2078"/>
      <c r="I21" s="2078"/>
      <c r="J21" s="2078"/>
      <c r="K21" s="2078"/>
      <c r="L21" s="2078"/>
      <c r="M21" s="2078"/>
      <c r="N21" s="2078"/>
      <c r="O21" s="1976"/>
      <c r="P21" s="1976"/>
      <c r="Q21" s="2179"/>
      <c r="R21" s="2179"/>
    </row>
    <row r="22" spans="1:18" ht="17.25" customHeight="1" thickBot="1">
      <c r="A22" s="2290" t="s">
        <v>773</v>
      </c>
      <c r="B22" s="2311"/>
      <c r="C22" s="2168"/>
      <c r="D22" s="2168"/>
      <c r="E22" s="2168"/>
      <c r="F22" s="2168"/>
      <c r="G22" s="2168"/>
      <c r="H22" s="2168"/>
      <c r="I22" s="2168"/>
      <c r="J22" s="2168"/>
      <c r="K22" s="2168"/>
      <c r="L22" s="2168"/>
      <c r="M22" s="2168"/>
      <c r="N22" s="2168"/>
      <c r="O22" s="1789"/>
      <c r="P22" s="2092"/>
      <c r="Q22" s="1970"/>
      <c r="R22" s="1970"/>
    </row>
    <row r="23" spans="1:18" ht="17.25" customHeight="1">
      <c r="A23" s="2071" t="s">
        <v>807</v>
      </c>
      <c r="B23" s="2068"/>
      <c r="C23" s="2611">
        <v>0</v>
      </c>
      <c r="D23" s="3050">
        <v>886</v>
      </c>
      <c r="E23" s="3955">
        <v>808</v>
      </c>
      <c r="F23" s="2758">
        <v>866</v>
      </c>
      <c r="G23" s="2611">
        <v>833</v>
      </c>
      <c r="H23" s="2595">
        <v>833</v>
      </c>
      <c r="I23" s="2595">
        <v>793</v>
      </c>
      <c r="J23" s="2612">
        <v>773</v>
      </c>
      <c r="K23" s="2611">
        <v>773</v>
      </c>
      <c r="L23" s="2595">
        <v>752</v>
      </c>
      <c r="M23" s="2595">
        <v>784</v>
      </c>
      <c r="N23" s="2612">
        <v>739</v>
      </c>
      <c r="O23" s="3050">
        <v>2560</v>
      </c>
      <c r="P23" s="3373">
        <v>2399</v>
      </c>
      <c r="Q23" s="3102">
        <v>3232</v>
      </c>
      <c r="R23" s="2612">
        <v>3048</v>
      </c>
    </row>
    <row r="24" spans="1:18" ht="17.25" customHeight="1">
      <c r="A24" s="2071" t="s">
        <v>808</v>
      </c>
      <c r="B24" s="2169"/>
      <c r="C24" s="2553">
        <v>0</v>
      </c>
      <c r="D24" s="2553">
        <v>857</v>
      </c>
      <c r="E24" s="3956">
        <v>846</v>
      </c>
      <c r="F24" s="2759">
        <v>841</v>
      </c>
      <c r="G24" s="2553">
        <v>799</v>
      </c>
      <c r="H24" s="2529">
        <v>777</v>
      </c>
      <c r="I24" s="2529">
        <v>714</v>
      </c>
      <c r="J24" s="2613">
        <v>757</v>
      </c>
      <c r="K24" s="2553">
        <v>700</v>
      </c>
      <c r="L24" s="2529">
        <v>801</v>
      </c>
      <c r="M24" s="2529">
        <v>713</v>
      </c>
      <c r="N24" s="2613">
        <v>720</v>
      </c>
      <c r="O24" s="2553">
        <v>2544</v>
      </c>
      <c r="P24" s="3341">
        <v>2248</v>
      </c>
      <c r="Q24" s="2528">
        <v>3047</v>
      </c>
      <c r="R24" s="2613">
        <v>2934</v>
      </c>
    </row>
    <row r="25" spans="1:18" ht="17.25" customHeight="1">
      <c r="A25" s="2107" t="s">
        <v>809</v>
      </c>
      <c r="B25" s="2171"/>
      <c r="C25" s="2539">
        <v>0</v>
      </c>
      <c r="D25" s="3874">
        <v>1743</v>
      </c>
      <c r="E25" s="3957">
        <v>1654</v>
      </c>
      <c r="F25" s="2651">
        <v>1707</v>
      </c>
      <c r="G25" s="2539">
        <v>1632</v>
      </c>
      <c r="H25" s="2543">
        <v>1610</v>
      </c>
      <c r="I25" s="2543">
        <v>1507</v>
      </c>
      <c r="J25" s="2651">
        <v>1530</v>
      </c>
      <c r="K25" s="2539">
        <v>1473</v>
      </c>
      <c r="L25" s="2543">
        <v>1553</v>
      </c>
      <c r="M25" s="2543">
        <v>1497</v>
      </c>
      <c r="N25" s="2651">
        <v>1459</v>
      </c>
      <c r="O25" s="3053">
        <v>5104</v>
      </c>
      <c r="P25" s="2678">
        <v>4647</v>
      </c>
      <c r="Q25" s="3054">
        <v>6279</v>
      </c>
      <c r="R25" s="2651">
        <v>5982</v>
      </c>
    </row>
    <row r="26" spans="1:18" ht="17.25" customHeight="1">
      <c r="A26" s="2071" t="s">
        <v>810</v>
      </c>
      <c r="B26" s="1581"/>
      <c r="C26" s="2553">
        <v>0</v>
      </c>
      <c r="D26" s="2553">
        <v>966</v>
      </c>
      <c r="E26" s="3956">
        <v>936</v>
      </c>
      <c r="F26" s="2759">
        <v>965</v>
      </c>
      <c r="G26" s="2553">
        <v>954</v>
      </c>
      <c r="H26" s="2529">
        <v>932</v>
      </c>
      <c r="I26" s="2529">
        <v>871</v>
      </c>
      <c r="J26" s="2613">
        <v>896</v>
      </c>
      <c r="K26" s="2553">
        <v>869</v>
      </c>
      <c r="L26" s="2529">
        <v>900</v>
      </c>
      <c r="M26" s="2529">
        <v>879</v>
      </c>
      <c r="N26" s="2613">
        <v>857</v>
      </c>
      <c r="O26" s="2553">
        <v>2867</v>
      </c>
      <c r="P26" s="3341">
        <v>2699</v>
      </c>
      <c r="Q26" s="2528">
        <v>3653</v>
      </c>
      <c r="R26" s="2613">
        <v>3505</v>
      </c>
    </row>
    <row r="27" spans="1:18" ht="17.25" customHeight="1">
      <c r="A27" s="2071" t="s">
        <v>811</v>
      </c>
      <c r="B27" s="1581"/>
      <c r="C27" s="2553">
        <v>0</v>
      </c>
      <c r="D27" s="2553">
        <v>58</v>
      </c>
      <c r="E27" s="3956">
        <v>56</v>
      </c>
      <c r="F27" s="2759">
        <v>60</v>
      </c>
      <c r="G27" s="2553">
        <v>59</v>
      </c>
      <c r="H27" s="2529">
        <v>45</v>
      </c>
      <c r="I27" s="2529">
        <v>317</v>
      </c>
      <c r="J27" s="2613">
        <v>63</v>
      </c>
      <c r="K27" s="2553">
        <v>61</v>
      </c>
      <c r="L27" s="2529">
        <v>56</v>
      </c>
      <c r="M27" s="2529">
        <v>57</v>
      </c>
      <c r="N27" s="2613">
        <v>54</v>
      </c>
      <c r="O27" s="2553">
        <v>174</v>
      </c>
      <c r="P27" s="3341">
        <v>425</v>
      </c>
      <c r="Q27" s="2528">
        <v>484</v>
      </c>
      <c r="R27" s="2613">
        <v>228</v>
      </c>
    </row>
    <row r="28" spans="1:18" ht="17.25" customHeight="1">
      <c r="A28" s="2074" t="s">
        <v>812</v>
      </c>
      <c r="B28" s="2075"/>
      <c r="C28" s="2614">
        <v>0</v>
      </c>
      <c r="D28" s="2614">
        <v>719</v>
      </c>
      <c r="E28" s="3958">
        <v>662</v>
      </c>
      <c r="F28" s="2615">
        <v>682</v>
      </c>
      <c r="G28" s="2614">
        <v>619</v>
      </c>
      <c r="H28" s="2586">
        <v>633</v>
      </c>
      <c r="I28" s="2586">
        <v>319</v>
      </c>
      <c r="J28" s="2587">
        <v>571</v>
      </c>
      <c r="K28" s="2614">
        <v>543</v>
      </c>
      <c r="L28" s="2586">
        <v>597</v>
      </c>
      <c r="M28" s="2586">
        <v>561</v>
      </c>
      <c r="N28" s="2587">
        <v>548</v>
      </c>
      <c r="O28" s="2614">
        <v>2063</v>
      </c>
      <c r="P28" s="3399">
        <v>1523</v>
      </c>
      <c r="Q28" s="2585">
        <v>2142</v>
      </c>
      <c r="R28" s="2587">
        <v>2249</v>
      </c>
    </row>
    <row r="29" spans="1:18" ht="17.25" customHeight="1">
      <c r="A29" s="2105" t="s">
        <v>813</v>
      </c>
      <c r="B29" s="2169"/>
      <c r="C29" s="2607">
        <v>0</v>
      </c>
      <c r="D29" s="2607">
        <v>195</v>
      </c>
      <c r="E29" s="3959">
        <v>170</v>
      </c>
      <c r="F29" s="2608">
        <v>180</v>
      </c>
      <c r="G29" s="2607">
        <v>156</v>
      </c>
      <c r="H29" s="2570">
        <v>147</v>
      </c>
      <c r="I29" s="2570">
        <v>82</v>
      </c>
      <c r="J29" s="2608">
        <v>144</v>
      </c>
      <c r="K29" s="2607">
        <v>126</v>
      </c>
      <c r="L29" s="2570">
        <v>153</v>
      </c>
      <c r="M29" s="2570">
        <v>150</v>
      </c>
      <c r="N29" s="2608">
        <v>138</v>
      </c>
      <c r="O29" s="2607">
        <v>545</v>
      </c>
      <c r="P29" s="2679">
        <v>373</v>
      </c>
      <c r="Q29" s="2582">
        <v>529</v>
      </c>
      <c r="R29" s="2608">
        <v>567</v>
      </c>
    </row>
    <row r="30" spans="1:18" ht="17.25" customHeight="1">
      <c r="A30" s="2665" t="s">
        <v>815</v>
      </c>
      <c r="B30" s="2669"/>
      <c r="C30" s="2667">
        <v>0</v>
      </c>
      <c r="D30" s="2667">
        <v>524</v>
      </c>
      <c r="E30" s="3960">
        <v>492</v>
      </c>
      <c r="F30" s="2668">
        <v>502</v>
      </c>
      <c r="G30" s="2667">
        <v>463</v>
      </c>
      <c r="H30" s="2552">
        <v>486</v>
      </c>
      <c r="I30" s="2552">
        <v>237</v>
      </c>
      <c r="J30" s="2668">
        <v>427</v>
      </c>
      <c r="K30" s="2667">
        <v>417</v>
      </c>
      <c r="L30" s="2552">
        <v>444</v>
      </c>
      <c r="M30" s="2552">
        <v>411</v>
      </c>
      <c r="N30" s="2668">
        <v>410</v>
      </c>
      <c r="O30" s="2667">
        <v>1518</v>
      </c>
      <c r="P30" s="3400">
        <v>1150</v>
      </c>
      <c r="Q30" s="2551">
        <v>1613</v>
      </c>
      <c r="R30" s="2668">
        <v>1682</v>
      </c>
    </row>
    <row r="31" spans="1:18" ht="17.25" customHeight="1">
      <c r="A31" s="2105" t="s">
        <v>814</v>
      </c>
      <c r="B31" s="2169"/>
      <c r="C31" s="2553">
        <v>0</v>
      </c>
      <c r="D31" s="2553">
        <v>24</v>
      </c>
      <c r="E31" s="3956">
        <v>22</v>
      </c>
      <c r="F31" s="2759">
        <v>19</v>
      </c>
      <c r="G31" s="2553">
        <v>18</v>
      </c>
      <c r="H31" s="2529">
        <v>18</v>
      </c>
      <c r="I31" s="2529">
        <v>17</v>
      </c>
      <c r="J31" s="2613">
        <v>22</v>
      </c>
      <c r="K31" s="2553">
        <v>19</v>
      </c>
      <c r="L31" s="2529">
        <v>17</v>
      </c>
      <c r="M31" s="2529">
        <v>16</v>
      </c>
      <c r="N31" s="2613">
        <v>18</v>
      </c>
      <c r="O31" s="2553">
        <v>65</v>
      </c>
      <c r="P31" s="3341">
        <v>57</v>
      </c>
      <c r="Q31" s="2528">
        <v>75</v>
      </c>
      <c r="R31" s="2613">
        <v>70</v>
      </c>
    </row>
    <row r="32" spans="1:18" ht="17.25" customHeight="1">
      <c r="A32" s="2663" t="s">
        <v>816</v>
      </c>
      <c r="B32" s="2670"/>
      <c r="C32" s="2547">
        <v>0</v>
      </c>
      <c r="D32" s="3875">
        <v>500</v>
      </c>
      <c r="E32" s="3961">
        <v>470</v>
      </c>
      <c r="F32" s="2609">
        <v>483</v>
      </c>
      <c r="G32" s="2547">
        <v>445</v>
      </c>
      <c r="H32" s="2549">
        <v>468</v>
      </c>
      <c r="I32" s="2549">
        <v>220</v>
      </c>
      <c r="J32" s="2609">
        <v>405</v>
      </c>
      <c r="K32" s="2547">
        <v>398</v>
      </c>
      <c r="L32" s="2549">
        <v>427</v>
      </c>
      <c r="M32" s="2549">
        <v>395</v>
      </c>
      <c r="N32" s="2609">
        <v>392</v>
      </c>
      <c r="O32" s="3049">
        <v>1453</v>
      </c>
      <c r="P32" s="3401">
        <v>1093</v>
      </c>
      <c r="Q32" s="3046">
        <v>1538</v>
      </c>
      <c r="R32" s="2609">
        <v>1612</v>
      </c>
    </row>
    <row r="33" spans="1:18" ht="9.9499999999999993" customHeight="1">
      <c r="A33" s="2104"/>
      <c r="B33" s="2173"/>
      <c r="C33" s="2104"/>
      <c r="D33" s="2104"/>
      <c r="E33" s="3962"/>
      <c r="F33" s="2760"/>
      <c r="G33" s="2104"/>
      <c r="H33" s="2175"/>
      <c r="I33" s="2652"/>
      <c r="J33" s="2653"/>
      <c r="K33" s="2104"/>
      <c r="L33" s="2175"/>
      <c r="M33" s="2652"/>
      <c r="N33" s="2653"/>
      <c r="O33" s="2104"/>
      <c r="P33" s="3402"/>
      <c r="Q33" s="3405"/>
      <c r="R33" s="2653"/>
    </row>
    <row r="34" spans="1:18" ht="17.25" customHeight="1">
      <c r="A34" s="2077" t="s">
        <v>817</v>
      </c>
      <c r="B34" s="2173"/>
      <c r="C34" s="2654">
        <v>0</v>
      </c>
      <c r="D34" s="2654">
        <v>0.27121001390820582</v>
      </c>
      <c r="E34" s="3963">
        <v>0.25679758308157102</v>
      </c>
      <c r="F34" s="2761">
        <v>0.26392961876832843</v>
      </c>
      <c r="G34" s="2654">
        <v>0.25201938610662361</v>
      </c>
      <c r="H34" s="2655">
        <v>0.23222748815165878</v>
      </c>
      <c r="I34" s="2655">
        <v>0.25705329153605017</v>
      </c>
      <c r="J34" s="2656">
        <v>0.2521891418563923</v>
      </c>
      <c r="K34" s="2654">
        <v>0.23204419889502761</v>
      </c>
      <c r="L34" s="2655">
        <v>0.25628140703517588</v>
      </c>
      <c r="M34" s="2655">
        <v>0.26737967914438504</v>
      </c>
      <c r="N34" s="2656">
        <v>0.2518248175182482</v>
      </c>
      <c r="O34" s="2654">
        <v>0.26417838099854579</v>
      </c>
      <c r="P34" s="3374">
        <v>0.2449113591595535</v>
      </c>
      <c r="Q34" s="3037">
        <v>0.2469654528478058</v>
      </c>
      <c r="R34" s="2656">
        <v>0.25211204979991109</v>
      </c>
    </row>
    <row r="35" spans="1:18" ht="17.25" customHeight="1">
      <c r="A35" s="2071" t="s">
        <v>818</v>
      </c>
      <c r="B35" s="1581"/>
      <c r="C35" s="2553">
        <v>0</v>
      </c>
      <c r="D35" s="2553">
        <v>19</v>
      </c>
      <c r="E35" s="3956">
        <v>20</v>
      </c>
      <c r="F35" s="2759">
        <v>19</v>
      </c>
      <c r="G35" s="2553">
        <v>23</v>
      </c>
      <c r="H35" s="2529">
        <v>14</v>
      </c>
      <c r="I35" s="2529">
        <v>16</v>
      </c>
      <c r="J35" s="2613">
        <v>8</v>
      </c>
      <c r="K35" s="2553">
        <v>11</v>
      </c>
      <c r="L35" s="2529">
        <v>11</v>
      </c>
      <c r="M35" s="2529">
        <v>11</v>
      </c>
      <c r="N35" s="2613">
        <v>12</v>
      </c>
      <c r="O35" s="2553">
        <v>58</v>
      </c>
      <c r="P35" s="3341">
        <v>38</v>
      </c>
      <c r="Q35" s="2528">
        <v>61</v>
      </c>
      <c r="R35" s="2613">
        <v>45</v>
      </c>
    </row>
    <row r="36" spans="1:18" ht="17.25" customHeight="1">
      <c r="A36" s="2071" t="s">
        <v>819</v>
      </c>
      <c r="B36" s="1581"/>
      <c r="C36" s="2553">
        <v>0</v>
      </c>
      <c r="D36" s="2553">
        <v>198</v>
      </c>
      <c r="E36" s="3956">
        <v>191</v>
      </c>
      <c r="F36" s="2759">
        <v>191</v>
      </c>
      <c r="G36" s="2553">
        <v>186</v>
      </c>
      <c r="H36" s="2529">
        <v>186</v>
      </c>
      <c r="I36" s="2529">
        <v>182</v>
      </c>
      <c r="J36" s="2613">
        <v>182</v>
      </c>
      <c r="K36" s="2553">
        <v>171</v>
      </c>
      <c r="L36" s="2529">
        <v>172</v>
      </c>
      <c r="M36" s="2529">
        <v>164</v>
      </c>
      <c r="N36" s="2613">
        <v>165</v>
      </c>
      <c r="O36" s="2553">
        <v>580</v>
      </c>
      <c r="P36" s="3341">
        <v>550</v>
      </c>
      <c r="Q36" s="2528">
        <v>736</v>
      </c>
      <c r="R36" s="2613">
        <v>672</v>
      </c>
    </row>
    <row r="37" spans="1:18" ht="17.25" customHeight="1" thickBot="1">
      <c r="A37" s="2176" t="s">
        <v>776</v>
      </c>
      <c r="B37" s="2177"/>
      <c r="C37" s="2635">
        <v>0</v>
      </c>
      <c r="D37" s="3074">
        <v>341555</v>
      </c>
      <c r="E37" s="3964">
        <v>341107</v>
      </c>
      <c r="F37" s="3168">
        <v>339476</v>
      </c>
      <c r="G37" s="2635">
        <v>337882</v>
      </c>
      <c r="H37" s="2636">
        <v>337553</v>
      </c>
      <c r="I37" s="2636">
        <v>337329</v>
      </c>
      <c r="J37" s="2650">
        <v>337074</v>
      </c>
      <c r="K37" s="2635">
        <v>331459</v>
      </c>
      <c r="L37" s="2636">
        <v>329527</v>
      </c>
      <c r="M37" s="2636">
        <v>329275</v>
      </c>
      <c r="N37" s="2650">
        <v>328880</v>
      </c>
      <c r="O37" s="3074">
        <v>340708.33333333337</v>
      </c>
      <c r="P37" s="3403">
        <v>337317.59124087589</v>
      </c>
      <c r="Q37" s="3406">
        <v>337460.21311475412</v>
      </c>
      <c r="R37" s="2650">
        <v>329790.44383561646</v>
      </c>
    </row>
    <row r="38" spans="1:18" ht="9.9499999999999993" customHeight="1">
      <c r="A38" s="1581"/>
      <c r="B38" s="1581"/>
      <c r="C38" s="2078"/>
      <c r="D38" s="2078"/>
      <c r="E38" s="2078"/>
      <c r="F38" s="1976"/>
      <c r="G38" s="2078"/>
      <c r="H38" s="2078"/>
      <c r="I38" s="2078"/>
      <c r="J38" s="1976"/>
      <c r="K38" s="2078"/>
      <c r="L38" s="2078"/>
      <c r="M38" s="2078"/>
      <c r="N38" s="1976"/>
      <c r="O38" s="1976"/>
      <c r="P38" s="1976"/>
      <c r="Q38" s="2179"/>
      <c r="R38" s="2179"/>
    </row>
    <row r="39" spans="1:18" s="1579" customFormat="1" ht="17.25" customHeight="1" thickBot="1">
      <c r="A39" s="2180" t="s">
        <v>820</v>
      </c>
      <c r="B39" s="1581"/>
      <c r="C39" s="2078"/>
      <c r="D39" s="2078"/>
      <c r="E39" s="2078"/>
      <c r="F39" s="2097"/>
      <c r="G39" s="2078"/>
      <c r="H39" s="2078"/>
      <c r="I39" s="2078"/>
      <c r="J39" s="2097"/>
      <c r="K39" s="2078"/>
      <c r="L39" s="2078"/>
      <c r="M39" s="2078"/>
      <c r="N39" s="2097"/>
      <c r="O39" s="1976"/>
      <c r="P39" s="1976"/>
      <c r="Q39" s="2097"/>
      <c r="R39" s="2097"/>
    </row>
    <row r="40" spans="1:18" s="1579" customFormat="1" ht="17.25" customHeight="1">
      <c r="A40" s="2181" t="s">
        <v>807</v>
      </c>
      <c r="B40" s="2069"/>
      <c r="C40" s="2611">
        <v>0</v>
      </c>
      <c r="D40" s="2595">
        <v>55</v>
      </c>
      <c r="E40" s="2595">
        <v>46</v>
      </c>
      <c r="F40" s="2612">
        <v>68</v>
      </c>
      <c r="G40" s="2611">
        <v>53</v>
      </c>
      <c r="H40" s="2595">
        <v>48</v>
      </c>
      <c r="I40" s="2595">
        <v>75</v>
      </c>
      <c r="J40" s="2612">
        <v>55</v>
      </c>
      <c r="K40" s="2611">
        <v>64</v>
      </c>
      <c r="L40" s="2595">
        <v>61</v>
      </c>
      <c r="M40" s="2595">
        <v>123</v>
      </c>
      <c r="N40" s="2612">
        <v>63</v>
      </c>
      <c r="O40" s="3050">
        <v>169</v>
      </c>
      <c r="P40" s="3373">
        <v>178</v>
      </c>
      <c r="Q40" s="3102">
        <v>231</v>
      </c>
      <c r="R40" s="2612">
        <v>311</v>
      </c>
    </row>
    <row r="41" spans="1:18" s="1584" customFormat="1" ht="17.25" customHeight="1" thickBot="1">
      <c r="A41" s="3237" t="s">
        <v>808</v>
      </c>
      <c r="B41" s="3238"/>
      <c r="C41" s="2635">
        <v>0</v>
      </c>
      <c r="D41" s="2570">
        <v>10</v>
      </c>
      <c r="E41" s="2570">
        <v>7</v>
      </c>
      <c r="F41" s="2608">
        <v>4</v>
      </c>
      <c r="G41" s="2607">
        <v>2</v>
      </c>
      <c r="H41" s="2570">
        <v>0</v>
      </c>
      <c r="I41" s="2570">
        <v>2</v>
      </c>
      <c r="J41" s="2608">
        <v>0</v>
      </c>
      <c r="K41" s="2607">
        <v>0</v>
      </c>
      <c r="L41" s="2570">
        <v>0</v>
      </c>
      <c r="M41" s="2570">
        <v>0</v>
      </c>
      <c r="N41" s="2608">
        <v>0</v>
      </c>
      <c r="O41" s="2607">
        <v>21</v>
      </c>
      <c r="P41" s="2679">
        <v>2</v>
      </c>
      <c r="Q41" s="2582">
        <v>4</v>
      </c>
      <c r="R41" s="2608">
        <v>0</v>
      </c>
    </row>
    <row r="42" spans="1:18" s="1579" customFormat="1" ht="17.25" customHeight="1" thickBot="1">
      <c r="A42" s="2176" t="s">
        <v>821</v>
      </c>
      <c r="B42" s="2178"/>
      <c r="C42" s="2635">
        <v>0</v>
      </c>
      <c r="D42" s="2636">
        <v>65</v>
      </c>
      <c r="E42" s="2636">
        <v>53</v>
      </c>
      <c r="F42" s="2650">
        <v>72</v>
      </c>
      <c r="G42" s="2635">
        <v>55</v>
      </c>
      <c r="H42" s="2636">
        <v>48</v>
      </c>
      <c r="I42" s="2636">
        <v>77</v>
      </c>
      <c r="J42" s="2650">
        <v>55</v>
      </c>
      <c r="K42" s="2635">
        <v>64</v>
      </c>
      <c r="L42" s="2636">
        <v>61</v>
      </c>
      <c r="M42" s="2636">
        <v>123</v>
      </c>
      <c r="N42" s="2650">
        <v>63</v>
      </c>
      <c r="O42" s="3074">
        <v>190</v>
      </c>
      <c r="P42" s="3403">
        <v>180</v>
      </c>
      <c r="Q42" s="3406">
        <v>235</v>
      </c>
      <c r="R42" s="2650">
        <v>311</v>
      </c>
    </row>
    <row r="43" spans="1:18" s="1579" customFormat="1" ht="9.9499999999999993" customHeight="1" thickBot="1">
      <c r="C43" s="1584"/>
      <c r="D43" s="1584"/>
      <c r="E43" s="1584"/>
      <c r="F43" s="1584"/>
      <c r="G43" s="1584"/>
      <c r="H43" s="1584"/>
      <c r="I43" s="1584"/>
      <c r="J43" s="1584"/>
      <c r="K43" s="1584"/>
      <c r="L43" s="1584">
        <v>0</v>
      </c>
      <c r="M43" s="1584"/>
      <c r="N43" s="1584"/>
      <c r="O43" s="1584"/>
      <c r="P43" s="1584"/>
      <c r="Q43" s="1584"/>
      <c r="R43" s="1584"/>
    </row>
    <row r="44" spans="1:18" ht="17.25" customHeight="1">
      <c r="A44" s="2312" t="s">
        <v>822</v>
      </c>
      <c r="B44" s="2069"/>
      <c r="C44" s="2078"/>
      <c r="D44" s="2078"/>
      <c r="E44" s="2078"/>
      <c r="F44" s="2097"/>
      <c r="G44" s="2078"/>
      <c r="H44" s="2078"/>
      <c r="I44" s="2078"/>
      <c r="J44" s="2097"/>
      <c r="K44" s="2078"/>
      <c r="L44" s="2078"/>
      <c r="M44" s="2078"/>
      <c r="N44" s="2097"/>
      <c r="O44" s="1976"/>
      <c r="P44" s="1976"/>
      <c r="Q44" s="2097"/>
      <c r="R44" s="2097"/>
    </row>
    <row r="45" spans="1:18" ht="17.25" customHeight="1" thickBot="1">
      <c r="A45" s="1988" t="s">
        <v>773</v>
      </c>
      <c r="B45" s="2178"/>
      <c r="C45" s="2078"/>
      <c r="D45" s="2078"/>
      <c r="E45" s="2078"/>
      <c r="F45" s="2097"/>
      <c r="G45" s="2078"/>
      <c r="H45" s="2078"/>
      <c r="I45" s="2078"/>
      <c r="J45" s="2097"/>
      <c r="K45" s="2078"/>
      <c r="L45" s="2078"/>
      <c r="M45" s="2078"/>
      <c r="N45" s="2097"/>
      <c r="O45" s="1976"/>
      <c r="P45" s="1976"/>
      <c r="Q45" s="2097"/>
      <c r="R45" s="2097"/>
    </row>
    <row r="46" spans="1:18" s="1583" customFormat="1" ht="17.25" customHeight="1">
      <c r="A46" s="2182" t="s">
        <v>823</v>
      </c>
      <c r="B46" s="2070"/>
      <c r="C46" s="2611">
        <v>0</v>
      </c>
      <c r="D46" s="2595">
        <v>240</v>
      </c>
      <c r="E46" s="2595">
        <v>233</v>
      </c>
      <c r="F46" s="2612">
        <v>213</v>
      </c>
      <c r="G46" s="2611">
        <v>191</v>
      </c>
      <c r="H46" s="2595">
        <v>199</v>
      </c>
      <c r="I46" s="2595">
        <v>-13</v>
      </c>
      <c r="J46" s="2612">
        <v>180</v>
      </c>
      <c r="K46" s="2611">
        <v>183</v>
      </c>
      <c r="L46" s="2595">
        <v>193</v>
      </c>
      <c r="M46" s="2595">
        <v>164</v>
      </c>
      <c r="N46" s="2612">
        <v>171</v>
      </c>
      <c r="O46" s="3050">
        <v>686</v>
      </c>
      <c r="P46" s="3373">
        <v>366</v>
      </c>
      <c r="Q46" s="3102">
        <v>557</v>
      </c>
      <c r="R46" s="2612">
        <v>711</v>
      </c>
    </row>
    <row r="47" spans="1:18" s="1583" customFormat="1" ht="17.25" customHeight="1">
      <c r="A47" s="1855" t="s">
        <v>824</v>
      </c>
      <c r="B47" s="2079"/>
      <c r="C47" s="2553">
        <v>0</v>
      </c>
      <c r="D47" s="2529">
        <v>112</v>
      </c>
      <c r="E47" s="2529">
        <v>105</v>
      </c>
      <c r="F47" s="2613">
        <v>106</v>
      </c>
      <c r="G47" s="2553">
        <v>92</v>
      </c>
      <c r="H47" s="2529">
        <v>87</v>
      </c>
      <c r="I47" s="2529">
        <v>84</v>
      </c>
      <c r="J47" s="2613">
        <v>84</v>
      </c>
      <c r="K47" s="2553">
        <v>75</v>
      </c>
      <c r="L47" s="2529">
        <v>82</v>
      </c>
      <c r="M47" s="2529">
        <v>84</v>
      </c>
      <c r="N47" s="2613">
        <v>81</v>
      </c>
      <c r="O47" s="2553">
        <v>323</v>
      </c>
      <c r="P47" s="3341">
        <v>255</v>
      </c>
      <c r="Q47" s="2528">
        <v>347</v>
      </c>
      <c r="R47" s="2613">
        <v>322</v>
      </c>
    </row>
    <row r="48" spans="1:18" s="1583" customFormat="1" ht="17.25" customHeight="1">
      <c r="A48" s="1855" t="s">
        <v>825</v>
      </c>
      <c r="B48" s="2079"/>
      <c r="C48" s="2553">
        <v>0</v>
      </c>
      <c r="D48" s="2529">
        <v>168</v>
      </c>
      <c r="E48" s="2529">
        <v>175</v>
      </c>
      <c r="F48" s="2613">
        <v>183</v>
      </c>
      <c r="G48" s="2553">
        <v>176</v>
      </c>
      <c r="H48" s="2529">
        <v>156</v>
      </c>
      <c r="I48" s="2529">
        <v>149</v>
      </c>
      <c r="J48" s="2613">
        <v>149</v>
      </c>
      <c r="K48" s="2553">
        <v>144</v>
      </c>
      <c r="L48" s="2529">
        <v>187</v>
      </c>
      <c r="M48" s="2529">
        <v>167</v>
      </c>
      <c r="N48" s="2613">
        <v>169</v>
      </c>
      <c r="O48" s="2553">
        <v>526</v>
      </c>
      <c r="P48" s="3341">
        <v>454</v>
      </c>
      <c r="Q48" s="2528">
        <v>630</v>
      </c>
      <c r="R48" s="2613">
        <v>667</v>
      </c>
    </row>
    <row r="49" spans="1:18" s="1583" customFormat="1" ht="17.25" customHeight="1">
      <c r="A49" s="1855" t="s">
        <v>1345</v>
      </c>
      <c r="B49" s="3407"/>
      <c r="C49" s="2553">
        <v>0</v>
      </c>
      <c r="D49" s="3159">
        <v>51</v>
      </c>
      <c r="E49" s="3159">
        <v>40</v>
      </c>
      <c r="F49" s="2759">
        <v>38</v>
      </c>
      <c r="G49" s="2553">
        <v>21</v>
      </c>
      <c r="H49" s="3159">
        <v>64</v>
      </c>
      <c r="I49" s="3159">
        <v>22</v>
      </c>
      <c r="J49" s="2759">
        <v>40</v>
      </c>
      <c r="K49" s="2553">
        <v>22</v>
      </c>
      <c r="L49" s="3159">
        <v>16</v>
      </c>
      <c r="M49" s="3159">
        <v>8</v>
      </c>
      <c r="N49" s="2759">
        <v>8</v>
      </c>
      <c r="O49" s="2553">
        <v>129</v>
      </c>
      <c r="P49" s="3341">
        <v>126</v>
      </c>
      <c r="Q49" s="2528">
        <v>147</v>
      </c>
      <c r="R49" s="2759">
        <v>54</v>
      </c>
    </row>
    <row r="50" spans="1:18" s="1583" customFormat="1" ht="17.25" customHeight="1" thickBot="1">
      <c r="A50" s="2183" t="s">
        <v>826</v>
      </c>
      <c r="B50" s="2184"/>
      <c r="C50" s="2635">
        <v>0</v>
      </c>
      <c r="D50" s="2636">
        <v>-47</v>
      </c>
      <c r="E50" s="2636">
        <v>-61</v>
      </c>
      <c r="F50" s="2650">
        <v>-38</v>
      </c>
      <c r="G50" s="2635">
        <v>-17</v>
      </c>
      <c r="H50" s="2636">
        <v>-20</v>
      </c>
      <c r="I50" s="2636">
        <v>-5</v>
      </c>
      <c r="J50" s="2650">
        <v>-26</v>
      </c>
      <c r="K50" s="2635">
        <v>-7</v>
      </c>
      <c r="L50" s="2636">
        <v>-34</v>
      </c>
      <c r="M50" s="2636">
        <v>-12</v>
      </c>
      <c r="N50" s="2650">
        <v>-19</v>
      </c>
      <c r="O50" s="3074">
        <v>-146</v>
      </c>
      <c r="P50" s="3403">
        <v>-51</v>
      </c>
      <c r="Q50" s="3406">
        <v>-68</v>
      </c>
      <c r="R50" s="2650">
        <v>-72</v>
      </c>
    </row>
    <row r="51" spans="1:18" ht="9.9499999999999993" customHeight="1">
      <c r="C51" s="1583"/>
      <c r="D51" s="1583"/>
      <c r="E51" s="1583"/>
      <c r="F51" s="1583"/>
      <c r="G51" s="1583"/>
      <c r="H51" s="1583"/>
      <c r="I51" s="1583"/>
      <c r="J51" s="1583"/>
      <c r="K51" s="1583"/>
      <c r="L51" s="1583"/>
      <c r="M51" s="1583"/>
      <c r="N51" s="1583"/>
      <c r="O51" s="1583"/>
      <c r="P51" s="1583"/>
      <c r="Q51" s="1583"/>
      <c r="R51" s="1583"/>
    </row>
    <row r="52" spans="1:18">
      <c r="A52" s="2185"/>
      <c r="C52" s="1835"/>
      <c r="D52" s="1835"/>
      <c r="E52" s="1583"/>
      <c r="F52" s="1583"/>
      <c r="G52" s="1835"/>
      <c r="H52" s="1835"/>
      <c r="I52" s="1583"/>
      <c r="J52" s="1583"/>
      <c r="K52" s="1835"/>
      <c r="L52" s="1835"/>
      <c r="M52" s="1583"/>
      <c r="N52" s="1583"/>
      <c r="O52" s="1583"/>
      <c r="P52" s="1583"/>
      <c r="Q52" s="1583"/>
      <c r="R52" s="1583"/>
    </row>
    <row r="53" spans="1:18" s="1583" customFormat="1"/>
    <row r="54" spans="1:18" s="1583" customFormat="1"/>
    <row r="55" spans="1:18" s="1583" customFormat="1"/>
    <row r="56" spans="1:18" s="1583" customFormat="1"/>
    <row r="57" spans="1:18" s="1583" customFormat="1"/>
    <row r="58" spans="1:18" s="1583" customFormat="1"/>
  </sheetData>
  <customSheetViews>
    <customSheetView guid="{6E56944C-2EC7-4E86-A58B-8D822666CEE1}" scale="75" colorId="22" showPageBreaks="1" showGridLines="0" fitToPage="1" printArea="1" hiddenColumns="1" showRuler="0">
      <pane xSplit="5" ySplit="5" topLeftCell="J6" activePane="bottomRight" state="frozen"/>
      <selection pane="bottomRight" activeCell="R8" sqref="R8"/>
      <pageMargins left="0.45" right="0.2" top="0.43307086614173201" bottom="0.511811023622047" header="0.511811023622047" footer="0.27559055118110198"/>
      <pageSetup scale="55" orientation="landscape" r:id="rId1"/>
      <headerFooter alignWithMargins="0">
        <oddFooter>&amp;L&amp;"Tahoma,Italic"National Bank of Canada Supplementary Financial Information&amp;R&amp;"Tahoma,Italic"&amp;A</oddFooter>
      </headerFooter>
    </customSheetView>
  </customSheetViews>
  <mergeCells count="8">
    <mergeCell ref="A4:B4"/>
    <mergeCell ref="A21:B21"/>
    <mergeCell ref="A1:R1"/>
    <mergeCell ref="K3:N3"/>
    <mergeCell ref="G3:J3"/>
    <mergeCell ref="C3:F3"/>
    <mergeCell ref="O3:P3"/>
    <mergeCell ref="Q3:R3"/>
  </mergeCells>
  <phoneticPr fontId="21" type="noConversion"/>
  <printOptions horizontalCentered="1"/>
  <pageMargins left="0.31496062992125984" right="0.27559055118110237" top="0.39370078740157483" bottom="0.39370078740157483" header="0.19685039370078741" footer="0.19685039370078741"/>
  <pageSetup scale="60" orientation="landscape" r:id="rId2"/>
  <headerFooter scaleWithDoc="0" alignWithMargins="0">
    <oddFooter>&amp;L&amp;"MetaBookLF-Roman,Italique"&amp;8Banque Nationale du Canada - Informations financières complémentaires&amp;R&amp;"MetaBookLF-Roman,Italique"&amp;8page &amp;P</oddFooter>
  </headerFooter>
  <drawing r:id="rId3"/>
  <legacyDrawing r:id="rId4"/>
  <oleObjects>
    <mc:AlternateContent xmlns:mc="http://schemas.openxmlformats.org/markup-compatibility/2006">
      <mc:Choice Requires="x14">
        <oleObject progId="Word.Document.8" shapeId="35847" r:id="rId5">
          <objectPr defaultSize="0" autoPict="0" r:id="rId6">
            <anchor moveWithCells="1">
              <from>
                <xdr:col>0</xdr:col>
                <xdr:colOff>76200</xdr:colOff>
                <xdr:row>0</xdr:row>
                <xdr:rowOff>76200</xdr:rowOff>
              </from>
              <to>
                <xdr:col>0</xdr:col>
                <xdr:colOff>371475</xdr:colOff>
                <xdr:row>2</xdr:row>
                <xdr:rowOff>123825</xdr:rowOff>
              </to>
            </anchor>
          </objectPr>
        </oleObject>
      </mc:Choice>
      <mc:Fallback>
        <oleObject progId="Word.Document.8" shapeId="35847" r:id="rId5"/>
      </mc:Fallback>
    </mc:AlternateContent>
  </oleObject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38">
    <tabColor rgb="FF0070C0"/>
    <pageSetUpPr fitToPage="1"/>
  </sheetPr>
  <dimension ref="A1:J80"/>
  <sheetViews>
    <sheetView showGridLines="0" showZeros="0" defaultGridColor="0" view="pageBreakPreview" topLeftCell="A19" colorId="22" zoomScale="75" zoomScaleSheetLayoutView="75" workbookViewId="0">
      <selection activeCell="C14" sqref="C14"/>
    </sheetView>
  </sheetViews>
  <sheetFormatPr defaultColWidth="8.88671875" defaultRowHeight="15"/>
  <cols>
    <col min="1" max="1" width="10.77734375" customWidth="1"/>
    <col min="2" max="2" width="38.33203125" customWidth="1"/>
    <col min="3" max="4" width="15.6640625" hidden="1" customWidth="1"/>
    <col min="5" max="10" width="20.44140625" customWidth="1"/>
    <col min="252" max="252" width="10.77734375" customWidth="1"/>
    <col min="253" max="253" width="34.21875" customWidth="1"/>
    <col min="254" max="264" width="13.33203125" customWidth="1"/>
    <col min="265" max="265" width="11.77734375" customWidth="1"/>
    <col min="508" max="508" width="10.77734375" customWidth="1"/>
    <col min="509" max="509" width="34.21875" customWidth="1"/>
    <col min="510" max="520" width="13.33203125" customWidth="1"/>
    <col min="521" max="521" width="11.77734375" customWidth="1"/>
    <col min="764" max="764" width="10.77734375" customWidth="1"/>
    <col min="765" max="765" width="34.21875" customWidth="1"/>
    <col min="766" max="776" width="13.33203125" customWidth="1"/>
    <col min="777" max="777" width="11.77734375" customWidth="1"/>
    <col min="1020" max="1020" width="10.77734375" customWidth="1"/>
    <col min="1021" max="1021" width="34.21875" customWidth="1"/>
    <col min="1022" max="1032" width="13.33203125" customWidth="1"/>
    <col min="1033" max="1033" width="11.77734375" customWidth="1"/>
    <col min="1276" max="1276" width="10.77734375" customWidth="1"/>
    <col min="1277" max="1277" width="34.21875" customWidth="1"/>
    <col min="1278" max="1288" width="13.33203125" customWidth="1"/>
    <col min="1289" max="1289" width="11.77734375" customWidth="1"/>
    <col min="1532" max="1532" width="10.77734375" customWidth="1"/>
    <col min="1533" max="1533" width="34.21875" customWidth="1"/>
    <col min="1534" max="1544" width="13.33203125" customWidth="1"/>
    <col min="1545" max="1545" width="11.77734375" customWidth="1"/>
    <col min="1788" max="1788" width="10.77734375" customWidth="1"/>
    <col min="1789" max="1789" width="34.21875" customWidth="1"/>
    <col min="1790" max="1800" width="13.33203125" customWidth="1"/>
    <col min="1801" max="1801" width="11.77734375" customWidth="1"/>
    <col min="2044" max="2044" width="10.77734375" customWidth="1"/>
    <col min="2045" max="2045" width="34.21875" customWidth="1"/>
    <col min="2046" max="2056" width="13.33203125" customWidth="1"/>
    <col min="2057" max="2057" width="11.77734375" customWidth="1"/>
    <col min="2300" max="2300" width="10.77734375" customWidth="1"/>
    <col min="2301" max="2301" width="34.21875" customWidth="1"/>
    <col min="2302" max="2312" width="13.33203125" customWidth="1"/>
    <col min="2313" max="2313" width="11.77734375" customWidth="1"/>
    <col min="2556" max="2556" width="10.77734375" customWidth="1"/>
    <col min="2557" max="2557" width="34.21875" customWidth="1"/>
    <col min="2558" max="2568" width="13.33203125" customWidth="1"/>
    <col min="2569" max="2569" width="11.77734375" customWidth="1"/>
    <col min="2812" max="2812" width="10.77734375" customWidth="1"/>
    <col min="2813" max="2813" width="34.21875" customWidth="1"/>
    <col min="2814" max="2824" width="13.33203125" customWidth="1"/>
    <col min="2825" max="2825" width="11.77734375" customWidth="1"/>
    <col min="3068" max="3068" width="10.77734375" customWidth="1"/>
    <col min="3069" max="3069" width="34.21875" customWidth="1"/>
    <col min="3070" max="3080" width="13.33203125" customWidth="1"/>
    <col min="3081" max="3081" width="11.77734375" customWidth="1"/>
    <col min="3324" max="3324" width="10.77734375" customWidth="1"/>
    <col min="3325" max="3325" width="34.21875" customWidth="1"/>
    <col min="3326" max="3336" width="13.33203125" customWidth="1"/>
    <col min="3337" max="3337" width="11.77734375" customWidth="1"/>
    <col min="3580" max="3580" width="10.77734375" customWidth="1"/>
    <col min="3581" max="3581" width="34.21875" customWidth="1"/>
    <col min="3582" max="3592" width="13.33203125" customWidth="1"/>
    <col min="3593" max="3593" width="11.77734375" customWidth="1"/>
    <col min="3836" max="3836" width="10.77734375" customWidth="1"/>
    <col min="3837" max="3837" width="34.21875" customWidth="1"/>
    <col min="3838" max="3848" width="13.33203125" customWidth="1"/>
    <col min="3849" max="3849" width="11.77734375" customWidth="1"/>
    <col min="4092" max="4092" width="10.77734375" customWidth="1"/>
    <col min="4093" max="4093" width="34.21875" customWidth="1"/>
    <col min="4094" max="4104" width="13.33203125" customWidth="1"/>
    <col min="4105" max="4105" width="11.77734375" customWidth="1"/>
    <col min="4348" max="4348" width="10.77734375" customWidth="1"/>
    <col min="4349" max="4349" width="34.21875" customWidth="1"/>
    <col min="4350" max="4360" width="13.33203125" customWidth="1"/>
    <col min="4361" max="4361" width="11.77734375" customWidth="1"/>
    <col min="4604" max="4604" width="10.77734375" customWidth="1"/>
    <col min="4605" max="4605" width="34.21875" customWidth="1"/>
    <col min="4606" max="4616" width="13.33203125" customWidth="1"/>
    <col min="4617" max="4617" width="11.77734375" customWidth="1"/>
    <col min="4860" max="4860" width="10.77734375" customWidth="1"/>
    <col min="4861" max="4861" width="34.21875" customWidth="1"/>
    <col min="4862" max="4872" width="13.33203125" customWidth="1"/>
    <col min="4873" max="4873" width="11.77734375" customWidth="1"/>
    <col min="5116" max="5116" width="10.77734375" customWidth="1"/>
    <col min="5117" max="5117" width="34.21875" customWidth="1"/>
    <col min="5118" max="5128" width="13.33203125" customWidth="1"/>
    <col min="5129" max="5129" width="11.77734375" customWidth="1"/>
    <col min="5372" max="5372" width="10.77734375" customWidth="1"/>
    <col min="5373" max="5373" width="34.21875" customWidth="1"/>
    <col min="5374" max="5384" width="13.33203125" customWidth="1"/>
    <col min="5385" max="5385" width="11.77734375" customWidth="1"/>
    <col min="5628" max="5628" width="10.77734375" customWidth="1"/>
    <col min="5629" max="5629" width="34.21875" customWidth="1"/>
    <col min="5630" max="5640" width="13.33203125" customWidth="1"/>
    <col min="5641" max="5641" width="11.77734375" customWidth="1"/>
    <col min="5884" max="5884" width="10.77734375" customWidth="1"/>
    <col min="5885" max="5885" width="34.21875" customWidth="1"/>
    <col min="5886" max="5896" width="13.33203125" customWidth="1"/>
    <col min="5897" max="5897" width="11.77734375" customWidth="1"/>
    <col min="6140" max="6140" width="10.77734375" customWidth="1"/>
    <col min="6141" max="6141" width="34.21875" customWidth="1"/>
    <col min="6142" max="6152" width="13.33203125" customWidth="1"/>
    <col min="6153" max="6153" width="11.77734375" customWidth="1"/>
    <col min="6396" max="6396" width="10.77734375" customWidth="1"/>
    <col min="6397" max="6397" width="34.21875" customWidth="1"/>
    <col min="6398" max="6408" width="13.33203125" customWidth="1"/>
    <col min="6409" max="6409" width="11.77734375" customWidth="1"/>
    <col min="6652" max="6652" width="10.77734375" customWidth="1"/>
    <col min="6653" max="6653" width="34.21875" customWidth="1"/>
    <col min="6654" max="6664" width="13.33203125" customWidth="1"/>
    <col min="6665" max="6665" width="11.77734375" customWidth="1"/>
    <col min="6908" max="6908" width="10.77734375" customWidth="1"/>
    <col min="6909" max="6909" width="34.21875" customWidth="1"/>
    <col min="6910" max="6920" width="13.33203125" customWidth="1"/>
    <col min="6921" max="6921" width="11.77734375" customWidth="1"/>
    <col min="7164" max="7164" width="10.77734375" customWidth="1"/>
    <col min="7165" max="7165" width="34.21875" customWidth="1"/>
    <col min="7166" max="7176" width="13.33203125" customWidth="1"/>
    <col min="7177" max="7177" width="11.77734375" customWidth="1"/>
    <col min="7420" max="7420" width="10.77734375" customWidth="1"/>
    <col min="7421" max="7421" width="34.21875" customWidth="1"/>
    <col min="7422" max="7432" width="13.33203125" customWidth="1"/>
    <col min="7433" max="7433" width="11.77734375" customWidth="1"/>
    <col min="7676" max="7676" width="10.77734375" customWidth="1"/>
    <col min="7677" max="7677" width="34.21875" customWidth="1"/>
    <col min="7678" max="7688" width="13.33203125" customWidth="1"/>
    <col min="7689" max="7689" width="11.77734375" customWidth="1"/>
    <col min="7932" max="7932" width="10.77734375" customWidth="1"/>
    <col min="7933" max="7933" width="34.21875" customWidth="1"/>
    <col min="7934" max="7944" width="13.33203125" customWidth="1"/>
    <col min="7945" max="7945" width="11.77734375" customWidth="1"/>
    <col min="8188" max="8188" width="10.77734375" customWidth="1"/>
    <col min="8189" max="8189" width="34.21875" customWidth="1"/>
    <col min="8190" max="8200" width="13.33203125" customWidth="1"/>
    <col min="8201" max="8201" width="11.77734375" customWidth="1"/>
    <col min="8444" max="8444" width="10.77734375" customWidth="1"/>
    <col min="8445" max="8445" width="34.21875" customWidth="1"/>
    <col min="8446" max="8456" width="13.33203125" customWidth="1"/>
    <col min="8457" max="8457" width="11.77734375" customWidth="1"/>
    <col min="8700" max="8700" width="10.77734375" customWidth="1"/>
    <col min="8701" max="8701" width="34.21875" customWidth="1"/>
    <col min="8702" max="8712" width="13.33203125" customWidth="1"/>
    <col min="8713" max="8713" width="11.77734375" customWidth="1"/>
    <col min="8956" max="8956" width="10.77734375" customWidth="1"/>
    <col min="8957" max="8957" width="34.21875" customWidth="1"/>
    <col min="8958" max="8968" width="13.33203125" customWidth="1"/>
    <col min="8969" max="8969" width="11.77734375" customWidth="1"/>
    <col min="9212" max="9212" width="10.77734375" customWidth="1"/>
    <col min="9213" max="9213" width="34.21875" customWidth="1"/>
    <col min="9214" max="9224" width="13.33203125" customWidth="1"/>
    <col min="9225" max="9225" width="11.77734375" customWidth="1"/>
    <col min="9468" max="9468" width="10.77734375" customWidth="1"/>
    <col min="9469" max="9469" width="34.21875" customWidth="1"/>
    <col min="9470" max="9480" width="13.33203125" customWidth="1"/>
    <col min="9481" max="9481" width="11.77734375" customWidth="1"/>
    <col min="9724" max="9724" width="10.77734375" customWidth="1"/>
    <col min="9725" max="9725" width="34.21875" customWidth="1"/>
    <col min="9726" max="9736" width="13.33203125" customWidth="1"/>
    <col min="9737" max="9737" width="11.77734375" customWidth="1"/>
    <col min="9980" max="9980" width="10.77734375" customWidth="1"/>
    <col min="9981" max="9981" width="34.21875" customWidth="1"/>
    <col min="9982" max="9992" width="13.33203125" customWidth="1"/>
    <col min="9993" max="9993" width="11.77734375" customWidth="1"/>
    <col min="10236" max="10236" width="10.77734375" customWidth="1"/>
    <col min="10237" max="10237" width="34.21875" customWidth="1"/>
    <col min="10238" max="10248" width="13.33203125" customWidth="1"/>
    <col min="10249" max="10249" width="11.77734375" customWidth="1"/>
    <col min="10492" max="10492" width="10.77734375" customWidth="1"/>
    <col min="10493" max="10493" width="34.21875" customWidth="1"/>
    <col min="10494" max="10504" width="13.33203125" customWidth="1"/>
    <col min="10505" max="10505" width="11.77734375" customWidth="1"/>
    <col min="10748" max="10748" width="10.77734375" customWidth="1"/>
    <col min="10749" max="10749" width="34.21875" customWidth="1"/>
    <col min="10750" max="10760" width="13.33203125" customWidth="1"/>
    <col min="10761" max="10761" width="11.77734375" customWidth="1"/>
    <col min="11004" max="11004" width="10.77734375" customWidth="1"/>
    <col min="11005" max="11005" width="34.21875" customWidth="1"/>
    <col min="11006" max="11016" width="13.33203125" customWidth="1"/>
    <col min="11017" max="11017" width="11.77734375" customWidth="1"/>
    <col min="11260" max="11260" width="10.77734375" customWidth="1"/>
    <col min="11261" max="11261" width="34.21875" customWidth="1"/>
    <col min="11262" max="11272" width="13.33203125" customWidth="1"/>
    <col min="11273" max="11273" width="11.77734375" customWidth="1"/>
    <col min="11516" max="11516" width="10.77734375" customWidth="1"/>
    <col min="11517" max="11517" width="34.21875" customWidth="1"/>
    <col min="11518" max="11528" width="13.33203125" customWidth="1"/>
    <col min="11529" max="11529" width="11.77734375" customWidth="1"/>
    <col min="11772" max="11772" width="10.77734375" customWidth="1"/>
    <col min="11773" max="11773" width="34.21875" customWidth="1"/>
    <col min="11774" max="11784" width="13.33203125" customWidth="1"/>
    <col min="11785" max="11785" width="11.77734375" customWidth="1"/>
    <col min="12028" max="12028" width="10.77734375" customWidth="1"/>
    <col min="12029" max="12029" width="34.21875" customWidth="1"/>
    <col min="12030" max="12040" width="13.33203125" customWidth="1"/>
    <col min="12041" max="12041" width="11.77734375" customWidth="1"/>
    <col min="12284" max="12284" width="10.77734375" customWidth="1"/>
    <col min="12285" max="12285" width="34.21875" customWidth="1"/>
    <col min="12286" max="12296" width="13.33203125" customWidth="1"/>
    <col min="12297" max="12297" width="11.77734375" customWidth="1"/>
    <col min="12540" max="12540" width="10.77734375" customWidth="1"/>
    <col min="12541" max="12541" width="34.21875" customWidth="1"/>
    <col min="12542" max="12552" width="13.33203125" customWidth="1"/>
    <col min="12553" max="12553" width="11.77734375" customWidth="1"/>
    <col min="12796" max="12796" width="10.77734375" customWidth="1"/>
    <col min="12797" max="12797" width="34.21875" customWidth="1"/>
    <col min="12798" max="12808" width="13.33203125" customWidth="1"/>
    <col min="12809" max="12809" width="11.77734375" customWidth="1"/>
    <col min="13052" max="13052" width="10.77734375" customWidth="1"/>
    <col min="13053" max="13053" width="34.21875" customWidth="1"/>
    <col min="13054" max="13064" width="13.33203125" customWidth="1"/>
    <col min="13065" max="13065" width="11.77734375" customWidth="1"/>
    <col min="13308" max="13308" width="10.77734375" customWidth="1"/>
    <col min="13309" max="13309" width="34.21875" customWidth="1"/>
    <col min="13310" max="13320" width="13.33203125" customWidth="1"/>
    <col min="13321" max="13321" width="11.77734375" customWidth="1"/>
    <col min="13564" max="13564" width="10.77734375" customWidth="1"/>
    <col min="13565" max="13565" width="34.21875" customWidth="1"/>
    <col min="13566" max="13576" width="13.33203125" customWidth="1"/>
    <col min="13577" max="13577" width="11.77734375" customWidth="1"/>
    <col min="13820" max="13820" width="10.77734375" customWidth="1"/>
    <col min="13821" max="13821" width="34.21875" customWidth="1"/>
    <col min="13822" max="13832" width="13.33203125" customWidth="1"/>
    <col min="13833" max="13833" width="11.77734375" customWidth="1"/>
    <col min="14076" max="14076" width="10.77734375" customWidth="1"/>
    <col min="14077" max="14077" width="34.21875" customWidth="1"/>
    <col min="14078" max="14088" width="13.33203125" customWidth="1"/>
    <col min="14089" max="14089" width="11.77734375" customWidth="1"/>
    <col min="14332" max="14332" width="10.77734375" customWidth="1"/>
    <col min="14333" max="14333" width="34.21875" customWidth="1"/>
    <col min="14334" max="14344" width="13.33203125" customWidth="1"/>
    <col min="14345" max="14345" width="11.77734375" customWidth="1"/>
    <col min="14588" max="14588" width="10.77734375" customWidth="1"/>
    <col min="14589" max="14589" width="34.21875" customWidth="1"/>
    <col min="14590" max="14600" width="13.33203125" customWidth="1"/>
    <col min="14601" max="14601" width="11.77734375" customWidth="1"/>
    <col min="14844" max="14844" width="10.77734375" customWidth="1"/>
    <col min="14845" max="14845" width="34.21875" customWidth="1"/>
    <col min="14846" max="14856" width="13.33203125" customWidth="1"/>
    <col min="14857" max="14857" width="11.77734375" customWidth="1"/>
    <col min="15100" max="15100" width="10.77734375" customWidth="1"/>
    <col min="15101" max="15101" width="34.21875" customWidth="1"/>
    <col min="15102" max="15112" width="13.33203125" customWidth="1"/>
    <col min="15113" max="15113" width="11.77734375" customWidth="1"/>
    <col min="15356" max="15356" width="10.77734375" customWidth="1"/>
    <col min="15357" max="15357" width="34.21875" customWidth="1"/>
    <col min="15358" max="15368" width="13.33203125" customWidth="1"/>
    <col min="15369" max="15369" width="11.77734375" customWidth="1"/>
    <col min="15612" max="15612" width="10.77734375" customWidth="1"/>
    <col min="15613" max="15613" width="34.21875" customWidth="1"/>
    <col min="15614" max="15624" width="13.33203125" customWidth="1"/>
    <col min="15625" max="15625" width="11.77734375" customWidth="1"/>
    <col min="15868" max="15868" width="10.77734375" customWidth="1"/>
    <col min="15869" max="15869" width="34.21875" customWidth="1"/>
    <col min="15870" max="15880" width="13.33203125" customWidth="1"/>
    <col min="15881" max="15881" width="11.77734375" customWidth="1"/>
    <col min="16124" max="16124" width="10.77734375" customWidth="1"/>
    <col min="16125" max="16125" width="34.21875" customWidth="1"/>
    <col min="16126" max="16136" width="13.33203125" customWidth="1"/>
    <col min="16137" max="16137" width="11.77734375" customWidth="1"/>
  </cols>
  <sheetData>
    <row r="1" spans="1:10" ht="23.1" customHeight="1">
      <c r="A1" s="4265" t="s">
        <v>651</v>
      </c>
      <c r="B1" s="4265"/>
      <c r="C1" s="4265"/>
      <c r="D1" s="4265"/>
      <c r="E1" s="4265"/>
      <c r="F1" s="4265"/>
      <c r="G1" s="4265"/>
      <c r="H1" s="4265"/>
      <c r="I1" s="4265"/>
      <c r="J1" s="4265"/>
    </row>
    <row r="2" spans="1:10" s="50" customFormat="1" ht="5.25" customHeight="1">
      <c r="A2" s="342" t="s">
        <v>0</v>
      </c>
      <c r="B2" s="342"/>
      <c r="C2" s="342"/>
      <c r="D2" s="342"/>
      <c r="E2" s="342"/>
      <c r="F2" s="342"/>
      <c r="G2" s="342"/>
      <c r="H2" s="342"/>
      <c r="I2" s="342"/>
      <c r="J2" s="342"/>
    </row>
    <row r="3" spans="1:10" ht="3.75" customHeight="1" thickBot="1">
      <c r="B3" s="5"/>
      <c r="C3" s="5"/>
      <c r="D3" s="5"/>
      <c r="E3" s="5"/>
      <c r="F3" s="5"/>
      <c r="G3" s="5"/>
      <c r="H3" s="5"/>
      <c r="I3" s="5"/>
      <c r="J3" s="5"/>
    </row>
    <row r="4" spans="1:10" s="42" customFormat="1" ht="21" customHeight="1">
      <c r="A4" s="343"/>
      <c r="B4" s="344"/>
      <c r="C4" s="4313">
        <v>2014</v>
      </c>
      <c r="D4" s="4314"/>
      <c r="E4" s="4314"/>
      <c r="F4" s="4315"/>
      <c r="G4" s="4313">
        <v>2013</v>
      </c>
      <c r="H4" s="4314"/>
      <c r="I4" s="4314"/>
      <c r="J4" s="4322"/>
    </row>
    <row r="5" spans="1:10" ht="21" customHeight="1" thickBot="1">
      <c r="A5" s="17"/>
      <c r="B5" s="15"/>
      <c r="C5" s="22" t="s">
        <v>1</v>
      </c>
      <c r="D5" s="616" t="s">
        <v>2</v>
      </c>
      <c r="E5" s="37" t="s">
        <v>3</v>
      </c>
      <c r="F5" s="37" t="s">
        <v>4</v>
      </c>
      <c r="G5" s="22" t="s">
        <v>1</v>
      </c>
      <c r="H5" s="623" t="s">
        <v>2</v>
      </c>
      <c r="I5" s="37" t="s">
        <v>3</v>
      </c>
      <c r="J5" s="23" t="s">
        <v>4</v>
      </c>
    </row>
    <row r="6" spans="1:10" ht="18" customHeight="1" thickBot="1">
      <c r="A6" s="2" t="s">
        <v>249</v>
      </c>
      <c r="B6" s="727"/>
      <c r="C6" s="4521" t="s">
        <v>318</v>
      </c>
      <c r="D6" s="4519"/>
      <c r="E6" s="4519"/>
      <c r="F6" s="4522"/>
      <c r="G6" s="4519" t="s">
        <v>318</v>
      </c>
      <c r="H6" s="4519"/>
      <c r="I6" s="4519"/>
      <c r="J6" s="4520"/>
    </row>
    <row r="7" spans="1:10" ht="9.75" customHeight="1">
      <c r="A7" s="345"/>
      <c r="B7" s="346"/>
      <c r="C7" s="847"/>
      <c r="D7" s="1483"/>
      <c r="E7" s="1496"/>
      <c r="F7" s="1486"/>
      <c r="G7" s="1439"/>
      <c r="H7" s="48"/>
      <c r="I7" s="1440"/>
      <c r="J7" s="1441"/>
    </row>
    <row r="8" spans="1:10" ht="15.75">
      <c r="A8" s="10" t="s">
        <v>172</v>
      </c>
      <c r="B8" s="2"/>
      <c r="C8" s="13"/>
      <c r="D8" s="1484"/>
      <c r="E8" s="1497"/>
      <c r="F8" s="1487"/>
      <c r="G8" s="1442"/>
      <c r="H8" s="29"/>
      <c r="I8" s="1443"/>
      <c r="J8" s="1444"/>
    </row>
    <row r="9" spans="1:10" ht="7.5" customHeight="1">
      <c r="A9" s="20"/>
      <c r="B9" s="49"/>
      <c r="C9" s="20"/>
      <c r="D9" s="1485"/>
      <c r="E9" s="1498"/>
      <c r="F9" s="1487"/>
      <c r="G9" s="1445"/>
      <c r="H9" s="39"/>
      <c r="I9" s="1446"/>
      <c r="J9" s="1444"/>
    </row>
    <row r="10" spans="1:10">
      <c r="A10" s="13" t="s">
        <v>173</v>
      </c>
      <c r="B10" s="2"/>
      <c r="C10" s="60"/>
      <c r="D10" s="1325"/>
      <c r="E10" s="585">
        <v>110949</v>
      </c>
      <c r="F10" s="1488">
        <v>96916</v>
      </c>
      <c r="G10" s="283">
        <v>72836</v>
      </c>
      <c r="H10" s="31">
        <v>72701</v>
      </c>
      <c r="I10" s="31">
        <v>77646</v>
      </c>
      <c r="J10" s="1405">
        <v>77807</v>
      </c>
    </row>
    <row r="11" spans="1:10">
      <c r="A11" s="13" t="s">
        <v>174</v>
      </c>
      <c r="B11" s="2" t="s">
        <v>175</v>
      </c>
      <c r="C11" s="60"/>
      <c r="D11" s="1325"/>
      <c r="E11" s="585">
        <v>4754</v>
      </c>
      <c r="F11" s="1488">
        <v>3550</v>
      </c>
      <c r="G11" s="283">
        <v>3039</v>
      </c>
      <c r="H11" s="31">
        <v>3204</v>
      </c>
      <c r="I11" s="31">
        <v>3289</v>
      </c>
      <c r="J11" s="1405">
        <v>6343</v>
      </c>
    </row>
    <row r="12" spans="1:10">
      <c r="A12" s="13"/>
      <c r="B12" s="2" t="s">
        <v>176</v>
      </c>
      <c r="C12" s="60"/>
      <c r="D12" s="1325"/>
      <c r="E12" s="585">
        <v>5014</v>
      </c>
      <c r="F12" s="1488">
        <v>4073</v>
      </c>
      <c r="G12" s="283">
        <v>3164</v>
      </c>
      <c r="H12" s="31">
        <v>3353</v>
      </c>
      <c r="I12" s="31">
        <v>3022</v>
      </c>
      <c r="J12" s="1405">
        <v>4690</v>
      </c>
    </row>
    <row r="13" spans="1:10">
      <c r="A13" s="13" t="s">
        <v>177</v>
      </c>
      <c r="B13" s="2"/>
      <c r="C13" s="60"/>
      <c r="D13" s="1325"/>
      <c r="E13" s="585">
        <v>14564</v>
      </c>
      <c r="F13" s="1488">
        <v>14308</v>
      </c>
      <c r="G13" s="283">
        <v>12310</v>
      </c>
      <c r="H13" s="31">
        <v>11676</v>
      </c>
      <c r="I13" s="31">
        <v>11163</v>
      </c>
      <c r="J13" s="1405">
        <v>13880</v>
      </c>
    </row>
    <row r="14" spans="1:10">
      <c r="A14" s="347" t="s">
        <v>178</v>
      </c>
      <c r="B14" s="53"/>
      <c r="C14" s="848">
        <f>SUM(C10:C13)</f>
        <v>0</v>
      </c>
      <c r="D14" s="1326">
        <f t="shared" ref="D14:E14" si="0">SUM(D10:D13)</f>
        <v>0</v>
      </c>
      <c r="E14" s="584">
        <f t="shared" si="0"/>
        <v>135281</v>
      </c>
      <c r="F14" s="1489">
        <f>SUM(F10:F13)</f>
        <v>118847</v>
      </c>
      <c r="G14" s="1447">
        <f t="shared" ref="G14:J14" si="1">SUM(G10:G13)</f>
        <v>91349</v>
      </c>
      <c r="H14" s="583">
        <f t="shared" si="1"/>
        <v>90934</v>
      </c>
      <c r="I14" s="348">
        <f t="shared" si="1"/>
        <v>95120</v>
      </c>
      <c r="J14" s="1404">
        <f t="shared" si="1"/>
        <v>102720</v>
      </c>
    </row>
    <row r="15" spans="1:10">
      <c r="A15" s="13"/>
      <c r="B15" s="2"/>
      <c r="C15" s="60"/>
      <c r="D15" s="1325"/>
      <c r="E15" s="585"/>
      <c r="F15" s="1488"/>
      <c r="G15" s="47"/>
      <c r="H15" s="283"/>
      <c r="I15" s="31"/>
      <c r="J15" s="61"/>
    </row>
    <row r="16" spans="1:10">
      <c r="A16" s="20" t="s">
        <v>179</v>
      </c>
      <c r="B16" s="49"/>
      <c r="C16" s="60"/>
      <c r="D16" s="1325"/>
      <c r="E16" s="585">
        <v>1595</v>
      </c>
      <c r="F16" s="1488">
        <v>2392</v>
      </c>
      <c r="G16" s="283">
        <v>1034</v>
      </c>
      <c r="H16" s="31">
        <v>1075</v>
      </c>
      <c r="I16" s="31">
        <v>1008</v>
      </c>
      <c r="J16" s="1405">
        <v>893</v>
      </c>
    </row>
    <row r="17" spans="1:10" ht="18">
      <c r="A17" s="20" t="s">
        <v>180</v>
      </c>
      <c r="B17" s="49"/>
      <c r="C17" s="60"/>
      <c r="D17" s="1325"/>
      <c r="E17" s="585">
        <v>985</v>
      </c>
      <c r="F17" s="1488">
        <v>1367</v>
      </c>
      <c r="G17" s="283">
        <v>578</v>
      </c>
      <c r="H17" s="31">
        <v>572</v>
      </c>
      <c r="I17" s="31">
        <v>603</v>
      </c>
      <c r="J17" s="1405">
        <v>589</v>
      </c>
    </row>
    <row r="18" spans="1:10">
      <c r="A18" s="20" t="s">
        <v>181</v>
      </c>
      <c r="B18" s="49"/>
      <c r="C18" s="60"/>
      <c r="D18" s="1325"/>
      <c r="E18" s="585">
        <v>1697</v>
      </c>
      <c r="F18" s="1488">
        <v>1430</v>
      </c>
      <c r="G18" s="283">
        <v>978</v>
      </c>
      <c r="H18" s="31">
        <v>913</v>
      </c>
      <c r="I18" s="31">
        <v>933</v>
      </c>
      <c r="J18" s="1405">
        <v>900</v>
      </c>
    </row>
    <row r="19" spans="1:10" ht="18">
      <c r="A19" s="20" t="s">
        <v>182</v>
      </c>
      <c r="B19" s="49"/>
      <c r="C19" s="60"/>
      <c r="D19" s="1325"/>
      <c r="E19" s="585">
        <v>2682</v>
      </c>
      <c r="F19" s="1488">
        <v>2797</v>
      </c>
      <c r="G19" s="283">
        <v>1556</v>
      </c>
      <c r="H19" s="31">
        <v>1484</v>
      </c>
      <c r="I19" s="31">
        <v>1536</v>
      </c>
      <c r="J19" s="1405">
        <v>1489</v>
      </c>
    </row>
    <row r="20" spans="1:10" ht="18.75" thickBot="1">
      <c r="A20" s="349" t="s">
        <v>288</v>
      </c>
      <c r="B20" s="52"/>
      <c r="C20" s="849"/>
      <c r="D20" s="1327"/>
      <c r="E20" s="1499">
        <v>915</v>
      </c>
      <c r="F20" s="1490">
        <v>966</v>
      </c>
      <c r="G20" s="1448">
        <v>604</v>
      </c>
      <c r="H20" s="350">
        <v>614</v>
      </c>
      <c r="I20" s="350">
        <v>556</v>
      </c>
      <c r="J20" s="1449">
        <v>597</v>
      </c>
    </row>
    <row r="21" spans="1:10" ht="15.75">
      <c r="A21" s="10" t="s">
        <v>183</v>
      </c>
      <c r="B21" s="7"/>
      <c r="C21" s="850"/>
      <c r="D21" s="1328"/>
      <c r="E21" s="59"/>
      <c r="F21" s="1491"/>
      <c r="G21" s="1142"/>
      <c r="H21" s="586"/>
      <c r="I21" s="58"/>
      <c r="J21" s="1406"/>
    </row>
    <row r="22" spans="1:10" ht="8.1" customHeight="1">
      <c r="A22" s="20"/>
      <c r="B22" s="49"/>
      <c r="C22" s="850"/>
      <c r="D22" s="1328"/>
      <c r="E22" s="59"/>
      <c r="F22" s="1491"/>
      <c r="G22" s="1142"/>
      <c r="H22" s="586"/>
      <c r="I22" s="58"/>
      <c r="J22" s="1406"/>
    </row>
    <row r="23" spans="1:10">
      <c r="A23" s="13" t="s">
        <v>173</v>
      </c>
      <c r="B23" s="2"/>
      <c r="C23" s="60"/>
      <c r="D23" s="1325"/>
      <c r="E23" s="585">
        <v>422061</v>
      </c>
      <c r="F23" s="1488">
        <v>359892</v>
      </c>
      <c r="G23" s="283">
        <v>294637</v>
      </c>
      <c r="H23" s="31">
        <v>297748</v>
      </c>
      <c r="I23" s="31">
        <v>282877</v>
      </c>
      <c r="J23" s="1405">
        <v>274983</v>
      </c>
    </row>
    <row r="24" spans="1:10">
      <c r="A24" s="13" t="s">
        <v>174</v>
      </c>
      <c r="B24" s="2" t="s">
        <v>175</v>
      </c>
      <c r="C24" s="60"/>
      <c r="D24" s="1325"/>
      <c r="E24" s="585">
        <v>16333</v>
      </c>
      <c r="F24" s="1488">
        <v>8325</v>
      </c>
      <c r="G24" s="283">
        <v>5144</v>
      </c>
      <c r="H24" s="31">
        <v>9362</v>
      </c>
      <c r="I24" s="31">
        <v>13998</v>
      </c>
      <c r="J24" s="1405">
        <v>26416</v>
      </c>
    </row>
    <row r="25" spans="1:10">
      <c r="A25" s="13"/>
      <c r="B25" s="2" t="s">
        <v>176</v>
      </c>
      <c r="C25" s="60"/>
      <c r="D25" s="1325"/>
      <c r="E25" s="585">
        <v>22604</v>
      </c>
      <c r="F25" s="1488">
        <v>8460</v>
      </c>
      <c r="G25" s="283">
        <v>4030</v>
      </c>
      <c r="H25" s="31">
        <v>11224</v>
      </c>
      <c r="I25" s="31">
        <v>14825</v>
      </c>
      <c r="J25" s="1405">
        <v>18316</v>
      </c>
    </row>
    <row r="26" spans="1:10">
      <c r="A26" s="13" t="s">
        <v>177</v>
      </c>
      <c r="B26" s="2"/>
      <c r="C26" s="60"/>
      <c r="D26" s="1143"/>
      <c r="E26" s="585">
        <v>14544</v>
      </c>
      <c r="F26" s="1488">
        <v>27783</v>
      </c>
      <c r="G26" s="283">
        <v>24120</v>
      </c>
      <c r="H26" s="126">
        <v>25202</v>
      </c>
      <c r="I26" s="31">
        <v>33742</v>
      </c>
      <c r="J26" s="1405">
        <v>46552</v>
      </c>
    </row>
    <row r="27" spans="1:10">
      <c r="A27" s="347" t="s">
        <v>178</v>
      </c>
      <c r="B27" s="53"/>
      <c r="C27" s="848">
        <f t="shared" ref="C27:E27" si="2">SUM(C23:C26)</f>
        <v>0</v>
      </c>
      <c r="D27" s="1326">
        <f t="shared" si="2"/>
        <v>0</v>
      </c>
      <c r="E27" s="584">
        <f t="shared" si="2"/>
        <v>475542</v>
      </c>
      <c r="F27" s="1489">
        <f>SUM(F23:F26)</f>
        <v>404460</v>
      </c>
      <c r="G27" s="1447">
        <f t="shared" ref="G27:J27" si="3">SUM(G23:G26)</f>
        <v>327931</v>
      </c>
      <c r="H27" s="583">
        <f t="shared" si="3"/>
        <v>343536</v>
      </c>
      <c r="I27" s="348">
        <f t="shared" si="3"/>
        <v>345442</v>
      </c>
      <c r="J27" s="1404">
        <f t="shared" si="3"/>
        <v>366267</v>
      </c>
    </row>
    <row r="28" spans="1:10">
      <c r="A28" s="13"/>
      <c r="B28" s="2"/>
      <c r="C28" s="60"/>
      <c r="D28" s="1325"/>
      <c r="E28" s="585"/>
      <c r="F28" s="1488"/>
      <c r="G28" s="47"/>
      <c r="H28" s="283"/>
      <c r="I28" s="31"/>
      <c r="J28" s="61"/>
    </row>
    <row r="29" spans="1:10">
      <c r="A29" s="20" t="s">
        <v>179</v>
      </c>
      <c r="B29" s="49"/>
      <c r="C29" s="60"/>
      <c r="D29" s="1325"/>
      <c r="E29" s="585">
        <v>2974</v>
      </c>
      <c r="F29" s="1488">
        <v>3253</v>
      </c>
      <c r="G29" s="283">
        <v>2895</v>
      </c>
      <c r="H29" s="31">
        <v>2907</v>
      </c>
      <c r="I29" s="31">
        <v>3700</v>
      </c>
      <c r="J29" s="1405">
        <v>3583</v>
      </c>
    </row>
    <row r="30" spans="1:10" ht="18">
      <c r="A30" s="20" t="s">
        <v>180</v>
      </c>
      <c r="B30" s="49"/>
      <c r="C30" s="60"/>
      <c r="D30" s="1325"/>
      <c r="E30" s="585">
        <v>1169</v>
      </c>
      <c r="F30" s="1488">
        <v>1158</v>
      </c>
      <c r="G30" s="283">
        <v>1136</v>
      </c>
      <c r="H30" s="31">
        <v>1047</v>
      </c>
      <c r="I30" s="31">
        <v>1281</v>
      </c>
      <c r="J30" s="1405">
        <v>1103</v>
      </c>
    </row>
    <row r="31" spans="1:10" ht="15.75">
      <c r="A31" s="20" t="s">
        <v>181</v>
      </c>
      <c r="B31" s="7"/>
      <c r="C31" s="60"/>
      <c r="D31" s="1325"/>
      <c r="E31" s="585">
        <v>2269</v>
      </c>
      <c r="F31" s="1488">
        <v>2027</v>
      </c>
      <c r="G31" s="283">
        <v>1686</v>
      </c>
      <c r="H31" s="31">
        <v>1607</v>
      </c>
      <c r="I31" s="31">
        <v>1565</v>
      </c>
      <c r="J31" s="1405">
        <v>1519</v>
      </c>
    </row>
    <row r="32" spans="1:10" ht="18.75">
      <c r="A32" s="20" t="s">
        <v>182</v>
      </c>
      <c r="B32" s="7"/>
      <c r="C32" s="60"/>
      <c r="D32" s="1325"/>
      <c r="E32" s="585">
        <v>3438</v>
      </c>
      <c r="F32" s="1488">
        <v>3185</v>
      </c>
      <c r="G32" s="283">
        <v>2822</v>
      </c>
      <c r="H32" s="31">
        <v>2654</v>
      </c>
      <c r="I32" s="31">
        <v>2847</v>
      </c>
      <c r="J32" s="1405">
        <v>2622</v>
      </c>
    </row>
    <row r="33" spans="1:10" ht="19.5" thickBot="1">
      <c r="A33" s="349" t="s">
        <v>288</v>
      </c>
      <c r="B33" s="18"/>
      <c r="C33" s="849"/>
      <c r="D33" s="1327"/>
      <c r="E33" s="1499">
        <v>920</v>
      </c>
      <c r="F33" s="1490">
        <v>933</v>
      </c>
      <c r="G33" s="1448">
        <v>923</v>
      </c>
      <c r="H33" s="350">
        <v>935</v>
      </c>
      <c r="I33" s="350">
        <v>1002</v>
      </c>
      <c r="J33" s="1449">
        <v>973</v>
      </c>
    </row>
    <row r="34" spans="1:10" ht="15.75">
      <c r="A34" s="10" t="s">
        <v>184</v>
      </c>
      <c r="B34" s="2"/>
      <c r="C34" s="60"/>
      <c r="D34" s="1325"/>
      <c r="E34" s="585"/>
      <c r="F34" s="1488"/>
      <c r="G34" s="47"/>
      <c r="H34" s="283"/>
      <c r="I34" s="31"/>
      <c r="J34" s="61"/>
    </row>
    <row r="35" spans="1:10" ht="8.1" customHeight="1">
      <c r="A35" s="10"/>
      <c r="B35" s="2"/>
      <c r="C35" s="60"/>
      <c r="D35" s="1325"/>
      <c r="E35" s="585"/>
      <c r="F35" s="1488"/>
      <c r="G35" s="47"/>
      <c r="H35" s="283"/>
      <c r="I35" s="31"/>
      <c r="J35" s="61"/>
    </row>
    <row r="36" spans="1:10">
      <c r="A36" s="13" t="s">
        <v>178</v>
      </c>
      <c r="B36" s="2"/>
      <c r="C36" s="60"/>
      <c r="D36" s="1325"/>
      <c r="E36" s="585">
        <v>58387</v>
      </c>
      <c r="F36" s="1488">
        <v>53658</v>
      </c>
      <c r="G36" s="283">
        <v>33291</v>
      </c>
      <c r="H36" s="31">
        <v>28268</v>
      </c>
      <c r="I36" s="31">
        <v>40563</v>
      </c>
      <c r="J36" s="1405">
        <v>26474</v>
      </c>
    </row>
    <row r="37" spans="1:10" ht="15.75" thickBot="1">
      <c r="A37" s="349"/>
      <c r="B37" s="52"/>
      <c r="C37" s="851"/>
      <c r="D37" s="1329"/>
      <c r="E37" s="1500"/>
      <c r="F37" s="1492"/>
      <c r="G37" s="1450"/>
      <c r="H37" s="1451"/>
      <c r="I37" s="351"/>
      <c r="J37" s="1452"/>
    </row>
    <row r="38" spans="1:10" ht="15.75">
      <c r="A38" s="10" t="s">
        <v>185</v>
      </c>
      <c r="B38" s="2"/>
      <c r="C38" s="60"/>
      <c r="D38" s="1330"/>
      <c r="E38" s="585"/>
      <c r="F38" s="1488"/>
      <c r="G38" s="47"/>
      <c r="H38" s="1453"/>
      <c r="I38" s="31"/>
      <c r="J38" s="61"/>
    </row>
    <row r="39" spans="1:10" ht="7.5" customHeight="1">
      <c r="A39" s="10"/>
      <c r="B39" s="2"/>
      <c r="C39" s="60"/>
      <c r="D39" s="1325"/>
      <c r="E39" s="585"/>
      <c r="F39" s="1488"/>
      <c r="G39" s="47"/>
      <c r="H39" s="283"/>
      <c r="I39" s="31"/>
      <c r="J39" s="61"/>
    </row>
    <row r="40" spans="1:10">
      <c r="A40" s="13" t="s">
        <v>178</v>
      </c>
      <c r="B40" s="2"/>
      <c r="C40" s="60"/>
      <c r="D40" s="1325"/>
      <c r="E40" s="585">
        <v>42829</v>
      </c>
      <c r="F40" s="1488">
        <v>40039</v>
      </c>
      <c r="G40" s="283">
        <v>42489</v>
      </c>
      <c r="H40" s="31">
        <v>38999</v>
      </c>
      <c r="I40" s="31">
        <v>40721</v>
      </c>
      <c r="J40" s="1405">
        <v>38150</v>
      </c>
    </row>
    <row r="41" spans="1:10" ht="15.75">
      <c r="A41" s="10"/>
      <c r="B41" s="2"/>
      <c r="C41" s="60"/>
      <c r="D41" s="1325"/>
      <c r="E41" s="585"/>
      <c r="F41" s="1488"/>
      <c r="G41" s="47"/>
      <c r="H41" s="283"/>
      <c r="I41" s="31"/>
      <c r="J41" s="61"/>
    </row>
    <row r="42" spans="1:10">
      <c r="A42" s="20" t="s">
        <v>179</v>
      </c>
      <c r="B42" s="49"/>
      <c r="C42" s="60"/>
      <c r="D42" s="1325"/>
      <c r="E42" s="585">
        <v>1965</v>
      </c>
      <c r="F42" s="1488">
        <v>2045</v>
      </c>
      <c r="G42" s="283">
        <v>1604</v>
      </c>
      <c r="H42" s="31">
        <v>3543</v>
      </c>
      <c r="I42" s="31">
        <v>3068</v>
      </c>
      <c r="J42" s="1405">
        <v>2883</v>
      </c>
    </row>
    <row r="43" spans="1:10" ht="18">
      <c r="A43" s="20" t="s">
        <v>180</v>
      </c>
      <c r="B43" s="49"/>
      <c r="C43" s="60"/>
      <c r="D43" s="1325"/>
      <c r="E43" s="585">
        <v>1681</v>
      </c>
      <c r="F43" s="1488">
        <v>1794</v>
      </c>
      <c r="G43" s="283">
        <v>1261</v>
      </c>
      <c r="H43" s="31">
        <v>1445</v>
      </c>
      <c r="I43" s="31">
        <v>1085</v>
      </c>
      <c r="J43" s="1405">
        <v>841</v>
      </c>
    </row>
    <row r="44" spans="1:10">
      <c r="A44" s="20" t="s">
        <v>181</v>
      </c>
      <c r="B44" s="2"/>
      <c r="C44" s="60"/>
      <c r="D44" s="1325"/>
      <c r="E44" s="585">
        <v>4017</v>
      </c>
      <c r="F44" s="1488">
        <v>3975</v>
      </c>
      <c r="G44" s="283">
        <v>2700</v>
      </c>
      <c r="H44" s="31">
        <v>2331</v>
      </c>
      <c r="I44" s="31">
        <v>2295</v>
      </c>
      <c r="J44" s="1405">
        <v>2077</v>
      </c>
    </row>
    <row r="45" spans="1:10" ht="18">
      <c r="A45" s="20" t="s">
        <v>182</v>
      </c>
      <c r="B45" s="2"/>
      <c r="C45" s="60"/>
      <c r="D45" s="1325"/>
      <c r="E45" s="585">
        <v>5698</v>
      </c>
      <c r="F45" s="1488">
        <v>5770</v>
      </c>
      <c r="G45" s="283">
        <v>3961</v>
      </c>
      <c r="H45" s="31">
        <v>3776</v>
      </c>
      <c r="I45" s="31">
        <v>3380</v>
      </c>
      <c r="J45" s="1405">
        <v>2918</v>
      </c>
    </row>
    <row r="46" spans="1:10" ht="18">
      <c r="A46" s="20" t="s">
        <v>288</v>
      </c>
      <c r="B46" s="2"/>
      <c r="C46" s="60"/>
      <c r="D46" s="1325"/>
      <c r="E46" s="585">
        <v>1258</v>
      </c>
      <c r="F46" s="1488">
        <v>1107</v>
      </c>
      <c r="G46" s="283">
        <v>1013</v>
      </c>
      <c r="H46" s="31">
        <v>1044</v>
      </c>
      <c r="I46" s="31">
        <v>787</v>
      </c>
      <c r="J46" s="1405">
        <v>692</v>
      </c>
    </row>
    <row r="47" spans="1:10" ht="15.75" thickBot="1">
      <c r="A47" s="20"/>
      <c r="B47" s="2"/>
      <c r="C47" s="60"/>
      <c r="D47" s="1325"/>
      <c r="E47" s="585"/>
      <c r="F47" s="1488"/>
      <c r="G47" s="47"/>
      <c r="H47" s="283"/>
      <c r="I47" s="31"/>
      <c r="J47" s="61"/>
    </row>
    <row r="48" spans="1:10" ht="15.75">
      <c r="A48" s="54" t="s">
        <v>186</v>
      </c>
      <c r="B48" s="51"/>
      <c r="C48" s="65"/>
      <c r="D48" s="1330"/>
      <c r="E48" s="587"/>
      <c r="F48" s="1493"/>
      <c r="G48" s="1454"/>
      <c r="H48" s="1453"/>
      <c r="I48" s="352"/>
      <c r="J48" s="1455"/>
    </row>
    <row r="49" spans="1:10" ht="8.25" customHeight="1">
      <c r="A49" s="10"/>
      <c r="B49" s="2"/>
      <c r="C49" s="60"/>
      <c r="D49" s="1325"/>
      <c r="E49" s="585"/>
      <c r="F49" s="1488"/>
      <c r="G49" s="47"/>
      <c r="H49" s="283"/>
      <c r="I49" s="31"/>
      <c r="J49" s="61"/>
    </row>
    <row r="50" spans="1:10">
      <c r="A50" s="13" t="s">
        <v>187</v>
      </c>
      <c r="B50" s="2"/>
      <c r="C50" s="60"/>
      <c r="D50" s="1325"/>
      <c r="E50" s="585">
        <v>682</v>
      </c>
      <c r="F50" s="1488">
        <v>954</v>
      </c>
      <c r="G50" s="283">
        <v>1316</v>
      </c>
      <c r="H50" s="31">
        <v>1171</v>
      </c>
      <c r="I50" s="31">
        <v>984</v>
      </c>
      <c r="J50" s="1405">
        <v>1450</v>
      </c>
    </row>
    <row r="51" spans="1:10" ht="18">
      <c r="A51" s="33" t="s">
        <v>683</v>
      </c>
      <c r="B51" s="2"/>
      <c r="C51" s="60"/>
      <c r="D51" s="1325"/>
      <c r="E51" s="585">
        <v>17602</v>
      </c>
      <c r="F51" s="1488">
        <v>16693</v>
      </c>
      <c r="G51" s="283">
        <v>15430</v>
      </c>
      <c r="H51" s="31">
        <v>14164</v>
      </c>
      <c r="I51" s="31">
        <v>12954</v>
      </c>
      <c r="J51" s="1405">
        <v>11616</v>
      </c>
    </row>
    <row r="52" spans="1:10" ht="11.25" customHeight="1">
      <c r="A52" s="10"/>
      <c r="B52" s="2"/>
      <c r="C52" s="60"/>
      <c r="D52" s="1325"/>
      <c r="E52" s="585"/>
      <c r="F52" s="1488"/>
      <c r="G52" s="283"/>
      <c r="H52" s="31"/>
      <c r="I52" s="31"/>
      <c r="J52" s="1405"/>
    </row>
    <row r="53" spans="1:10">
      <c r="A53" s="20" t="s">
        <v>179</v>
      </c>
      <c r="B53" s="49"/>
      <c r="C53" s="60"/>
      <c r="D53" s="1325"/>
      <c r="E53" s="585">
        <v>84</v>
      </c>
      <c r="F53" s="1488">
        <v>110</v>
      </c>
      <c r="G53" s="283">
        <v>92</v>
      </c>
      <c r="H53" s="31">
        <v>116</v>
      </c>
      <c r="I53" s="31">
        <v>55</v>
      </c>
      <c r="J53" s="1405">
        <v>75</v>
      </c>
    </row>
    <row r="54" spans="1:10" ht="18">
      <c r="A54" s="20" t="s">
        <v>180</v>
      </c>
      <c r="B54" s="49"/>
      <c r="C54" s="60"/>
      <c r="D54" s="1325"/>
      <c r="E54" s="585">
        <v>15</v>
      </c>
      <c r="F54" s="1488">
        <v>15</v>
      </c>
      <c r="G54" s="283">
        <v>17</v>
      </c>
      <c r="H54" s="31">
        <v>14</v>
      </c>
      <c r="I54" s="31">
        <v>11</v>
      </c>
      <c r="J54" s="1405">
        <v>8</v>
      </c>
    </row>
    <row r="55" spans="1:10">
      <c r="A55" s="20" t="s">
        <v>181</v>
      </c>
      <c r="B55" s="2"/>
      <c r="C55" s="60"/>
      <c r="D55" s="1325"/>
      <c r="E55" s="585">
        <v>502</v>
      </c>
      <c r="F55" s="1488">
        <v>477</v>
      </c>
      <c r="G55" s="283">
        <v>439</v>
      </c>
      <c r="H55" s="31">
        <v>406</v>
      </c>
      <c r="I55" s="31">
        <v>374</v>
      </c>
      <c r="J55" s="1405">
        <v>345</v>
      </c>
    </row>
    <row r="56" spans="1:10" ht="18">
      <c r="A56" s="20" t="s">
        <v>182</v>
      </c>
      <c r="B56" s="2"/>
      <c r="C56" s="60"/>
      <c r="D56" s="1325"/>
      <c r="E56" s="585">
        <v>517</v>
      </c>
      <c r="F56" s="1488">
        <v>492</v>
      </c>
      <c r="G56" s="283">
        <v>455</v>
      </c>
      <c r="H56" s="31">
        <v>420</v>
      </c>
      <c r="I56" s="31">
        <v>385</v>
      </c>
      <c r="J56" s="1405">
        <v>353</v>
      </c>
    </row>
    <row r="57" spans="1:10" ht="18">
      <c r="A57" s="20" t="s">
        <v>288</v>
      </c>
      <c r="B57" s="2"/>
      <c r="C57" s="60"/>
      <c r="D57" s="1325"/>
      <c r="E57" s="585">
        <v>123</v>
      </c>
      <c r="F57" s="1488">
        <v>122</v>
      </c>
      <c r="G57" s="283">
        <v>133</v>
      </c>
      <c r="H57" s="31">
        <v>117</v>
      </c>
      <c r="I57" s="31">
        <v>117</v>
      </c>
      <c r="J57" s="1405">
        <v>127</v>
      </c>
    </row>
    <row r="58" spans="1:10" ht="11.25" customHeight="1">
      <c r="A58" s="20"/>
      <c r="B58" s="2"/>
      <c r="C58" s="60"/>
      <c r="D58" s="1143"/>
      <c r="E58" s="125"/>
      <c r="F58" s="1488"/>
      <c r="G58" s="47"/>
      <c r="H58" s="386"/>
      <c r="I58" s="126"/>
      <c r="J58" s="61"/>
    </row>
    <row r="59" spans="1:10" ht="15.75">
      <c r="A59" s="353" t="s">
        <v>188</v>
      </c>
      <c r="B59" s="354"/>
      <c r="C59" s="852"/>
      <c r="D59" s="1331"/>
      <c r="E59" s="1501"/>
      <c r="F59" s="1494"/>
      <c r="G59" s="1333"/>
      <c r="H59" s="590"/>
      <c r="I59" s="355"/>
      <c r="J59" s="356"/>
    </row>
    <row r="60" spans="1:10" ht="8.1" customHeight="1">
      <c r="A60" s="20"/>
      <c r="B60" s="9"/>
      <c r="C60" s="60"/>
      <c r="D60" s="1325"/>
      <c r="E60" s="585"/>
      <c r="F60" s="1488"/>
      <c r="G60" s="47"/>
      <c r="H60" s="283"/>
      <c r="I60" s="31"/>
      <c r="J60" s="61"/>
    </row>
    <row r="61" spans="1:10">
      <c r="A61" s="20" t="s">
        <v>178</v>
      </c>
      <c r="B61" s="9"/>
      <c r="C61" s="60">
        <f t="shared" ref="C61:J61" si="4">C14+C27+C36+C40+C50+C51</f>
        <v>0</v>
      </c>
      <c r="D61" s="1325">
        <f t="shared" si="4"/>
        <v>0</v>
      </c>
      <c r="E61" s="585">
        <f t="shared" si="4"/>
        <v>730323</v>
      </c>
      <c r="F61" s="1488">
        <f t="shared" si="4"/>
        <v>634651</v>
      </c>
      <c r="G61" s="47">
        <f t="shared" si="4"/>
        <v>511806</v>
      </c>
      <c r="H61" s="283">
        <f t="shared" si="4"/>
        <v>517072</v>
      </c>
      <c r="I61" s="31">
        <f t="shared" si="4"/>
        <v>535784</v>
      </c>
      <c r="J61" s="61">
        <f t="shared" si="4"/>
        <v>546677</v>
      </c>
    </row>
    <row r="62" spans="1:10">
      <c r="A62" s="20"/>
      <c r="B62" s="9"/>
      <c r="C62" s="60"/>
      <c r="D62" s="1325"/>
      <c r="E62" s="585"/>
      <c r="F62" s="1488"/>
      <c r="G62" s="47"/>
      <c r="H62" s="283"/>
      <c r="I62" s="31"/>
      <c r="J62" s="61"/>
    </row>
    <row r="63" spans="1:10">
      <c r="A63" s="20" t="s">
        <v>179</v>
      </c>
      <c r="B63" s="56"/>
      <c r="C63" s="60">
        <f t="shared" ref="C63:F63" si="5">C16+C29+C38+C42+C53</f>
        <v>0</v>
      </c>
      <c r="D63" s="1325">
        <f t="shared" si="5"/>
        <v>0</v>
      </c>
      <c r="E63" s="585">
        <f t="shared" si="5"/>
        <v>6618</v>
      </c>
      <c r="F63" s="1488">
        <f t="shared" si="5"/>
        <v>7800</v>
      </c>
      <c r="G63" s="47">
        <f t="shared" ref="G63:J64" si="6">G16+G29+G38+G42+G53</f>
        <v>5625</v>
      </c>
      <c r="H63" s="283">
        <f t="shared" si="6"/>
        <v>7641</v>
      </c>
      <c r="I63" s="31">
        <f t="shared" si="6"/>
        <v>7831</v>
      </c>
      <c r="J63" s="61">
        <f t="shared" si="6"/>
        <v>7434</v>
      </c>
    </row>
    <row r="64" spans="1:10" ht="18">
      <c r="A64" s="20" t="s">
        <v>180</v>
      </c>
      <c r="B64" s="56"/>
      <c r="C64" s="60">
        <f t="shared" ref="C64:F64" si="7">C17+C30+C39+C43+C54</f>
        <v>0</v>
      </c>
      <c r="D64" s="1325">
        <f t="shared" si="7"/>
        <v>0</v>
      </c>
      <c r="E64" s="585">
        <f t="shared" si="7"/>
        <v>3850</v>
      </c>
      <c r="F64" s="1488">
        <f t="shared" si="7"/>
        <v>4334</v>
      </c>
      <c r="G64" s="47">
        <f t="shared" si="6"/>
        <v>2992</v>
      </c>
      <c r="H64" s="283">
        <f t="shared" si="6"/>
        <v>3078</v>
      </c>
      <c r="I64" s="31">
        <f t="shared" si="6"/>
        <v>2980</v>
      </c>
      <c r="J64" s="61">
        <f t="shared" si="6"/>
        <v>2541</v>
      </c>
    </row>
    <row r="65" spans="1:10">
      <c r="A65" s="20" t="s">
        <v>181</v>
      </c>
      <c r="B65" s="9"/>
      <c r="C65" s="60">
        <f t="shared" ref="C65:F65" si="8">C18+C31+C39+C44+C55</f>
        <v>0</v>
      </c>
      <c r="D65" s="1325">
        <f t="shared" si="8"/>
        <v>0</v>
      </c>
      <c r="E65" s="585">
        <f t="shared" si="8"/>
        <v>8485</v>
      </c>
      <c r="F65" s="1488">
        <f t="shared" si="8"/>
        <v>7909</v>
      </c>
      <c r="G65" s="47">
        <f t="shared" ref="G65:J65" si="9">G18+G31+G39+G44+G55</f>
        <v>5803</v>
      </c>
      <c r="H65" s="283">
        <f t="shared" si="9"/>
        <v>5257</v>
      </c>
      <c r="I65" s="31">
        <f t="shared" si="9"/>
        <v>5167</v>
      </c>
      <c r="J65" s="61">
        <f t="shared" si="9"/>
        <v>4841</v>
      </c>
    </row>
    <row r="66" spans="1:10" ht="18">
      <c r="A66" s="20" t="s">
        <v>182</v>
      </c>
      <c r="B66" s="9"/>
      <c r="C66" s="60">
        <f t="shared" ref="C66:F66" si="10">C19+C32+C45+C56</f>
        <v>0</v>
      </c>
      <c r="D66" s="1325">
        <f t="shared" si="10"/>
        <v>0</v>
      </c>
      <c r="E66" s="585">
        <f t="shared" si="10"/>
        <v>12335</v>
      </c>
      <c r="F66" s="1488">
        <f t="shared" si="10"/>
        <v>12244</v>
      </c>
      <c r="G66" s="47">
        <f t="shared" ref="G66:J66" si="11">G19+G32+G45+G56</f>
        <v>8794</v>
      </c>
      <c r="H66" s="283">
        <f t="shared" si="11"/>
        <v>8334</v>
      </c>
      <c r="I66" s="31">
        <f t="shared" si="11"/>
        <v>8148</v>
      </c>
      <c r="J66" s="61">
        <f t="shared" si="11"/>
        <v>7382</v>
      </c>
    </row>
    <row r="67" spans="1:10" ht="18">
      <c r="A67" s="20" t="s">
        <v>288</v>
      </c>
      <c r="B67" s="9"/>
      <c r="C67" s="60">
        <f>C20+C33+C41+C46+C57</f>
        <v>0</v>
      </c>
      <c r="D67" s="1325">
        <f>D20+D33+D46+D57</f>
        <v>0</v>
      </c>
      <c r="E67" s="585">
        <f>E20+E33+E41+E46+E57</f>
        <v>3216</v>
      </c>
      <c r="F67" s="1488">
        <f>F20+F33+F46+F57</f>
        <v>3128</v>
      </c>
      <c r="G67" s="47">
        <f>G20+G33+G41+G46+G57</f>
        <v>2673</v>
      </c>
      <c r="H67" s="283">
        <f>H20+H33+H46+H57</f>
        <v>2710</v>
      </c>
      <c r="I67" s="31">
        <f>I20+I33+I41+I46+I57</f>
        <v>2462</v>
      </c>
      <c r="J67" s="61">
        <f>J20+J33+J46+J57</f>
        <v>2389</v>
      </c>
    </row>
    <row r="68" spans="1:10" ht="9" customHeight="1" thickBot="1">
      <c r="A68" s="349"/>
      <c r="B68" s="357"/>
      <c r="C68" s="853"/>
      <c r="D68" s="1332"/>
      <c r="E68" s="1502"/>
      <c r="F68" s="1495"/>
      <c r="G68" s="1334"/>
      <c r="H68" s="591"/>
      <c r="I68" s="358"/>
      <c r="J68" s="359"/>
    </row>
    <row r="69" spans="1:10" ht="9" customHeight="1">
      <c r="A69" s="49"/>
      <c r="B69" s="2"/>
      <c r="C69" s="360"/>
      <c r="D69" s="360"/>
      <c r="E69" s="360"/>
      <c r="F69" s="360"/>
      <c r="G69" s="360"/>
      <c r="H69" s="360"/>
      <c r="I69" s="360"/>
      <c r="J69" s="360"/>
    </row>
    <row r="70" spans="1:10" s="1224" customFormat="1" ht="14.25" customHeight="1">
      <c r="A70" s="1241" t="s">
        <v>286</v>
      </c>
      <c r="B70" s="1222"/>
      <c r="C70" s="1222"/>
      <c r="D70" s="1222"/>
      <c r="E70" s="1222"/>
      <c r="F70" s="1223"/>
      <c r="G70" s="1222"/>
      <c r="H70" s="1222"/>
      <c r="I70" s="1222"/>
      <c r="J70" s="1223"/>
    </row>
    <row r="71" spans="1:10" s="1224" customFormat="1" ht="14.25" customHeight="1">
      <c r="A71" s="1241" t="s">
        <v>307</v>
      </c>
      <c r="B71" s="1222"/>
      <c r="C71" s="1222"/>
      <c r="D71" s="1222"/>
      <c r="E71" s="1222"/>
      <c r="F71" s="1223"/>
      <c r="G71" s="1222"/>
      <c r="H71" s="1222"/>
      <c r="I71" s="1222"/>
      <c r="J71" s="1223"/>
    </row>
    <row r="72" spans="1:10" s="1224" customFormat="1" ht="14.25" customHeight="1">
      <c r="A72" s="1242" t="s">
        <v>287</v>
      </c>
      <c r="B72" s="1225"/>
      <c r="C72" s="1225"/>
      <c r="D72" s="1225"/>
      <c r="E72" s="1225"/>
      <c r="F72" s="1225"/>
      <c r="G72" s="1225"/>
      <c r="H72" s="1225"/>
      <c r="I72" s="1225"/>
      <c r="J72" s="1225"/>
    </row>
    <row r="73" spans="1:10" s="1224" customFormat="1" ht="14.25" customHeight="1">
      <c r="A73" s="1243" t="s">
        <v>691</v>
      </c>
      <c r="B73" s="1226"/>
      <c r="C73" s="1226"/>
      <c r="D73" s="1226"/>
      <c r="E73" s="1226"/>
      <c r="F73" s="1226"/>
      <c r="G73" s="1226"/>
      <c r="H73" s="1226"/>
      <c r="I73" s="1226"/>
      <c r="J73" s="1226"/>
    </row>
    <row r="74" spans="1:10" s="1224" customFormat="1">
      <c r="B74" s="1227"/>
      <c r="C74" s="1228"/>
      <c r="D74" s="1228"/>
      <c r="E74" s="1226"/>
      <c r="F74" s="1226"/>
      <c r="G74" s="1226"/>
      <c r="H74" s="1226"/>
      <c r="I74" s="1226"/>
      <c r="J74" s="1226"/>
    </row>
    <row r="75" spans="1:10" s="17" customFormat="1">
      <c r="B75" s="44"/>
      <c r="F75" s="44"/>
      <c r="J75" s="44"/>
    </row>
    <row r="76" spans="1:10" s="17" customFormat="1">
      <c r="B76" s="44"/>
      <c r="F76" s="44"/>
      <c r="J76" s="44"/>
    </row>
    <row r="77" spans="1:10" s="17" customFormat="1">
      <c r="B77" s="44"/>
      <c r="F77" s="44"/>
      <c r="J77" s="44"/>
    </row>
    <row r="78" spans="1:10" s="17" customFormat="1">
      <c r="B78" s="44"/>
      <c r="F78" s="44"/>
      <c r="J78" s="44"/>
    </row>
    <row r="79" spans="1:10" s="17" customFormat="1">
      <c r="B79" s="44"/>
      <c r="F79" s="44"/>
      <c r="J79" s="44"/>
    </row>
    <row r="80" spans="1:10" s="17" customFormat="1"/>
  </sheetData>
  <mergeCells count="5">
    <mergeCell ref="A1:J1"/>
    <mergeCell ref="G4:J4"/>
    <mergeCell ref="C4:F4"/>
    <mergeCell ref="G6:J6"/>
    <mergeCell ref="C6:F6"/>
  </mergeCells>
  <conditionalFormatting sqref="J75:J79 B74:F79">
    <cfRule type="expression" dxfId="0" priority="1" stopIfTrue="1">
      <formula>ABS(B74)&gt;0</formula>
    </cfRule>
  </conditionalFormatting>
  <printOptions horizontalCentered="1"/>
  <pageMargins left="0.31496062992125984" right="0.31496062992125984" top="0.3" bottom="0.39370078740157483" header="0.19685039370078741" footer="0.19685039370078741"/>
  <pageSetup scale="52" orientation="landscape" r:id="rId1"/>
  <headerFooter alignWithMargins="0">
    <oddFooter>&amp;L&amp;"Tahoma,Italique"National Bank of Canada - Supplementary Financial Information&amp;R&amp;"Tahoma,Italique"page 50</oddFooter>
  </headerFooter>
  <drawing r:id="rId2"/>
  <legacyDrawing r:id="rId3"/>
  <oleObjects>
    <mc:AlternateContent xmlns:mc="http://schemas.openxmlformats.org/markup-compatibility/2006">
      <mc:Choice Requires="x14">
        <oleObject progId="Word.Document.8" shapeId="143361" r:id="rId4">
          <objectPr defaultSize="0" r:id="rId5">
            <anchor moveWithCells="1">
              <from>
                <xdr:col>0</xdr:col>
                <xdr:colOff>47625</xdr:colOff>
                <xdr:row>0</xdr:row>
                <xdr:rowOff>28575</xdr:rowOff>
              </from>
              <to>
                <xdr:col>0</xdr:col>
                <xdr:colOff>295275</xdr:colOff>
                <xdr:row>0</xdr:row>
                <xdr:rowOff>266700</xdr:rowOff>
              </to>
            </anchor>
          </objectPr>
        </oleObject>
      </mc:Choice>
      <mc:Fallback>
        <oleObject progId="Word.Document.8" shapeId="14336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Feuil6">
    <tabColor rgb="FFCCFFCC"/>
    <pageSetUpPr fitToPage="1"/>
  </sheetPr>
  <dimension ref="A1:V49"/>
  <sheetViews>
    <sheetView showGridLines="0" showZeros="0" defaultGridColor="0" view="pageBreakPreview" topLeftCell="A22" colorId="22" zoomScale="85" zoomScaleNormal="75" zoomScaleSheetLayoutView="85" workbookViewId="0">
      <selection activeCell="A4" sqref="A4:D4"/>
    </sheetView>
  </sheetViews>
  <sheetFormatPr defaultColWidth="8.88671875" defaultRowHeight="15"/>
  <cols>
    <col min="1" max="3" width="8.88671875" style="1577" customWidth="1"/>
    <col min="4" max="4" width="18.88671875" style="1577" customWidth="1"/>
    <col min="5" max="5" width="9.77734375" style="1577" hidden="1" customWidth="1"/>
    <col min="6" max="20" width="9.77734375" style="1577" customWidth="1"/>
    <col min="21" max="21" width="1.77734375" style="1577" customWidth="1"/>
    <col min="22" max="16384" width="8.88671875" style="1577"/>
  </cols>
  <sheetData>
    <row r="1" spans="1:22" ht="24" customHeight="1">
      <c r="A1" s="4050" t="s">
        <v>1282</v>
      </c>
      <c r="B1" s="4050"/>
      <c r="C1" s="4050"/>
      <c r="D1" s="4050"/>
      <c r="E1" s="4050"/>
      <c r="F1" s="4050"/>
      <c r="G1" s="4050"/>
      <c r="H1" s="4050"/>
      <c r="I1" s="4050"/>
      <c r="J1" s="4050"/>
      <c r="K1" s="4050"/>
      <c r="L1" s="4050"/>
      <c r="M1" s="4050"/>
      <c r="N1" s="4050"/>
      <c r="O1" s="4050"/>
      <c r="P1" s="4050"/>
      <c r="Q1" s="4050"/>
      <c r="R1" s="4050"/>
      <c r="S1" s="4050"/>
      <c r="T1" s="4050"/>
    </row>
    <row r="2" spans="1:22" ht="12" customHeight="1" thickBot="1">
      <c r="A2" s="2133"/>
      <c r="B2" s="2134"/>
      <c r="C2" s="2133"/>
      <c r="D2" s="2133"/>
      <c r="E2" s="2133"/>
      <c r="F2" s="2133"/>
      <c r="G2" s="2133"/>
      <c r="H2" s="2133"/>
      <c r="I2" s="2133"/>
      <c r="J2" s="2133"/>
      <c r="K2" s="2133"/>
      <c r="L2" s="2133"/>
      <c r="M2" s="2133"/>
      <c r="N2" s="2133"/>
      <c r="O2" s="2133"/>
      <c r="P2" s="2133"/>
      <c r="Q2" s="2133"/>
      <c r="R2" s="2133"/>
      <c r="S2" s="1963"/>
      <c r="T2" s="1963"/>
    </row>
    <row r="3" spans="1:22" s="1841" customFormat="1" ht="17.25" customHeight="1">
      <c r="A3" s="2015"/>
      <c r="B3" s="2135"/>
      <c r="C3" s="2135"/>
      <c r="D3" s="2136"/>
      <c r="E3" s="4040">
        <f>+Highlights!$E$3</f>
        <v>2017</v>
      </c>
      <c r="F3" s="4041"/>
      <c r="G3" s="4041"/>
      <c r="H3" s="4042"/>
      <c r="I3" s="4040">
        <f>+Highlights!$I$3</f>
        <v>2016</v>
      </c>
      <c r="J3" s="4041"/>
      <c r="K3" s="4041"/>
      <c r="L3" s="4042"/>
      <c r="M3" s="4040">
        <f>+Highlights!$M$3</f>
        <v>2015</v>
      </c>
      <c r="N3" s="4041"/>
      <c r="O3" s="4041"/>
      <c r="P3" s="4042"/>
      <c r="Q3" s="4040" t="s">
        <v>786</v>
      </c>
      <c r="R3" s="4041"/>
      <c r="S3" s="4040" t="s">
        <v>1344</v>
      </c>
      <c r="T3" s="4042"/>
      <c r="U3" s="2015"/>
    </row>
    <row r="4" spans="1:22" ht="35.1" customHeight="1" thickBot="1">
      <c r="A4" s="4038" t="s">
        <v>1213</v>
      </c>
      <c r="B4" s="4038"/>
      <c r="C4" s="4038"/>
      <c r="D4" s="4051"/>
      <c r="E4" s="2165" t="s">
        <v>785</v>
      </c>
      <c r="F4" s="2166" t="s">
        <v>782</v>
      </c>
      <c r="G4" s="2167" t="s">
        <v>783</v>
      </c>
      <c r="H4" s="2139" t="s">
        <v>784</v>
      </c>
      <c r="I4" s="2165" t="s">
        <v>785</v>
      </c>
      <c r="J4" s="2166" t="s">
        <v>782</v>
      </c>
      <c r="K4" s="2167" t="s">
        <v>783</v>
      </c>
      <c r="L4" s="2139" t="s">
        <v>784</v>
      </c>
      <c r="M4" s="2165" t="s">
        <v>785</v>
      </c>
      <c r="N4" s="2166" t="s">
        <v>782</v>
      </c>
      <c r="O4" s="2167" t="s">
        <v>783</v>
      </c>
      <c r="P4" s="2139" t="s">
        <v>784</v>
      </c>
      <c r="Q4" s="2514">
        <f>+E3</f>
        <v>2017</v>
      </c>
      <c r="R4" s="3398">
        <f>+I3</f>
        <v>2016</v>
      </c>
      <c r="S4" s="3414">
        <f>+I3</f>
        <v>2016</v>
      </c>
      <c r="T4" s="2515">
        <f>+M3</f>
        <v>2015</v>
      </c>
      <c r="U4" s="1579"/>
    </row>
    <row r="5" spans="1:22" ht="17.25" customHeight="1">
      <c r="A5" s="2146" t="s">
        <v>809</v>
      </c>
      <c r="B5" s="2147"/>
      <c r="C5" s="2147"/>
      <c r="D5" s="2147"/>
      <c r="E5" s="2638">
        <v>0</v>
      </c>
      <c r="F5" s="3968">
        <v>2.8214099958702965</v>
      </c>
      <c r="G5" s="3965">
        <v>2.7021381360085295</v>
      </c>
      <c r="H5" s="3876">
        <v>2.7523112072347149</v>
      </c>
      <c r="I5" s="2638">
        <v>2.6687006704635059</v>
      </c>
      <c r="J5" s="2639">
        <v>2.697444061201026</v>
      </c>
      <c r="K5" s="2639">
        <v>2.6576984846316525</v>
      </c>
      <c r="L5" s="2640">
        <v>2.6211879310954949</v>
      </c>
      <c r="M5" s="2638">
        <v>2.5562708119417303</v>
      </c>
      <c r="N5" s="2639">
        <v>2.7798445686110043</v>
      </c>
      <c r="O5" s="2639">
        <v>2.7539382241464447</v>
      </c>
      <c r="P5" s="2640">
        <v>2.6488005825486103</v>
      </c>
      <c r="Q5" s="2638">
        <v>2.7587733913243997</v>
      </c>
      <c r="R5" s="3370">
        <v>2.6590668224832967</v>
      </c>
      <c r="S5" s="3415">
        <v>2.6615725444406708</v>
      </c>
      <c r="T5" s="3416">
        <v>2.6833596858312458</v>
      </c>
      <c r="U5" s="1583"/>
      <c r="V5" s="1835"/>
    </row>
    <row r="6" spans="1:22" ht="9.9499999999999993" customHeight="1">
      <c r="A6" s="1973"/>
      <c r="B6" s="2137"/>
      <c r="C6" s="2137"/>
      <c r="D6" s="2137"/>
      <c r="E6" s="2638"/>
      <c r="F6" s="3969"/>
      <c r="G6" s="3966"/>
      <c r="H6" s="2762"/>
      <c r="I6" s="2638"/>
      <c r="J6" s="2639"/>
      <c r="K6" s="2639"/>
      <c r="L6" s="2640"/>
      <c r="M6" s="2638"/>
      <c r="N6" s="2639"/>
      <c r="O6" s="2639"/>
      <c r="P6" s="2640"/>
      <c r="Q6" s="2638"/>
      <c r="R6" s="3370"/>
      <c r="S6" s="3415"/>
      <c r="T6" s="3417"/>
      <c r="U6" s="1835"/>
      <c r="V6" s="1835"/>
    </row>
    <row r="7" spans="1:22" ht="17.25" customHeight="1">
      <c r="A7" s="2143" t="s">
        <v>810</v>
      </c>
      <c r="B7" s="2137"/>
      <c r="C7" s="2137"/>
      <c r="D7" s="2137"/>
      <c r="E7" s="2638">
        <v>0</v>
      </c>
      <c r="F7" s="3969">
        <v>1.5636730097594409</v>
      </c>
      <c r="G7" s="3966">
        <v>1.5291422583458185</v>
      </c>
      <c r="H7" s="2762">
        <v>1.5559345723383127</v>
      </c>
      <c r="I7" s="2638">
        <v>1.5600125242782992</v>
      </c>
      <c r="J7" s="2639">
        <v>1.5615017795275503</v>
      </c>
      <c r="K7" s="2639">
        <v>1.5360685999430455</v>
      </c>
      <c r="L7" s="2640">
        <v>1.5350224746807606</v>
      </c>
      <c r="M7" s="2638">
        <v>1.5080782997809663</v>
      </c>
      <c r="N7" s="2639">
        <v>1.6109852619123657</v>
      </c>
      <c r="O7" s="2639">
        <v>1.6170418831160487</v>
      </c>
      <c r="P7" s="2640">
        <v>1.5558753250474016</v>
      </c>
      <c r="Q7" s="2638">
        <v>1.5496479845076516</v>
      </c>
      <c r="R7" s="3370">
        <v>1.5443988280358116</v>
      </c>
      <c r="S7" s="3415">
        <v>1.5484511076352558</v>
      </c>
      <c r="T7" s="3417">
        <v>1.5722460212033627</v>
      </c>
      <c r="U7" s="1835"/>
      <c r="V7" s="1835"/>
    </row>
    <row r="8" spans="1:22" ht="9.9499999999999993" customHeight="1">
      <c r="A8" s="2143"/>
      <c r="B8" s="2137"/>
      <c r="C8" s="2137"/>
      <c r="D8" s="2137"/>
      <c r="E8" s="2638"/>
      <c r="F8" s="3969"/>
      <c r="G8" s="3966"/>
      <c r="H8" s="2762"/>
      <c r="I8" s="2638"/>
      <c r="J8" s="2639"/>
      <c r="K8" s="2639"/>
      <c r="L8" s="2640"/>
      <c r="M8" s="2638"/>
      <c r="N8" s="2639"/>
      <c r="O8" s="2639"/>
      <c r="P8" s="2640"/>
      <c r="Q8" s="2638"/>
      <c r="R8" s="3370"/>
      <c r="S8" s="3415"/>
      <c r="T8" s="3417"/>
      <c r="U8" s="1835"/>
      <c r="V8" s="1835"/>
    </row>
    <row r="9" spans="1:22" ht="17.25" customHeight="1">
      <c r="A9" s="2143" t="s">
        <v>811</v>
      </c>
      <c r="B9" s="2137"/>
      <c r="C9" s="2137"/>
      <c r="D9" s="2137"/>
      <c r="E9" s="2638">
        <v>0</v>
      </c>
      <c r="F9" s="3969">
        <v>9.3885128950359831E-2</v>
      </c>
      <c r="G9" s="3966">
        <v>9.1487143661715647E-2</v>
      </c>
      <c r="H9" s="2762">
        <v>9.6742045948496128E-2</v>
      </c>
      <c r="I9" s="2638">
        <v>9.6478761983668393E-2</v>
      </c>
      <c r="J9" s="2639">
        <v>7.5394399226115641E-2</v>
      </c>
      <c r="K9" s="2639">
        <v>0.55905137334322086</v>
      </c>
      <c r="L9" s="2640">
        <v>0.10793126775099098</v>
      </c>
      <c r="M9" s="2638">
        <v>0.10586050205597117</v>
      </c>
      <c r="N9" s="2639">
        <v>0.10023908296343607</v>
      </c>
      <c r="O9" s="2639">
        <v>0.10485937126008507</v>
      </c>
      <c r="P9" s="2640">
        <v>9.8036484892134998E-2</v>
      </c>
      <c r="Q9" s="2638">
        <v>9.4049092886059074E-2</v>
      </c>
      <c r="R9" s="3370">
        <v>0.24318988585224902</v>
      </c>
      <c r="S9" s="3415">
        <v>0.20516023435408265</v>
      </c>
      <c r="T9" s="3417">
        <v>0.10227449153619593</v>
      </c>
      <c r="U9" s="1835"/>
      <c r="V9" s="1835"/>
    </row>
    <row r="10" spans="1:22" ht="9.9499999999999993" customHeight="1">
      <c r="A10" s="2143"/>
      <c r="B10" s="2137"/>
      <c r="C10" s="2137"/>
      <c r="D10" s="2137"/>
      <c r="E10" s="2638"/>
      <c r="F10" s="3969"/>
      <c r="G10" s="3966"/>
      <c r="H10" s="2762"/>
      <c r="I10" s="2638"/>
      <c r="J10" s="2639"/>
      <c r="K10" s="2639"/>
      <c r="L10" s="2640"/>
      <c r="M10" s="2638"/>
      <c r="N10" s="2639"/>
      <c r="O10" s="2639"/>
      <c r="P10" s="2640"/>
      <c r="Q10" s="2638"/>
      <c r="R10" s="3370"/>
      <c r="S10" s="3415"/>
      <c r="T10" s="3417"/>
      <c r="U10" s="1835"/>
      <c r="V10" s="1835"/>
    </row>
    <row r="11" spans="1:22" ht="17.25" customHeight="1">
      <c r="A11" s="2143" t="s">
        <v>813</v>
      </c>
      <c r="B11" s="2137"/>
      <c r="C11" s="2137"/>
      <c r="D11" s="2137"/>
      <c r="E11" s="2638">
        <v>0</v>
      </c>
      <c r="F11" s="3969">
        <v>0.31564827836758907</v>
      </c>
      <c r="G11" s="3966">
        <v>0.27772882897306533</v>
      </c>
      <c r="H11" s="2762">
        <v>0.29022613784548845</v>
      </c>
      <c r="I11" s="2638">
        <v>0.2550963876178351</v>
      </c>
      <c r="J11" s="2639">
        <v>0.24628837080531107</v>
      </c>
      <c r="K11" s="2639">
        <v>0.14461265808878271</v>
      </c>
      <c r="L11" s="2640">
        <v>0.24670004057369366</v>
      </c>
      <c r="M11" s="2638">
        <v>0.21866267637790765</v>
      </c>
      <c r="N11" s="2639">
        <v>0.27386749452510212</v>
      </c>
      <c r="O11" s="2639">
        <v>0.27594571384232908</v>
      </c>
      <c r="P11" s="2640">
        <v>0.25053768361323386</v>
      </c>
      <c r="Q11" s="2638">
        <v>0.29457905530403561</v>
      </c>
      <c r="R11" s="3370">
        <v>0.21343488805385616</v>
      </c>
      <c r="S11" s="3415">
        <v>0.22423504953163165</v>
      </c>
      <c r="T11" s="3417">
        <v>0.25434051184659251</v>
      </c>
      <c r="U11" s="1835"/>
      <c r="V11" s="1835"/>
    </row>
    <row r="12" spans="1:22" ht="9.9499999999999993" customHeight="1">
      <c r="A12" s="2143"/>
      <c r="B12" s="2137"/>
      <c r="C12" s="2137"/>
      <c r="D12" s="2137"/>
      <c r="E12" s="2638"/>
      <c r="F12" s="3969"/>
      <c r="G12" s="3966"/>
      <c r="H12" s="2762"/>
      <c r="I12" s="2638"/>
      <c r="J12" s="2639"/>
      <c r="K12" s="2639"/>
      <c r="L12" s="2640"/>
      <c r="M12" s="2638"/>
      <c r="N12" s="2639"/>
      <c r="O12" s="2639"/>
      <c r="P12" s="2640"/>
      <c r="Q12" s="2638"/>
      <c r="R12" s="3370"/>
      <c r="S12" s="3415"/>
      <c r="T12" s="3417"/>
      <c r="U12" s="1835"/>
      <c r="V12" s="1835"/>
    </row>
    <row r="13" spans="1:22" ht="17.25" customHeight="1">
      <c r="A13" s="2700" t="s">
        <v>814</v>
      </c>
      <c r="B13" s="2701"/>
      <c r="C13" s="2701"/>
      <c r="D13" s="2702"/>
      <c r="E13" s="2638">
        <v>0</v>
      </c>
      <c r="F13" s="3969">
        <v>3.8849018876010964E-2</v>
      </c>
      <c r="G13" s="3966">
        <v>3.5941377867102567E-2</v>
      </c>
      <c r="H13" s="2762">
        <v>3.0634981217023773E-2</v>
      </c>
      <c r="I13" s="2638">
        <v>2.9434198571288667E-2</v>
      </c>
      <c r="J13" s="2639">
        <v>3.0157759690446252E-2</v>
      </c>
      <c r="K13" s="2639">
        <v>2.9980673018406165E-2</v>
      </c>
      <c r="L13" s="2640">
        <v>3.7690283976536537E-2</v>
      </c>
      <c r="M13" s="2638">
        <v>3.2972943263335289E-2</v>
      </c>
      <c r="N13" s="2639">
        <v>3.042972161390024E-2</v>
      </c>
      <c r="O13" s="2639">
        <v>2.9434209476515108E-2</v>
      </c>
      <c r="P13" s="2640">
        <v>3.2678828297378337E-2</v>
      </c>
      <c r="Q13" s="2638">
        <v>3.5133281825251952E-2</v>
      </c>
      <c r="R13" s="3370">
        <v>3.2616055279007516E-2</v>
      </c>
      <c r="S13" s="3415">
        <v>3.179135862924834E-2</v>
      </c>
      <c r="T13" s="3417">
        <v>3.1400063190937348E-2</v>
      </c>
      <c r="U13" s="1835"/>
      <c r="V13" s="1835"/>
    </row>
    <row r="14" spans="1:22" ht="17.25" customHeight="1" thickBot="1">
      <c r="A14" s="2703" t="s">
        <v>816</v>
      </c>
      <c r="B14" s="2704"/>
      <c r="C14" s="2704"/>
      <c r="D14" s="2705"/>
      <c r="E14" s="2964">
        <v>0</v>
      </c>
      <c r="F14" s="3970">
        <v>0.80935455991689553</v>
      </c>
      <c r="G14" s="3967">
        <v>0.76783852716082734</v>
      </c>
      <c r="H14" s="2965">
        <v>0.77877346988539375</v>
      </c>
      <c r="I14" s="2964">
        <v>0.72767879801241442</v>
      </c>
      <c r="J14" s="2966">
        <v>0.7841017519516027</v>
      </c>
      <c r="K14" s="2966">
        <v>0.38798518023819728</v>
      </c>
      <c r="L14" s="2965">
        <v>0.69384386411351318</v>
      </c>
      <c r="M14" s="2964">
        <v>0.6906963904635498</v>
      </c>
      <c r="N14" s="2966">
        <v>0.7643230075962002</v>
      </c>
      <c r="O14" s="2966">
        <v>0.72665704645146667</v>
      </c>
      <c r="P14" s="2965">
        <v>0.71167226069846146</v>
      </c>
      <c r="Q14" s="2964">
        <v>0.78536397680140135</v>
      </c>
      <c r="R14" s="3408">
        <v>0.62542716526237241</v>
      </c>
      <c r="S14" s="3418">
        <v>0.65193479429045276</v>
      </c>
      <c r="T14" s="2967">
        <v>0.7230985980541571</v>
      </c>
      <c r="U14" s="1835"/>
      <c r="V14" s="1835"/>
    </row>
    <row r="15" spans="1:22" ht="9.9499999999999993" customHeight="1" thickBot="1">
      <c r="A15" s="1583"/>
      <c r="B15" s="1583"/>
      <c r="C15" s="1583"/>
      <c r="D15" s="1583"/>
      <c r="E15" s="1583"/>
      <c r="F15" s="1583"/>
      <c r="G15" s="1583"/>
      <c r="H15" s="1583"/>
      <c r="I15" s="1583"/>
      <c r="J15" s="1583"/>
      <c r="K15" s="1583"/>
      <c r="L15" s="1583"/>
      <c r="M15" s="1583"/>
      <c r="N15" s="1583"/>
      <c r="O15" s="1583"/>
      <c r="P15" s="1583"/>
      <c r="Q15" s="1583"/>
      <c r="R15" s="1583"/>
      <c r="S15" s="3098"/>
      <c r="T15" s="1584"/>
      <c r="U15" s="1835"/>
      <c r="V15" s="1835"/>
    </row>
    <row r="16" spans="1:22" s="1583" customFormat="1" ht="17.25" customHeight="1">
      <c r="A16" s="2901" t="s">
        <v>827</v>
      </c>
      <c r="B16" s="2902"/>
      <c r="C16" s="2902"/>
      <c r="D16" s="2903"/>
      <c r="E16" s="2904">
        <v>0</v>
      </c>
      <c r="F16" s="3347">
        <v>2.7516304346304352E-2</v>
      </c>
      <c r="G16" s="3289">
        <v>2.7000000000000007E-2</v>
      </c>
      <c r="H16" s="2906">
        <v>2.7000000000000003E-2</v>
      </c>
      <c r="I16" s="2904">
        <v>2.7000000000000003E-2</v>
      </c>
      <c r="J16" s="2905">
        <v>2.7000000000000003E-2</v>
      </c>
      <c r="K16" s="2905">
        <v>2.7000000000000003E-2</v>
      </c>
      <c r="L16" s="2906">
        <v>2.7000000000000003E-2</v>
      </c>
      <c r="M16" s="2904">
        <v>2.7000000000000003E-2</v>
      </c>
      <c r="N16" s="2905">
        <v>2.8288044239130436E-2</v>
      </c>
      <c r="O16" s="2905">
        <v>2.8500000000000001E-2</v>
      </c>
      <c r="P16" s="2906">
        <v>2.9934782065217391E-2</v>
      </c>
      <c r="Q16" s="2904">
        <v>2.717399267347986E-2</v>
      </c>
      <c r="R16" s="3409">
        <v>2.7000000000000003E-2</v>
      </c>
      <c r="S16" s="3419">
        <v>2.7000000000000003E-2</v>
      </c>
      <c r="T16" s="2906">
        <v>2.8430137041095895E-2</v>
      </c>
      <c r="U16" s="1835"/>
      <c r="V16" s="1835"/>
    </row>
    <row r="17" spans="1:22" s="1583" customFormat="1" ht="9.9499999999999993" customHeight="1">
      <c r="A17" s="2143"/>
      <c r="B17" s="2137"/>
      <c r="C17" s="2137"/>
      <c r="D17" s="2138"/>
      <c r="E17" s="2644"/>
      <c r="F17" s="3348"/>
      <c r="G17" s="3290"/>
      <c r="H17" s="2646"/>
      <c r="I17" s="2644"/>
      <c r="J17" s="2645"/>
      <c r="K17" s="2645"/>
      <c r="L17" s="2646"/>
      <c r="M17" s="2644"/>
      <c r="N17" s="2645"/>
      <c r="O17" s="2645"/>
      <c r="P17" s="2646"/>
      <c r="Q17" s="2644"/>
      <c r="R17" s="3410"/>
      <c r="S17" s="3420"/>
      <c r="T17" s="3045"/>
      <c r="U17" s="1835"/>
      <c r="V17" s="1835"/>
    </row>
    <row r="18" spans="1:22" s="1583" customFormat="1" ht="17.25" customHeight="1">
      <c r="A18" s="2143" t="s">
        <v>828</v>
      </c>
      <c r="B18" s="2137"/>
      <c r="C18" s="2137"/>
      <c r="D18" s="2138"/>
      <c r="E18" s="2641">
        <v>0</v>
      </c>
      <c r="F18" s="3349">
        <v>9.451304347717392E-3</v>
      </c>
      <c r="G18" s="3291">
        <v>9.1113483151685389E-3</v>
      </c>
      <c r="H18" s="2643">
        <v>9.0664141293478259E-3</v>
      </c>
      <c r="I18" s="2641">
        <v>8.8308660869565216E-3</v>
      </c>
      <c r="J18" s="2642">
        <v>8.9329359782608694E-3</v>
      </c>
      <c r="K18" s="2642">
        <v>8.7976685555555545E-3</v>
      </c>
      <c r="L18" s="2643">
        <v>8.4544553260869574E-3</v>
      </c>
      <c r="M18" s="2641">
        <v>7.6923919565217401E-3</v>
      </c>
      <c r="N18" s="2642">
        <v>9.3845935869565217E-3</v>
      </c>
      <c r="O18" s="2642">
        <v>9.860113595505619E-3</v>
      </c>
      <c r="P18" s="2643">
        <v>1.2506414347826086E-2</v>
      </c>
      <c r="Q18" s="2641">
        <v>9.2107695968498167E-3</v>
      </c>
      <c r="R18" s="3411">
        <v>8.727847335766422E-3</v>
      </c>
      <c r="S18" s="3421">
        <v>8.7537427595628416E-3</v>
      </c>
      <c r="T18" s="2763">
        <v>9.8608846575342479E-3</v>
      </c>
      <c r="U18" s="1835"/>
      <c r="V18" s="1835"/>
    </row>
    <row r="19" spans="1:22" s="1583" customFormat="1" ht="9.9499999999999993" customHeight="1">
      <c r="A19" s="2149"/>
      <c r="B19" s="2150"/>
      <c r="C19" s="2150"/>
      <c r="D19" s="2151"/>
      <c r="E19" s="2647"/>
      <c r="F19" s="2648"/>
      <c r="G19" s="3292"/>
      <c r="H19" s="2649"/>
      <c r="I19" s="2647"/>
      <c r="J19" s="2648"/>
      <c r="K19" s="2648"/>
      <c r="L19" s="2649"/>
      <c r="M19" s="2647"/>
      <c r="N19" s="2648"/>
      <c r="O19" s="2648"/>
      <c r="P19" s="2649"/>
      <c r="Q19" s="2647"/>
      <c r="R19" s="3412"/>
      <c r="S19" s="3422"/>
      <c r="T19" s="2649"/>
      <c r="U19" s="1835"/>
      <c r="V19" s="1835"/>
    </row>
    <row r="20" spans="1:22" s="1583" customFormat="1" ht="17.25" customHeight="1">
      <c r="A20" s="2143" t="s">
        <v>291</v>
      </c>
      <c r="B20" s="2137"/>
      <c r="C20" s="2137"/>
      <c r="D20" s="2138"/>
      <c r="E20" s="2641" t="s">
        <v>1443</v>
      </c>
      <c r="F20" s="3349">
        <v>1.8064999998586961E-2</v>
      </c>
      <c r="G20" s="3291">
        <v>1.7888651684831468E-2</v>
      </c>
      <c r="H20" s="2643">
        <v>1.7933585870652177E-2</v>
      </c>
      <c r="I20" s="2641">
        <v>1.8169133913043482E-2</v>
      </c>
      <c r="J20" s="2642">
        <v>1.8067064021739132E-2</v>
      </c>
      <c r="K20" s="2642">
        <v>1.8202331444444449E-2</v>
      </c>
      <c r="L20" s="2643">
        <v>1.8545544673913048E-2</v>
      </c>
      <c r="M20" s="2641">
        <v>1.9307608043478263E-2</v>
      </c>
      <c r="N20" s="2642">
        <v>1.8903450652173914E-2</v>
      </c>
      <c r="O20" s="2642">
        <v>1.8639886404494384E-2</v>
      </c>
      <c r="P20" s="2643">
        <v>1.7428367717391306E-2</v>
      </c>
      <c r="Q20" s="2641">
        <v>1.7963223076630043E-2</v>
      </c>
      <c r="R20" s="3411">
        <v>1.8272152664233581E-2</v>
      </c>
      <c r="S20" s="3421">
        <v>1.8246257240437162E-2</v>
      </c>
      <c r="T20" s="2763">
        <v>1.8569252383561649E-2</v>
      </c>
      <c r="U20" s="1835"/>
      <c r="V20" s="1835"/>
    </row>
    <row r="21" spans="1:22" s="1583" customFormat="1" ht="9.9499999999999993" customHeight="1" thickBot="1">
      <c r="A21" s="2144"/>
      <c r="B21" s="2145"/>
      <c r="C21" s="2145"/>
      <c r="D21" s="2152"/>
      <c r="E21" s="2144"/>
      <c r="F21" s="3350"/>
      <c r="G21" s="3293"/>
      <c r="H21" s="2152"/>
      <c r="I21" s="2144"/>
      <c r="J21" s="2153"/>
      <c r="K21" s="2153"/>
      <c r="L21" s="2152"/>
      <c r="M21" s="2144"/>
      <c r="N21" s="2153"/>
      <c r="O21" s="2153"/>
      <c r="P21" s="2152"/>
      <c r="Q21" s="2144"/>
      <c r="R21" s="3413"/>
      <c r="S21" s="3423"/>
      <c r="T21" s="3424"/>
      <c r="U21" s="1835"/>
      <c r="V21" s="1835"/>
    </row>
    <row r="22" spans="1:22" ht="9.9499999999999993" customHeight="1">
      <c r="A22" s="2154"/>
      <c r="B22" s="2154"/>
      <c r="C22" s="2154"/>
      <c r="D22" s="2154"/>
      <c r="E22" s="2154"/>
      <c r="F22" s="2154"/>
      <c r="G22" s="2154"/>
      <c r="H22" s="2154"/>
      <c r="I22" s="2154"/>
      <c r="J22" s="2154"/>
      <c r="K22" s="2154"/>
      <c r="L22" s="2154"/>
      <c r="M22" s="2154"/>
      <c r="N22" s="2154"/>
      <c r="O22" s="2154"/>
      <c r="P22" s="2154"/>
      <c r="Q22" s="2154"/>
      <c r="R22" s="2154"/>
      <c r="S22" s="3428"/>
      <c r="T22" s="1584"/>
      <c r="U22" s="1835"/>
      <c r="V22" s="1835"/>
    </row>
    <row r="23" spans="1:22" s="1584" customFormat="1" ht="17.25" customHeight="1" thickBot="1">
      <c r="A23" s="2734" t="s">
        <v>1021</v>
      </c>
      <c r="B23" s="2734"/>
      <c r="C23" s="2734"/>
      <c r="D23" s="2734"/>
      <c r="E23" s="2734"/>
      <c r="F23" s="2734"/>
      <c r="G23" s="2734"/>
      <c r="H23" s="2734"/>
      <c r="I23" s="2734"/>
      <c r="J23" s="2732"/>
      <c r="K23" s="2732"/>
      <c r="L23" s="2733"/>
      <c r="M23" s="2137"/>
      <c r="N23" s="2137"/>
      <c r="O23" s="2137"/>
      <c r="P23" s="2140"/>
      <c r="Q23" s="2141"/>
      <c r="R23" s="2140"/>
      <c r="S23" s="3429"/>
      <c r="T23" s="2141"/>
      <c r="U23" s="2048"/>
      <c r="V23" s="2048"/>
    </row>
    <row r="24" spans="1:22" ht="17.25" customHeight="1">
      <c r="A24" s="2146" t="s">
        <v>829</v>
      </c>
      <c r="B24" s="2147"/>
      <c r="C24" s="2147"/>
      <c r="D24" s="2148"/>
      <c r="E24" s="2611">
        <v>0</v>
      </c>
      <c r="F24" s="3351">
        <v>63147</v>
      </c>
      <c r="G24" s="2833">
        <v>70075</v>
      </c>
      <c r="H24" s="2612">
        <v>69005</v>
      </c>
      <c r="I24" s="2611">
        <v>66675</v>
      </c>
      <c r="J24" s="2595">
        <v>61035</v>
      </c>
      <c r="K24" s="2595">
        <v>57686</v>
      </c>
      <c r="L24" s="2612">
        <v>57675</v>
      </c>
      <c r="M24" s="2611">
        <v>57618</v>
      </c>
      <c r="N24" s="2595">
        <v>56938</v>
      </c>
      <c r="O24" s="2595">
        <v>58451</v>
      </c>
      <c r="P24" s="2612">
        <v>57002</v>
      </c>
      <c r="Q24" s="2611">
        <v>67379.703296703301</v>
      </c>
      <c r="R24" s="3373">
        <v>58806.788321167885</v>
      </c>
      <c r="S24" s="3425">
        <v>60783.590163934423</v>
      </c>
      <c r="T24" s="2758">
        <v>57494.452054794521</v>
      </c>
      <c r="U24" s="2155"/>
      <c r="V24" s="1835"/>
    </row>
    <row r="25" spans="1:22" ht="9.9499999999999993" customHeight="1">
      <c r="A25" s="1973"/>
      <c r="B25" s="2137"/>
      <c r="C25" s="2137"/>
      <c r="D25" s="2138"/>
      <c r="E25" s="2553"/>
      <c r="F25" s="3159"/>
      <c r="G25" s="2554"/>
      <c r="H25" s="2613"/>
      <c r="I25" s="2553"/>
      <c r="J25" s="2529"/>
      <c r="K25" s="2529"/>
      <c r="L25" s="2613"/>
      <c r="M25" s="2553"/>
      <c r="N25" s="2529"/>
      <c r="O25" s="2529"/>
      <c r="P25" s="2613"/>
      <c r="Q25" s="2553"/>
      <c r="R25" s="3341"/>
      <c r="S25" s="3426"/>
      <c r="T25" s="2759"/>
      <c r="U25" s="1835"/>
      <c r="V25" s="1835"/>
    </row>
    <row r="26" spans="1:22" ht="35.1" customHeight="1">
      <c r="A26" s="4047" t="s">
        <v>830</v>
      </c>
      <c r="B26" s="4048"/>
      <c r="C26" s="4048"/>
      <c r="D26" s="4049"/>
      <c r="E26" s="2553">
        <v>0</v>
      </c>
      <c r="F26" s="3159">
        <v>20735</v>
      </c>
      <c r="G26" s="2554">
        <v>18754</v>
      </c>
      <c r="H26" s="2613">
        <v>18251</v>
      </c>
      <c r="I26" s="2553">
        <v>18360</v>
      </c>
      <c r="J26" s="2529">
        <v>18964</v>
      </c>
      <c r="K26" s="2529">
        <v>19086</v>
      </c>
      <c r="L26" s="2613">
        <v>19743</v>
      </c>
      <c r="M26" s="2553">
        <v>23551</v>
      </c>
      <c r="N26" s="2529">
        <v>24185</v>
      </c>
      <c r="O26" s="2529">
        <v>25832</v>
      </c>
      <c r="P26" s="2613">
        <v>28887</v>
      </c>
      <c r="Q26" s="2553">
        <v>19252.080586080585</v>
      </c>
      <c r="R26" s="3341">
        <v>19265.635036496351</v>
      </c>
      <c r="S26" s="3426">
        <v>19037.98907103825</v>
      </c>
      <c r="T26" s="2759">
        <v>25609.956164383562</v>
      </c>
      <c r="U26" s="2155"/>
      <c r="V26" s="1835"/>
    </row>
    <row r="27" spans="1:22" hidden="1">
      <c r="A27" s="2143"/>
      <c r="B27" s="2137"/>
      <c r="C27" s="2137"/>
      <c r="D27" s="2138"/>
      <c r="E27" s="2553">
        <v>0</v>
      </c>
      <c r="F27" s="3159">
        <v>0</v>
      </c>
      <c r="G27" s="2554">
        <v>0</v>
      </c>
      <c r="H27" s="2613">
        <v>0</v>
      </c>
      <c r="I27" s="2553">
        <v>0</v>
      </c>
      <c r="J27" s="2529">
        <v>0</v>
      </c>
      <c r="K27" s="2529">
        <v>0</v>
      </c>
      <c r="L27" s="2613">
        <v>0</v>
      </c>
      <c r="M27" s="2553">
        <v>0</v>
      </c>
      <c r="N27" s="2529">
        <v>0</v>
      </c>
      <c r="O27" s="2529">
        <v>0</v>
      </c>
      <c r="P27" s="2613">
        <v>0</v>
      </c>
      <c r="Q27" s="2553">
        <v>0</v>
      </c>
      <c r="R27" s="3341">
        <v>0</v>
      </c>
      <c r="S27" s="3426">
        <v>0</v>
      </c>
      <c r="T27" s="2759">
        <v>0</v>
      </c>
      <c r="U27" s="1835"/>
      <c r="V27" s="1835"/>
    </row>
    <row r="28" spans="1:22" ht="9.9499999999999993" customHeight="1">
      <c r="A28" s="2143"/>
      <c r="B28" s="2137"/>
      <c r="C28" s="2137"/>
      <c r="D28" s="2138"/>
      <c r="E28" s="2553"/>
      <c r="F28" s="3159"/>
      <c r="G28" s="2554"/>
      <c r="H28" s="2613"/>
      <c r="I28" s="2553"/>
      <c r="J28" s="2529"/>
      <c r="K28" s="2529"/>
      <c r="L28" s="2613"/>
      <c r="M28" s="2553"/>
      <c r="N28" s="2529"/>
      <c r="O28" s="2529"/>
      <c r="P28" s="2613"/>
      <c r="Q28" s="2553"/>
      <c r="R28" s="3341"/>
      <c r="S28" s="3426"/>
      <c r="T28" s="2759"/>
      <c r="U28" s="1835"/>
      <c r="V28" s="1835"/>
    </row>
    <row r="29" spans="1:22" ht="17.25" customHeight="1">
      <c r="A29" s="2143" t="s">
        <v>831</v>
      </c>
      <c r="B29" s="2137"/>
      <c r="C29" s="2137"/>
      <c r="D29" s="2138"/>
      <c r="E29" s="2553">
        <v>0</v>
      </c>
      <c r="F29" s="3159">
        <v>130287</v>
      </c>
      <c r="G29" s="2554">
        <v>127162</v>
      </c>
      <c r="H29" s="2613">
        <v>126191</v>
      </c>
      <c r="I29" s="2553">
        <v>125005</v>
      </c>
      <c r="J29" s="2529">
        <v>122267</v>
      </c>
      <c r="K29" s="2529">
        <v>119422</v>
      </c>
      <c r="L29" s="2613">
        <v>117325</v>
      </c>
      <c r="M29" s="2553">
        <v>113427</v>
      </c>
      <c r="N29" s="2529">
        <v>110062</v>
      </c>
      <c r="O29" s="2529">
        <v>106581</v>
      </c>
      <c r="P29" s="2613">
        <v>104820</v>
      </c>
      <c r="Q29" s="2553">
        <v>127887.89010989011</v>
      </c>
      <c r="R29" s="3341">
        <v>119673.15328467153</v>
      </c>
      <c r="S29" s="3426">
        <v>121013.39890710382</v>
      </c>
      <c r="T29" s="2759">
        <v>108740.10136986301</v>
      </c>
      <c r="U29" s="1835"/>
      <c r="V29" s="1835"/>
    </row>
    <row r="30" spans="1:22" ht="9.9499999999999993" customHeight="1">
      <c r="A30" s="2143"/>
      <c r="B30" s="2137"/>
      <c r="C30" s="2137"/>
      <c r="D30" s="2138"/>
      <c r="E30" s="2553"/>
      <c r="F30" s="3159"/>
      <c r="G30" s="2554"/>
      <c r="H30" s="2613"/>
      <c r="I30" s="2553"/>
      <c r="J30" s="2529"/>
      <c r="K30" s="2529"/>
      <c r="L30" s="2613"/>
      <c r="M30" s="2553"/>
      <c r="N30" s="2529"/>
      <c r="O30" s="2529"/>
      <c r="P30" s="2613"/>
      <c r="Q30" s="2553"/>
      <c r="R30" s="3341"/>
      <c r="S30" s="3426"/>
      <c r="T30" s="2759"/>
      <c r="U30" s="1835"/>
      <c r="V30" s="1835"/>
    </row>
    <row r="31" spans="1:22" ht="17.25" customHeight="1">
      <c r="A31" s="2143" t="s">
        <v>832</v>
      </c>
      <c r="B31" s="2142"/>
      <c r="C31" s="2142"/>
      <c r="D31" s="2706"/>
      <c r="E31" s="2553">
        <v>0</v>
      </c>
      <c r="F31" s="3159">
        <v>223605</v>
      </c>
      <c r="G31" s="2554">
        <v>226350</v>
      </c>
      <c r="H31" s="2613">
        <v>219238</v>
      </c>
      <c r="I31" s="2553">
        <v>216781</v>
      </c>
      <c r="J31" s="2529">
        <v>208086</v>
      </c>
      <c r="K31" s="2529">
        <v>202625</v>
      </c>
      <c r="L31" s="2613">
        <v>200122</v>
      </c>
      <c r="M31" s="2553">
        <v>198461</v>
      </c>
      <c r="N31" s="2529">
        <v>193715</v>
      </c>
      <c r="O31" s="2529">
        <v>193070</v>
      </c>
      <c r="P31" s="2613">
        <v>192389</v>
      </c>
      <c r="Q31" s="2553">
        <v>223028.2271062271</v>
      </c>
      <c r="R31" s="3341">
        <v>203618.19708029198</v>
      </c>
      <c r="S31" s="3426">
        <v>206926.87978142078</v>
      </c>
      <c r="T31" s="2759">
        <v>194418.75342465754</v>
      </c>
      <c r="U31" s="1835"/>
      <c r="V31" s="1835"/>
    </row>
    <row r="32" spans="1:22" ht="9.9499999999999993" customHeight="1">
      <c r="A32" s="2143"/>
      <c r="B32" s="2137"/>
      <c r="C32" s="2137"/>
      <c r="D32" s="2156"/>
      <c r="E32" s="2553"/>
      <c r="F32" s="3159"/>
      <c r="G32" s="2554"/>
      <c r="H32" s="2613"/>
      <c r="I32" s="2553"/>
      <c r="J32" s="2529"/>
      <c r="K32" s="2529"/>
      <c r="L32" s="2613"/>
      <c r="M32" s="2553"/>
      <c r="N32" s="2529"/>
      <c r="O32" s="2529"/>
      <c r="P32" s="2613"/>
      <c r="Q32" s="2553"/>
      <c r="R32" s="3341"/>
      <c r="S32" s="3426"/>
      <c r="T32" s="2759"/>
      <c r="U32" s="1835"/>
      <c r="V32" s="1835"/>
    </row>
    <row r="33" spans="1:22" ht="17.25" customHeight="1">
      <c r="A33" s="2143" t="s">
        <v>833</v>
      </c>
      <c r="B33" s="2137"/>
      <c r="C33" s="2137"/>
      <c r="D33" s="2156"/>
      <c r="E33" s="2553" t="s">
        <v>1443</v>
      </c>
      <c r="F33" s="3159">
        <v>245096</v>
      </c>
      <c r="G33" s="2554">
        <v>251033</v>
      </c>
      <c r="H33" s="2613">
        <v>246060</v>
      </c>
      <c r="I33" s="2553">
        <v>243284</v>
      </c>
      <c r="J33" s="2529">
        <v>237447</v>
      </c>
      <c r="K33" s="2529">
        <v>230593</v>
      </c>
      <c r="L33" s="2613">
        <v>232213</v>
      </c>
      <c r="M33" s="2553">
        <v>228613</v>
      </c>
      <c r="N33" s="2529">
        <v>221644</v>
      </c>
      <c r="O33" s="2529">
        <v>222931</v>
      </c>
      <c r="P33" s="2613">
        <v>218530</v>
      </c>
      <c r="Q33" s="2553">
        <v>247357.36996336997</v>
      </c>
      <c r="R33" s="3341">
        <v>233439.28467153283</v>
      </c>
      <c r="S33" s="3426">
        <v>235913.16393442624</v>
      </c>
      <c r="T33" s="2759">
        <v>222929.48767123287</v>
      </c>
      <c r="U33" s="1835"/>
      <c r="V33" s="1835"/>
    </row>
    <row r="34" spans="1:22" ht="9.9499999999999993" customHeight="1">
      <c r="A34" s="2143"/>
      <c r="B34" s="2137"/>
      <c r="C34" s="2137"/>
      <c r="D34" s="2156"/>
      <c r="E34" s="2553"/>
      <c r="F34" s="3159"/>
      <c r="G34" s="2554"/>
      <c r="H34" s="2613"/>
      <c r="I34" s="2553"/>
      <c r="J34" s="2529"/>
      <c r="K34" s="2529"/>
      <c r="L34" s="2613"/>
      <c r="M34" s="2553"/>
      <c r="N34" s="2529"/>
      <c r="O34" s="2529"/>
      <c r="P34" s="2613"/>
      <c r="Q34" s="2553"/>
      <c r="R34" s="3341"/>
      <c r="S34" s="3426"/>
      <c r="T34" s="2759"/>
      <c r="U34" s="1835"/>
      <c r="V34" s="1835"/>
    </row>
    <row r="35" spans="1:22" ht="17.25" customHeight="1">
      <c r="A35" s="2143" t="s">
        <v>834</v>
      </c>
      <c r="B35" s="2137"/>
      <c r="C35" s="2137"/>
      <c r="D35" s="2138"/>
      <c r="E35" s="2553">
        <v>0</v>
      </c>
      <c r="F35" s="3159">
        <v>155421</v>
      </c>
      <c r="G35" s="2554">
        <v>153220</v>
      </c>
      <c r="H35" s="2613">
        <v>150336</v>
      </c>
      <c r="I35" s="2553">
        <v>147741</v>
      </c>
      <c r="J35" s="2529">
        <v>142243</v>
      </c>
      <c r="K35" s="2529">
        <v>139166</v>
      </c>
      <c r="L35" s="2613">
        <v>142178</v>
      </c>
      <c r="M35" s="2553">
        <v>135382</v>
      </c>
      <c r="N35" s="2529">
        <v>129872</v>
      </c>
      <c r="O35" s="2529">
        <v>127715</v>
      </c>
      <c r="P35" s="2613">
        <v>124846</v>
      </c>
      <c r="Q35" s="2553">
        <v>152989.8315018315</v>
      </c>
      <c r="R35" s="3341">
        <v>141210.48175182482</v>
      </c>
      <c r="S35" s="3426">
        <v>142852.03278688525</v>
      </c>
      <c r="T35" s="2759">
        <v>129468.04109589041</v>
      </c>
      <c r="U35" s="2155"/>
      <c r="V35" s="1835"/>
    </row>
    <row r="36" spans="1:22" ht="9.9499999999999993" customHeight="1">
      <c r="A36" s="2143"/>
      <c r="B36" s="2137"/>
      <c r="C36" s="2137"/>
      <c r="D36" s="2138"/>
      <c r="E36" s="2553"/>
      <c r="F36" s="3159"/>
      <c r="G36" s="2554"/>
      <c r="H36" s="2613"/>
      <c r="I36" s="2553"/>
      <c r="J36" s="2529"/>
      <c r="K36" s="2529"/>
      <c r="L36" s="2613"/>
      <c r="M36" s="2553"/>
      <c r="N36" s="2529"/>
      <c r="O36" s="2529"/>
      <c r="P36" s="2613"/>
      <c r="Q36" s="2553"/>
      <c r="R36" s="3341"/>
      <c r="S36" s="3426"/>
      <c r="T36" s="2759"/>
      <c r="U36" s="1835"/>
      <c r="V36" s="1835"/>
    </row>
    <row r="37" spans="1:22" ht="17.25" customHeight="1">
      <c r="A37" s="1855" t="s">
        <v>835</v>
      </c>
      <c r="B37" s="2137"/>
      <c r="C37" s="2137"/>
      <c r="D37" s="2138"/>
      <c r="E37" s="2553">
        <v>0</v>
      </c>
      <c r="F37" s="3159">
        <v>2816</v>
      </c>
      <c r="G37" s="2554">
        <v>2793</v>
      </c>
      <c r="H37" s="2613">
        <v>2763</v>
      </c>
      <c r="I37" s="2553">
        <v>2645</v>
      </c>
      <c r="J37" s="2529">
        <v>2592</v>
      </c>
      <c r="K37" s="2529">
        <v>2620</v>
      </c>
      <c r="L37" s="2613">
        <v>2623</v>
      </c>
      <c r="M37" s="2553">
        <v>2614</v>
      </c>
      <c r="N37" s="2529">
        <v>2313</v>
      </c>
      <c r="O37" s="2529">
        <v>2323</v>
      </c>
      <c r="P37" s="2613">
        <v>2313</v>
      </c>
      <c r="Q37" s="2553">
        <v>2816</v>
      </c>
      <c r="R37" s="3341">
        <v>2592</v>
      </c>
      <c r="S37" s="3426">
        <v>2645</v>
      </c>
      <c r="T37" s="2759">
        <v>2614</v>
      </c>
      <c r="U37" s="2155"/>
      <c r="V37" s="1835"/>
    </row>
    <row r="38" spans="1:22" ht="9.9499999999999993" customHeight="1">
      <c r="A38" s="2143"/>
      <c r="B38" s="2137"/>
      <c r="C38" s="2137"/>
      <c r="D38" s="2138"/>
      <c r="E38" s="2553"/>
      <c r="F38" s="3159"/>
      <c r="G38" s="2554"/>
      <c r="H38" s="2613"/>
      <c r="I38" s="2553"/>
      <c r="J38" s="2529"/>
      <c r="K38" s="2529"/>
      <c r="L38" s="2613"/>
      <c r="M38" s="2553"/>
      <c r="N38" s="2529"/>
      <c r="O38" s="2529"/>
      <c r="P38" s="2613"/>
      <c r="Q38" s="2553"/>
      <c r="R38" s="3341"/>
      <c r="S38" s="3426"/>
      <c r="T38" s="2759"/>
      <c r="U38" s="1835"/>
      <c r="V38" s="1835"/>
    </row>
    <row r="39" spans="1:22" ht="17.25" customHeight="1" thickBot="1">
      <c r="A39" s="2707" t="s">
        <v>836</v>
      </c>
      <c r="B39" s="2145"/>
      <c r="C39" s="2145"/>
      <c r="D39" s="2152"/>
      <c r="E39" s="2635">
        <v>0</v>
      </c>
      <c r="F39" s="3352">
        <v>10377.066000000001</v>
      </c>
      <c r="G39" s="3288">
        <v>10154.995999999999</v>
      </c>
      <c r="H39" s="2650">
        <v>9885.6010000000006</v>
      </c>
      <c r="I39" s="2635">
        <v>9631.3250000000007</v>
      </c>
      <c r="J39" s="2636">
        <v>9484.4509999999991</v>
      </c>
      <c r="K39" s="2636">
        <v>9379.4879999999994</v>
      </c>
      <c r="L39" s="2650">
        <v>9532.8799999999992</v>
      </c>
      <c r="M39" s="2635">
        <v>9223.9969999999994</v>
      </c>
      <c r="N39" s="2636">
        <v>9000.5580000000009</v>
      </c>
      <c r="O39" s="2636">
        <v>8783.0560000000005</v>
      </c>
      <c r="P39" s="2650">
        <v>8587.4779999999992</v>
      </c>
      <c r="Q39" s="2635">
        <v>10138.047648351649</v>
      </c>
      <c r="R39" s="3403">
        <v>9485.2349343065689</v>
      </c>
      <c r="S39" s="3427">
        <v>9523.7329836065564</v>
      </c>
      <c r="T39" s="3168">
        <v>8897.7233424657534</v>
      </c>
      <c r="U39" s="2155"/>
      <c r="V39" s="1835"/>
    </row>
    <row r="40" spans="1:22" ht="9.9499999999999993" customHeight="1">
      <c r="A40" s="1583"/>
      <c r="B40" s="1583"/>
      <c r="C40" s="1583"/>
      <c r="D40" s="1583"/>
      <c r="E40" s="1583"/>
      <c r="F40" s="1583"/>
      <c r="G40" s="1583"/>
      <c r="H40" s="1583"/>
      <c r="I40" s="1583"/>
      <c r="J40" s="1583"/>
      <c r="K40" s="1583"/>
      <c r="L40" s="1583"/>
      <c r="M40" s="1583"/>
      <c r="N40" s="1583"/>
      <c r="O40" s="1583"/>
      <c r="P40" s="1583"/>
      <c r="Q40" s="1583"/>
      <c r="R40" s="1583"/>
      <c r="S40" s="1583"/>
      <c r="T40" s="1583"/>
      <c r="U40" s="1835"/>
      <c r="V40" s="1835"/>
    </row>
    <row r="41" spans="1:22" ht="17.25" customHeight="1" thickBot="1">
      <c r="A41" s="1582" t="s">
        <v>1279</v>
      </c>
      <c r="B41" s="1583"/>
      <c r="C41" s="1583"/>
      <c r="D41" s="1583"/>
      <c r="E41" s="1583"/>
      <c r="F41" s="1583"/>
      <c r="G41" s="1583"/>
      <c r="H41" s="1583"/>
      <c r="I41" s="1583"/>
      <c r="J41" s="1583"/>
      <c r="K41" s="1583"/>
      <c r="L41" s="1583"/>
      <c r="M41" s="1583"/>
      <c r="N41" s="1583"/>
      <c r="O41" s="1583"/>
      <c r="P41" s="1583"/>
      <c r="Q41" s="1583"/>
      <c r="R41" s="1583"/>
      <c r="S41" s="1583"/>
      <c r="T41" s="1583"/>
      <c r="U41" s="1835"/>
      <c r="V41" s="1835"/>
    </row>
    <row r="42" spans="1:22" ht="17.25" customHeight="1">
      <c r="A42" s="1985" t="s">
        <v>1276</v>
      </c>
      <c r="B42" s="1817"/>
      <c r="C42" s="1817"/>
      <c r="D42" s="1817"/>
      <c r="E42" s="2559">
        <v>0</v>
      </c>
      <c r="F42" s="3972">
        <v>365586</v>
      </c>
      <c r="G42" s="3971">
        <v>364077</v>
      </c>
      <c r="H42" s="3877">
        <v>352926</v>
      </c>
      <c r="I42" s="2559">
        <v>341047</v>
      </c>
      <c r="J42" s="2563">
        <v>332231</v>
      </c>
      <c r="K42" s="2563">
        <v>316262</v>
      </c>
      <c r="L42" s="2968">
        <v>302832</v>
      </c>
      <c r="M42" s="2559">
        <v>308396</v>
      </c>
      <c r="N42" s="2563">
        <v>314933</v>
      </c>
      <c r="O42" s="2563">
        <v>318019</v>
      </c>
      <c r="P42" s="2968">
        <v>312695</v>
      </c>
      <c r="Q42" s="2157"/>
      <c r="R42" s="2158"/>
      <c r="S42" s="1584"/>
      <c r="T42" s="1584"/>
      <c r="U42" s="1835"/>
      <c r="V42" s="1835"/>
    </row>
    <row r="43" spans="1:22" ht="9.9499999999999993" customHeight="1">
      <c r="A43" s="1973"/>
      <c r="B43" s="1787"/>
      <c r="C43" s="1787"/>
      <c r="D43" s="1787"/>
      <c r="E43" s="2553"/>
      <c r="F43" s="3973"/>
      <c r="G43" s="2554"/>
      <c r="H43" s="2759"/>
      <c r="I43" s="2553"/>
      <c r="J43" s="2529"/>
      <c r="K43" s="2529"/>
      <c r="L43" s="2613"/>
      <c r="M43" s="2553"/>
      <c r="N43" s="2529"/>
      <c r="O43" s="2529"/>
      <c r="P43" s="2613"/>
      <c r="Q43" s="2159"/>
      <c r="R43" s="2160"/>
      <c r="S43" s="1584"/>
      <c r="T43" s="1584"/>
      <c r="U43" s="1835"/>
      <c r="V43" s="1835"/>
    </row>
    <row r="44" spans="1:22" ht="17.25" customHeight="1">
      <c r="A44" s="1823" t="s">
        <v>1277</v>
      </c>
      <c r="B44" s="1787"/>
      <c r="C44" s="1787"/>
      <c r="D44" s="1787"/>
      <c r="E44" s="2553"/>
      <c r="F44" s="3973"/>
      <c r="G44" s="2554"/>
      <c r="H44" s="2759"/>
      <c r="I44" s="2553"/>
      <c r="J44" s="2529"/>
      <c r="K44" s="2529"/>
      <c r="L44" s="2613"/>
      <c r="M44" s="2553"/>
      <c r="N44" s="2529"/>
      <c r="O44" s="2529"/>
      <c r="P44" s="2613"/>
      <c r="Q44" s="2159"/>
      <c r="R44" s="2160"/>
      <c r="S44" s="1584"/>
      <c r="T44" s="1584"/>
      <c r="U44" s="1835"/>
      <c r="V44" s="1835"/>
    </row>
    <row r="45" spans="1:22" ht="17.25" customHeight="1">
      <c r="A45" s="1973" t="s">
        <v>1139</v>
      </c>
      <c r="B45" s="1787"/>
      <c r="C45" s="1787"/>
      <c r="D45" s="1787"/>
      <c r="E45" s="2553">
        <v>0</v>
      </c>
      <c r="F45" s="3973">
        <v>31168</v>
      </c>
      <c r="G45" s="2554">
        <v>30831</v>
      </c>
      <c r="H45" s="2759">
        <v>28879</v>
      </c>
      <c r="I45" s="2553">
        <v>27589</v>
      </c>
      <c r="J45" s="2529">
        <v>26728</v>
      </c>
      <c r="K45" s="2529">
        <v>24687</v>
      </c>
      <c r="L45" s="2613">
        <v>23946</v>
      </c>
      <c r="M45" s="2553">
        <v>23614</v>
      </c>
      <c r="N45" s="2529">
        <v>29213</v>
      </c>
      <c r="O45" s="2529">
        <v>27802</v>
      </c>
      <c r="P45" s="2613">
        <v>26646</v>
      </c>
      <c r="Q45" s="2159"/>
      <c r="R45" s="2160"/>
      <c r="S45" s="1584"/>
      <c r="T45" s="1584"/>
      <c r="U45" s="1835"/>
      <c r="V45" s="1835"/>
    </row>
    <row r="46" spans="1:22" ht="17.25" customHeight="1">
      <c r="A46" s="3362" t="s">
        <v>838</v>
      </c>
      <c r="B46" s="3222"/>
      <c r="C46" s="3222"/>
      <c r="D46" s="3223"/>
      <c r="E46" s="2553">
        <v>0</v>
      </c>
      <c r="F46" s="3974">
        <v>30909</v>
      </c>
      <c r="G46" s="2554">
        <v>30939</v>
      </c>
      <c r="H46" s="2759">
        <v>29431</v>
      </c>
      <c r="I46" s="2553">
        <v>28706</v>
      </c>
      <c r="J46" s="3159">
        <v>28068</v>
      </c>
      <c r="K46" s="3159">
        <v>26707</v>
      </c>
      <c r="L46" s="2759">
        <v>25515</v>
      </c>
      <c r="M46" s="2553">
        <v>25783</v>
      </c>
      <c r="N46" s="3159">
        <v>20899</v>
      </c>
      <c r="O46" s="3159">
        <v>20625</v>
      </c>
      <c r="P46" s="2759">
        <v>19849</v>
      </c>
      <c r="Q46" s="2159"/>
      <c r="R46" s="2160"/>
      <c r="S46" s="1584"/>
      <c r="T46" s="1584"/>
      <c r="U46" s="1835"/>
      <c r="V46" s="1835"/>
    </row>
    <row r="47" spans="1:22" ht="17.25" customHeight="1">
      <c r="A47" s="1973"/>
      <c r="B47" s="1787"/>
      <c r="C47" s="1787"/>
      <c r="D47" s="1787"/>
      <c r="E47" s="3359">
        <v>0</v>
      </c>
      <c r="F47" s="3976">
        <v>62077</v>
      </c>
      <c r="G47" s="3975">
        <v>61770</v>
      </c>
      <c r="H47" s="3361">
        <v>58310</v>
      </c>
      <c r="I47" s="3359">
        <v>56295</v>
      </c>
      <c r="J47" s="3360">
        <v>54796</v>
      </c>
      <c r="K47" s="3360">
        <v>51394</v>
      </c>
      <c r="L47" s="3361">
        <v>49461</v>
      </c>
      <c r="M47" s="3359">
        <v>49397</v>
      </c>
      <c r="N47" s="3360">
        <v>50112</v>
      </c>
      <c r="O47" s="3360">
        <v>48427</v>
      </c>
      <c r="P47" s="3361">
        <v>46495</v>
      </c>
      <c r="Q47" s="2159"/>
      <c r="R47" s="2160"/>
      <c r="S47" s="1584"/>
      <c r="T47" s="1584"/>
      <c r="U47" s="1835"/>
      <c r="V47" s="1835"/>
    </row>
    <row r="48" spans="1:22" ht="29.25" customHeight="1" thickBot="1">
      <c r="A48" s="1981" t="s">
        <v>1278</v>
      </c>
      <c r="B48" s="2161"/>
      <c r="C48" s="2161"/>
      <c r="D48" s="2161"/>
      <c r="E48" s="2606">
        <v>0</v>
      </c>
      <c r="F48" s="3977">
        <v>427663</v>
      </c>
      <c r="G48" s="2538">
        <v>425847</v>
      </c>
      <c r="H48" s="2610">
        <v>411236</v>
      </c>
      <c r="I48" s="2606">
        <v>397342</v>
      </c>
      <c r="J48" s="2532">
        <v>387027</v>
      </c>
      <c r="K48" s="2532">
        <v>367656</v>
      </c>
      <c r="L48" s="2610">
        <v>352293</v>
      </c>
      <c r="M48" s="2606">
        <v>357793</v>
      </c>
      <c r="N48" s="2532">
        <v>365045</v>
      </c>
      <c r="O48" s="2532">
        <v>366446</v>
      </c>
      <c r="P48" s="2610">
        <v>359190</v>
      </c>
      <c r="Q48" s="2159"/>
      <c r="R48" s="2160"/>
      <c r="S48" s="1584"/>
      <c r="T48" s="1584"/>
      <c r="U48" s="1835"/>
      <c r="V48" s="1835"/>
    </row>
    <row r="49" spans="5:22">
      <c r="E49" s="1583"/>
      <c r="F49" s="1583"/>
      <c r="G49" s="1583"/>
      <c r="H49" s="1583"/>
      <c r="I49" s="1583"/>
      <c r="J49" s="1583"/>
      <c r="K49" s="1583"/>
      <c r="L49" s="1583"/>
      <c r="M49" s="1583"/>
      <c r="N49" s="1583"/>
      <c r="O49" s="1583"/>
      <c r="P49" s="1583"/>
      <c r="Q49" s="1584"/>
      <c r="R49" s="1584"/>
      <c r="S49" s="1583"/>
      <c r="T49" s="1583"/>
      <c r="U49" s="1835"/>
      <c r="V49" s="1835"/>
    </row>
  </sheetData>
  <mergeCells count="8">
    <mergeCell ref="A26:D26"/>
    <mergeCell ref="A1:T1"/>
    <mergeCell ref="M3:P3"/>
    <mergeCell ref="I3:L3"/>
    <mergeCell ref="E3:H3"/>
    <mergeCell ref="A4:D4"/>
    <mergeCell ref="Q3:R3"/>
    <mergeCell ref="S3:T3"/>
  </mergeCells>
  <phoneticPr fontId="21" type="noConversion"/>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54274" r:id="rId4">
          <objectPr defaultSize="0" autoPict="0" r:id="rId5">
            <anchor moveWithCells="1">
              <from>
                <xdr:col>0</xdr:col>
                <xdr:colOff>38100</xdr:colOff>
                <xdr:row>0</xdr:row>
                <xdr:rowOff>38100</xdr:rowOff>
              </from>
              <to>
                <xdr:col>0</xdr:col>
                <xdr:colOff>333375</xdr:colOff>
                <xdr:row>2</xdr:row>
                <xdr:rowOff>190500</xdr:rowOff>
              </to>
            </anchor>
          </objectPr>
        </oleObject>
      </mc:Choice>
      <mc:Fallback>
        <oleObject progId="Word.Document.8" shapeId="54274"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tabColor rgb="FFCCFFCC"/>
    <pageSetUpPr fitToPage="1"/>
  </sheetPr>
  <dimension ref="A1:T53"/>
  <sheetViews>
    <sheetView showGridLines="0" showZeros="0" view="pageBreakPreview" topLeftCell="A18" zoomScale="85" zoomScaleNormal="75" zoomScaleSheetLayoutView="85" workbookViewId="0">
      <selection activeCell="L36" sqref="L36"/>
    </sheetView>
  </sheetViews>
  <sheetFormatPr defaultColWidth="8.88671875" defaultRowHeight="15"/>
  <cols>
    <col min="1" max="3" width="14.77734375" style="1585" customWidth="1"/>
    <col min="4" max="4" width="8.77734375" style="1585" hidden="1" customWidth="1"/>
    <col min="5" max="6" width="8.77734375" style="1585" customWidth="1"/>
    <col min="7" max="7" width="8.77734375" style="1595" customWidth="1"/>
    <col min="8" max="10" width="8.77734375" style="1585" customWidth="1"/>
    <col min="11" max="11" width="8.77734375" style="1595" customWidth="1"/>
    <col min="12" max="14" width="8.77734375" style="1585" customWidth="1"/>
    <col min="15" max="15" width="8.77734375" style="1595" customWidth="1"/>
    <col min="16" max="19" width="8.77734375" style="1585" customWidth="1"/>
    <col min="20" max="20" width="1.77734375" style="1585" customWidth="1"/>
    <col min="21" max="16384" width="8.88671875" style="1585"/>
  </cols>
  <sheetData>
    <row r="1" spans="1:20" ht="33" customHeight="1">
      <c r="A1" s="4052" t="s">
        <v>1285</v>
      </c>
      <c r="B1" s="4052"/>
      <c r="C1" s="4052"/>
      <c r="D1" s="4052"/>
      <c r="E1" s="4052"/>
      <c r="F1" s="4052"/>
      <c r="G1" s="4052"/>
      <c r="H1" s="4052"/>
      <c r="I1" s="4052"/>
      <c r="J1" s="4052"/>
      <c r="K1" s="4052"/>
      <c r="L1" s="4052"/>
      <c r="M1" s="4052"/>
      <c r="N1" s="4052"/>
      <c r="O1" s="4052"/>
      <c r="P1" s="4052"/>
      <c r="Q1" s="4052"/>
      <c r="R1" s="4052"/>
      <c r="S1" s="4052"/>
    </row>
    <row r="2" spans="1:20" ht="12" customHeight="1" thickBot="1">
      <c r="A2" s="1592"/>
      <c r="B2" s="1592"/>
      <c r="C2" s="1592"/>
      <c r="D2" s="1592"/>
      <c r="E2" s="1592"/>
      <c r="F2" s="1592"/>
      <c r="G2" s="1588"/>
      <c r="H2" s="1592"/>
      <c r="I2" s="1592"/>
      <c r="J2" s="1592"/>
      <c r="K2" s="1588"/>
      <c r="L2" s="1592"/>
      <c r="M2" s="1592"/>
      <c r="N2" s="1592"/>
      <c r="O2" s="1588"/>
      <c r="P2" s="3430"/>
      <c r="Q2" s="3430"/>
      <c r="R2" s="2752"/>
      <c r="S2" s="2752"/>
    </row>
    <row r="3" spans="1:20" s="1586" customFormat="1" ht="35.1" customHeight="1" thickBot="1">
      <c r="A3" s="4055" t="s">
        <v>1213</v>
      </c>
      <c r="B3" s="4055"/>
      <c r="C3" s="4056"/>
      <c r="D3" s="4053">
        <f>Highlights!E3</f>
        <v>2017</v>
      </c>
      <c r="E3" s="4057"/>
      <c r="F3" s="4057"/>
      <c r="G3" s="4054"/>
      <c r="H3" s="4053">
        <f>Highlights!I3</f>
        <v>2016</v>
      </c>
      <c r="I3" s="4057"/>
      <c r="J3" s="4057"/>
      <c r="K3" s="4054"/>
      <c r="L3" s="4053">
        <f>Highlights!M3</f>
        <v>2015</v>
      </c>
      <c r="M3" s="4057"/>
      <c r="N3" s="4057"/>
      <c r="O3" s="4054"/>
      <c r="P3" s="4053" t="s">
        <v>786</v>
      </c>
      <c r="Q3" s="4054"/>
      <c r="R3" s="4053" t="s">
        <v>1344</v>
      </c>
      <c r="S3" s="4054"/>
      <c r="T3" s="3431"/>
    </row>
    <row r="4" spans="1:20" ht="17.25" customHeight="1" thickBot="1">
      <c r="A4" s="3432" t="s">
        <v>847</v>
      </c>
      <c r="B4" s="3433"/>
      <c r="C4" s="3434"/>
      <c r="D4" s="3435" t="s">
        <v>785</v>
      </c>
      <c r="E4" s="3436" t="s">
        <v>782</v>
      </c>
      <c r="F4" s="3437" t="s">
        <v>783</v>
      </c>
      <c r="G4" s="3438" t="s">
        <v>784</v>
      </c>
      <c r="H4" s="3435" t="s">
        <v>785</v>
      </c>
      <c r="I4" s="3436" t="s">
        <v>782</v>
      </c>
      <c r="J4" s="3437" t="s">
        <v>783</v>
      </c>
      <c r="K4" s="3438" t="s">
        <v>784</v>
      </c>
      <c r="L4" s="3435" t="s">
        <v>785</v>
      </c>
      <c r="M4" s="3436" t="s">
        <v>782</v>
      </c>
      <c r="N4" s="3437" t="s">
        <v>783</v>
      </c>
      <c r="O4" s="3438" t="s">
        <v>784</v>
      </c>
      <c r="P4" s="2348">
        <f>Highlights!Q4</f>
        <v>2017</v>
      </c>
      <c r="Q4" s="3439">
        <f>Highlights!R4</f>
        <v>2016</v>
      </c>
      <c r="R4" s="3440">
        <f>Highlights!S4</f>
        <v>2016</v>
      </c>
      <c r="S4" s="3439">
        <f>Highlights!T4</f>
        <v>2015</v>
      </c>
      <c r="T4" s="2677"/>
    </row>
    <row r="5" spans="1:20" s="1595" customFormat="1" ht="18" customHeight="1">
      <c r="A5" s="3441" t="s">
        <v>807</v>
      </c>
      <c r="B5" s="1625"/>
      <c r="C5" s="3986"/>
      <c r="D5" s="3442">
        <v>0</v>
      </c>
      <c r="E5" s="3879">
        <v>527</v>
      </c>
      <c r="F5" s="3978">
        <v>496</v>
      </c>
      <c r="G5" s="3880">
        <v>510</v>
      </c>
      <c r="H5" s="3501">
        <v>502</v>
      </c>
      <c r="I5" s="3502">
        <v>497</v>
      </c>
      <c r="J5" s="3502">
        <v>471</v>
      </c>
      <c r="K5" s="3500">
        <v>485</v>
      </c>
      <c r="L5" s="3501">
        <v>481</v>
      </c>
      <c r="M5" s="3502">
        <v>476</v>
      </c>
      <c r="N5" s="3502">
        <v>447</v>
      </c>
      <c r="O5" s="3500">
        <v>456</v>
      </c>
      <c r="P5" s="3503">
        <v>1533</v>
      </c>
      <c r="Q5" s="3838">
        <v>1453</v>
      </c>
      <c r="R5" s="3442">
        <v>1955</v>
      </c>
      <c r="S5" s="3443">
        <v>1860</v>
      </c>
      <c r="T5" s="2279"/>
    </row>
    <row r="6" spans="1:20" s="1595" customFormat="1" ht="18" customHeight="1">
      <c r="A6" s="3444" t="s">
        <v>808</v>
      </c>
      <c r="B6" s="1625"/>
      <c r="C6" s="3987"/>
      <c r="D6" s="3178">
        <v>0</v>
      </c>
      <c r="E6" s="3271">
        <v>258</v>
      </c>
      <c r="F6" s="3979">
        <v>238</v>
      </c>
      <c r="G6" s="3881">
        <v>245</v>
      </c>
      <c r="H6" s="3111">
        <v>237</v>
      </c>
      <c r="I6" s="3176">
        <v>242</v>
      </c>
      <c r="J6" s="3176">
        <v>227</v>
      </c>
      <c r="K6" s="3115">
        <v>239</v>
      </c>
      <c r="L6" s="3111">
        <v>240</v>
      </c>
      <c r="M6" s="3176">
        <v>255</v>
      </c>
      <c r="N6" s="3176">
        <v>236</v>
      </c>
      <c r="O6" s="3115">
        <v>236</v>
      </c>
      <c r="P6" s="3117">
        <v>741</v>
      </c>
      <c r="Q6" s="3458">
        <v>708</v>
      </c>
      <c r="R6" s="3178">
        <v>945</v>
      </c>
      <c r="S6" s="3447">
        <v>967</v>
      </c>
      <c r="T6" s="2279"/>
    </row>
    <row r="7" spans="1:20" s="1595" customFormat="1" ht="18" customHeight="1">
      <c r="A7" s="3448" t="s">
        <v>809</v>
      </c>
      <c r="B7" s="3449"/>
      <c r="C7" s="3988"/>
      <c r="D7" s="3451">
        <v>0</v>
      </c>
      <c r="E7" s="3782">
        <v>785</v>
      </c>
      <c r="F7" s="3980">
        <v>734</v>
      </c>
      <c r="G7" s="3882">
        <v>755</v>
      </c>
      <c r="H7" s="3452">
        <v>739</v>
      </c>
      <c r="I7" s="3453">
        <v>739</v>
      </c>
      <c r="J7" s="3453">
        <v>698</v>
      </c>
      <c r="K7" s="3454">
        <v>724</v>
      </c>
      <c r="L7" s="3452">
        <v>721</v>
      </c>
      <c r="M7" s="3453">
        <v>731</v>
      </c>
      <c r="N7" s="3453">
        <v>683</v>
      </c>
      <c r="O7" s="3454">
        <v>692</v>
      </c>
      <c r="P7" s="3455">
        <v>2274</v>
      </c>
      <c r="Q7" s="3456">
        <v>2161</v>
      </c>
      <c r="R7" s="3451">
        <v>2900</v>
      </c>
      <c r="S7" s="3457">
        <v>2827</v>
      </c>
      <c r="T7" s="2279"/>
    </row>
    <row r="8" spans="1:20" s="1595" customFormat="1" ht="18" customHeight="1">
      <c r="A8" s="3444" t="s">
        <v>810</v>
      </c>
      <c r="B8" s="1625"/>
      <c r="C8" s="3987"/>
      <c r="D8" s="3178">
        <v>0</v>
      </c>
      <c r="E8" s="3271">
        <v>413</v>
      </c>
      <c r="F8" s="3979">
        <v>410</v>
      </c>
      <c r="G8" s="3881">
        <v>412</v>
      </c>
      <c r="H8" s="3111">
        <v>423</v>
      </c>
      <c r="I8" s="3176">
        <v>422</v>
      </c>
      <c r="J8" s="3176">
        <v>401</v>
      </c>
      <c r="K8" s="3115">
        <v>416</v>
      </c>
      <c r="L8" s="3111">
        <v>411</v>
      </c>
      <c r="M8" s="3176">
        <v>412</v>
      </c>
      <c r="N8" s="3176">
        <v>403</v>
      </c>
      <c r="O8" s="3115">
        <v>404</v>
      </c>
      <c r="P8" s="3117">
        <v>1235</v>
      </c>
      <c r="Q8" s="3458">
        <v>1239</v>
      </c>
      <c r="R8" s="3178">
        <v>1662</v>
      </c>
      <c r="S8" s="3447">
        <v>1630</v>
      </c>
      <c r="T8" s="2279"/>
    </row>
    <row r="9" spans="1:20" s="1595" customFormat="1" ht="18" customHeight="1">
      <c r="A9" s="3444" t="s">
        <v>811</v>
      </c>
      <c r="B9" s="1625"/>
      <c r="C9" s="3987"/>
      <c r="D9" s="3178">
        <v>0</v>
      </c>
      <c r="E9" s="3271">
        <v>45</v>
      </c>
      <c r="F9" s="3979">
        <v>6</v>
      </c>
      <c r="G9" s="3881">
        <v>52</v>
      </c>
      <c r="H9" s="3111">
        <v>54</v>
      </c>
      <c r="I9" s="3176">
        <v>44</v>
      </c>
      <c r="J9" s="3176">
        <v>315</v>
      </c>
      <c r="K9" s="3115">
        <v>62</v>
      </c>
      <c r="L9" s="3111">
        <v>60</v>
      </c>
      <c r="M9" s="3176">
        <v>55</v>
      </c>
      <c r="N9" s="3176">
        <v>56</v>
      </c>
      <c r="O9" s="3115">
        <v>54</v>
      </c>
      <c r="P9" s="3117">
        <v>103</v>
      </c>
      <c r="Q9" s="3458">
        <v>421</v>
      </c>
      <c r="R9" s="3178">
        <v>475</v>
      </c>
      <c r="S9" s="3447">
        <v>225</v>
      </c>
      <c r="T9" s="2279"/>
    </row>
    <row r="10" spans="1:20" s="1595" customFormat="1" ht="18" customHeight="1">
      <c r="A10" s="3459" t="s">
        <v>839</v>
      </c>
      <c r="B10" s="3460"/>
      <c r="C10" s="3989"/>
      <c r="D10" s="3461">
        <v>0</v>
      </c>
      <c r="E10" s="3783">
        <v>327</v>
      </c>
      <c r="F10" s="3981">
        <v>318</v>
      </c>
      <c r="G10" s="3883">
        <v>291</v>
      </c>
      <c r="H10" s="3462">
        <v>262</v>
      </c>
      <c r="I10" s="3463">
        <v>273</v>
      </c>
      <c r="J10" s="3463">
        <v>-18</v>
      </c>
      <c r="K10" s="3464">
        <v>246</v>
      </c>
      <c r="L10" s="3462">
        <v>250</v>
      </c>
      <c r="M10" s="3463">
        <v>264</v>
      </c>
      <c r="N10" s="3463">
        <v>224</v>
      </c>
      <c r="O10" s="3464">
        <v>234</v>
      </c>
      <c r="P10" s="3465">
        <v>936</v>
      </c>
      <c r="Q10" s="3466">
        <v>501</v>
      </c>
      <c r="R10" s="3461">
        <v>763</v>
      </c>
      <c r="S10" s="3466">
        <v>972</v>
      </c>
      <c r="T10" s="2279"/>
    </row>
    <row r="11" spans="1:20" s="1595" customFormat="1" ht="18" customHeight="1">
      <c r="A11" s="3467" t="s">
        <v>813</v>
      </c>
      <c r="B11" s="1625"/>
      <c r="C11" s="3987"/>
      <c r="D11" s="3178">
        <v>0</v>
      </c>
      <c r="E11" s="3271">
        <v>87</v>
      </c>
      <c r="F11" s="3979">
        <v>85</v>
      </c>
      <c r="G11" s="3881">
        <v>78</v>
      </c>
      <c r="H11" s="3111">
        <v>71</v>
      </c>
      <c r="I11" s="3176">
        <v>74</v>
      </c>
      <c r="J11" s="3176">
        <v>-5</v>
      </c>
      <c r="K11" s="3115">
        <v>66</v>
      </c>
      <c r="L11" s="3111">
        <v>67</v>
      </c>
      <c r="M11" s="3176">
        <v>71</v>
      </c>
      <c r="N11" s="3176">
        <v>60</v>
      </c>
      <c r="O11" s="3115">
        <v>63</v>
      </c>
      <c r="P11" s="3117">
        <v>250</v>
      </c>
      <c r="Q11" s="3458">
        <v>135</v>
      </c>
      <c r="R11" s="3178">
        <v>206</v>
      </c>
      <c r="S11" s="3447">
        <v>261</v>
      </c>
      <c r="T11" s="2279"/>
    </row>
    <row r="12" spans="1:20" s="1595" customFormat="1" ht="18" customHeight="1">
      <c r="A12" s="3468" t="s">
        <v>840</v>
      </c>
      <c r="B12" s="3469"/>
      <c r="C12" s="3990"/>
      <c r="D12" s="3451">
        <v>0</v>
      </c>
      <c r="E12" s="3782">
        <v>240</v>
      </c>
      <c r="F12" s="3980">
        <v>233</v>
      </c>
      <c r="G12" s="3882">
        <v>213</v>
      </c>
      <c r="H12" s="3452">
        <v>191</v>
      </c>
      <c r="I12" s="3453">
        <v>199</v>
      </c>
      <c r="J12" s="3453">
        <v>-13</v>
      </c>
      <c r="K12" s="3454">
        <v>180</v>
      </c>
      <c r="L12" s="3452">
        <v>183</v>
      </c>
      <c r="M12" s="3453">
        <v>193</v>
      </c>
      <c r="N12" s="3453">
        <v>164</v>
      </c>
      <c r="O12" s="3454">
        <v>171</v>
      </c>
      <c r="P12" s="3455">
        <v>686</v>
      </c>
      <c r="Q12" s="3456">
        <v>366</v>
      </c>
      <c r="R12" s="3451">
        <v>557</v>
      </c>
      <c r="S12" s="3457">
        <v>711</v>
      </c>
      <c r="T12" s="2279"/>
    </row>
    <row r="13" spans="1:20" s="1595" customFormat="1" ht="18" customHeight="1">
      <c r="A13" s="3470" t="s">
        <v>814</v>
      </c>
      <c r="B13" s="3471"/>
      <c r="C13" s="3991"/>
      <c r="D13" s="3178">
        <v>0</v>
      </c>
      <c r="E13" s="3271">
        <v>0</v>
      </c>
      <c r="F13" s="3979">
        <v>0</v>
      </c>
      <c r="G13" s="3881">
        <v>0</v>
      </c>
      <c r="H13" s="3111">
        <v>0</v>
      </c>
      <c r="I13" s="3176">
        <v>0</v>
      </c>
      <c r="J13" s="3176">
        <v>0</v>
      </c>
      <c r="K13" s="3115">
        <v>0</v>
      </c>
      <c r="L13" s="3111">
        <v>0</v>
      </c>
      <c r="M13" s="3176">
        <v>0</v>
      </c>
      <c r="N13" s="3176">
        <v>0</v>
      </c>
      <c r="O13" s="3115">
        <v>0</v>
      </c>
      <c r="P13" s="3117">
        <v>0</v>
      </c>
      <c r="Q13" s="3458">
        <v>0</v>
      </c>
      <c r="R13" s="3178">
        <v>0</v>
      </c>
      <c r="S13" s="3447">
        <v>0</v>
      </c>
      <c r="T13" s="2279"/>
    </row>
    <row r="14" spans="1:20" s="1595" customFormat="1" ht="18" customHeight="1">
      <c r="A14" s="3472" t="s">
        <v>816</v>
      </c>
      <c r="B14" s="3472"/>
      <c r="C14" s="3992"/>
      <c r="D14" s="3473">
        <v>0</v>
      </c>
      <c r="E14" s="3784">
        <v>240</v>
      </c>
      <c r="F14" s="3982">
        <v>233</v>
      </c>
      <c r="G14" s="3884">
        <v>213</v>
      </c>
      <c r="H14" s="3474">
        <v>191</v>
      </c>
      <c r="I14" s="3475">
        <v>199</v>
      </c>
      <c r="J14" s="3475">
        <v>-13</v>
      </c>
      <c r="K14" s="3476">
        <v>180</v>
      </c>
      <c r="L14" s="3474">
        <v>183</v>
      </c>
      <c r="M14" s="3475">
        <v>193</v>
      </c>
      <c r="N14" s="3475">
        <v>164</v>
      </c>
      <c r="O14" s="3476">
        <v>171</v>
      </c>
      <c r="P14" s="3477">
        <v>686</v>
      </c>
      <c r="Q14" s="3478">
        <v>366</v>
      </c>
      <c r="R14" s="3473">
        <v>557</v>
      </c>
      <c r="S14" s="3479">
        <v>711</v>
      </c>
      <c r="T14" s="2279"/>
    </row>
    <row r="15" spans="1:20" s="1595" customFormat="1" ht="18" customHeight="1">
      <c r="A15" s="3459" t="s">
        <v>1286</v>
      </c>
      <c r="B15" s="1625"/>
      <c r="C15" s="3987"/>
      <c r="D15" s="3480">
        <v>0</v>
      </c>
      <c r="E15" s="3272">
        <v>2.2700000000000001E-2</v>
      </c>
      <c r="F15" s="3983">
        <v>2.24E-2</v>
      </c>
      <c r="G15" s="3885">
        <v>2.24E-2</v>
      </c>
      <c r="H15" s="3786">
        <v>2.2499999999999999E-2</v>
      </c>
      <c r="I15" s="3787">
        <v>2.2599999999999999E-2</v>
      </c>
      <c r="J15" s="3787">
        <v>2.2100000000000002E-2</v>
      </c>
      <c r="K15" s="3124">
        <v>2.2499999999999999E-2</v>
      </c>
      <c r="L15" s="3786">
        <v>2.2800000000000001E-2</v>
      </c>
      <c r="M15" s="3787">
        <v>2.3099999999999999E-2</v>
      </c>
      <c r="N15" s="3787">
        <v>2.2800000000000001E-2</v>
      </c>
      <c r="O15" s="3124">
        <v>2.2700000000000001E-2</v>
      </c>
      <c r="P15" s="3120">
        <v>2.2501098901098901E-2</v>
      </c>
      <c r="Q15" s="3788">
        <v>2.2402189781021896E-2</v>
      </c>
      <c r="R15" s="3480">
        <v>2.24E-2</v>
      </c>
      <c r="S15" s="3481">
        <v>2.2800000000000001E-2</v>
      </c>
      <c r="T15" s="2279"/>
    </row>
    <row r="16" spans="1:20" s="1595" customFormat="1" ht="18" customHeight="1">
      <c r="A16" s="3444" t="s">
        <v>1346</v>
      </c>
      <c r="B16" s="1625"/>
      <c r="C16" s="3987"/>
      <c r="D16" s="3482" t="s">
        <v>1443</v>
      </c>
      <c r="E16" s="2780">
        <v>0.52611464968152866</v>
      </c>
      <c r="F16" s="3984">
        <v>0.55858310626703001</v>
      </c>
      <c r="G16" s="3886">
        <v>0.54569536423841059</v>
      </c>
      <c r="H16" s="3127">
        <v>0.5723951285520974</v>
      </c>
      <c r="I16" s="3483">
        <v>0.57104194857916102</v>
      </c>
      <c r="J16" s="3483">
        <v>0.57449856733524352</v>
      </c>
      <c r="K16" s="3130">
        <v>0.574585635359116</v>
      </c>
      <c r="L16" s="3127">
        <v>0.5700416088765603</v>
      </c>
      <c r="M16" s="3483">
        <v>0.56361149110807118</v>
      </c>
      <c r="N16" s="3483">
        <v>0.59004392386530014</v>
      </c>
      <c r="O16" s="3130">
        <v>0.58381502890173409</v>
      </c>
      <c r="P16" s="3132">
        <v>0.54309586631486373</v>
      </c>
      <c r="Q16" s="3484">
        <v>0.57334567329939845</v>
      </c>
      <c r="R16" s="3482">
        <v>0.57310344827586202</v>
      </c>
      <c r="S16" s="1645">
        <v>0.57658295012380611</v>
      </c>
      <c r="T16" s="2279"/>
    </row>
    <row r="17" spans="1:20" s="1595" customFormat="1" ht="18" customHeight="1">
      <c r="A17" s="3444" t="s">
        <v>1347</v>
      </c>
      <c r="B17" s="1625"/>
      <c r="C17" s="3987"/>
      <c r="D17" s="3178">
        <v>0</v>
      </c>
      <c r="E17" s="3271">
        <v>64981</v>
      </c>
      <c r="F17" s="3979">
        <v>64094</v>
      </c>
      <c r="G17" s="3881">
        <v>63973</v>
      </c>
      <c r="H17" s="3111">
        <v>62940</v>
      </c>
      <c r="I17" s="3176">
        <v>61850</v>
      </c>
      <c r="J17" s="3176">
        <v>60884</v>
      </c>
      <c r="K17" s="3115">
        <v>60417</v>
      </c>
      <c r="L17" s="3111">
        <v>59230</v>
      </c>
      <c r="M17" s="3176">
        <v>58038</v>
      </c>
      <c r="N17" s="3176">
        <v>56909</v>
      </c>
      <c r="O17" s="3115">
        <v>56408</v>
      </c>
      <c r="P17" s="3117">
        <v>64352.139194139199</v>
      </c>
      <c r="Q17" s="3458">
        <v>61051.547445255463</v>
      </c>
      <c r="R17" s="3178">
        <v>61526.240437158471</v>
      </c>
      <c r="S17" s="3447">
        <v>57652.309589041106</v>
      </c>
      <c r="T17" s="2279"/>
    </row>
    <row r="18" spans="1:20" s="1595" customFormat="1" ht="18" customHeight="1">
      <c r="A18" s="3444" t="s">
        <v>1348</v>
      </c>
      <c r="B18" s="1625"/>
      <c r="C18" s="3987"/>
      <c r="D18" s="3178">
        <v>0</v>
      </c>
      <c r="E18" s="3271">
        <v>53083</v>
      </c>
      <c r="F18" s="3979">
        <v>52573</v>
      </c>
      <c r="G18" s="3881">
        <v>52597</v>
      </c>
      <c r="H18" s="3111">
        <v>51643</v>
      </c>
      <c r="I18" s="3176">
        <v>50748</v>
      </c>
      <c r="J18" s="3176">
        <v>49993</v>
      </c>
      <c r="K18" s="3115">
        <v>49485</v>
      </c>
      <c r="L18" s="3111">
        <v>48491</v>
      </c>
      <c r="M18" s="3176">
        <v>47499</v>
      </c>
      <c r="N18" s="3176">
        <v>46633</v>
      </c>
      <c r="O18" s="3115">
        <v>46177</v>
      </c>
      <c r="P18" s="3117">
        <v>52752.956043956045</v>
      </c>
      <c r="Q18" s="3458">
        <v>50075.934306569339</v>
      </c>
      <c r="R18" s="3178">
        <v>50469.841530054648</v>
      </c>
      <c r="S18" s="3447">
        <v>47204.660273972608</v>
      </c>
      <c r="T18" s="2279"/>
    </row>
    <row r="19" spans="1:20" s="1595" customFormat="1" ht="18" customHeight="1">
      <c r="A19" s="3444" t="s">
        <v>1349</v>
      </c>
      <c r="B19" s="1625"/>
      <c r="C19" s="3987"/>
      <c r="D19" s="3178">
        <v>0</v>
      </c>
      <c r="E19" s="3271">
        <v>9672</v>
      </c>
      <c r="F19" s="3979">
        <v>9371</v>
      </c>
      <c r="G19" s="3881">
        <v>9167</v>
      </c>
      <c r="H19" s="3111">
        <v>9134</v>
      </c>
      <c r="I19" s="3176">
        <v>8949</v>
      </c>
      <c r="J19" s="3176">
        <v>8822</v>
      </c>
      <c r="K19" s="3115">
        <v>8805</v>
      </c>
      <c r="L19" s="3111">
        <v>8683</v>
      </c>
      <c r="M19" s="3176">
        <v>8496</v>
      </c>
      <c r="N19" s="3176">
        <v>8296</v>
      </c>
      <c r="O19" s="3115">
        <v>8201</v>
      </c>
      <c r="P19" s="3117">
        <v>9403.6886446886456</v>
      </c>
      <c r="Q19" s="3458">
        <v>8858.9343065693429</v>
      </c>
      <c r="R19" s="3178">
        <v>8928.0765027322395</v>
      </c>
      <c r="S19" s="3447">
        <v>8420.0109589041112</v>
      </c>
      <c r="T19" s="2279"/>
    </row>
    <row r="20" spans="1:20" s="1595" customFormat="1" ht="18" customHeight="1">
      <c r="A20" s="3444" t="s">
        <v>1350</v>
      </c>
      <c r="B20" s="1625"/>
      <c r="C20" s="3987"/>
      <c r="D20" s="3178">
        <v>0</v>
      </c>
      <c r="E20" s="3271">
        <v>2226</v>
      </c>
      <c r="F20" s="3979">
        <v>2150</v>
      </c>
      <c r="G20" s="3881">
        <v>2209</v>
      </c>
      <c r="H20" s="3111">
        <v>2163</v>
      </c>
      <c r="I20" s="3176">
        <v>2153</v>
      </c>
      <c r="J20" s="3176">
        <v>2069</v>
      </c>
      <c r="K20" s="3115">
        <v>2127</v>
      </c>
      <c r="L20" s="3111">
        <v>2056</v>
      </c>
      <c r="M20" s="3176">
        <v>2043</v>
      </c>
      <c r="N20" s="3176">
        <v>1980</v>
      </c>
      <c r="O20" s="3115">
        <v>2030</v>
      </c>
      <c r="P20" s="3117">
        <v>2195.4945054945056</v>
      </c>
      <c r="Q20" s="3458">
        <v>2116.6788321167883</v>
      </c>
      <c r="R20" s="3178">
        <v>2128.3224043715845</v>
      </c>
      <c r="S20" s="3447">
        <v>2027.6383561643838</v>
      </c>
      <c r="T20" s="2279"/>
    </row>
    <row r="21" spans="1:20" s="1595" customFormat="1" ht="18" customHeight="1">
      <c r="A21" s="3444" t="s">
        <v>1351</v>
      </c>
      <c r="B21" s="1625"/>
      <c r="C21" s="3987"/>
      <c r="D21" s="3178">
        <v>0</v>
      </c>
      <c r="E21" s="3271">
        <v>31363</v>
      </c>
      <c r="F21" s="3979">
        <v>31270</v>
      </c>
      <c r="G21" s="3881">
        <v>30509</v>
      </c>
      <c r="H21" s="3111">
        <v>30352</v>
      </c>
      <c r="I21" s="3176">
        <v>30113</v>
      </c>
      <c r="J21" s="3176">
        <v>30613</v>
      </c>
      <c r="K21" s="3115">
        <v>30353</v>
      </c>
      <c r="L21" s="3111">
        <v>29678</v>
      </c>
      <c r="M21" s="3176">
        <v>29066</v>
      </c>
      <c r="N21" s="3176">
        <v>28853</v>
      </c>
      <c r="O21" s="3115">
        <v>28125</v>
      </c>
      <c r="P21" s="3117">
        <v>31044.886446886449</v>
      </c>
      <c r="Q21" s="3458">
        <v>30357.817518248175</v>
      </c>
      <c r="R21" s="3178">
        <v>30356.355191256829</v>
      </c>
      <c r="S21" s="3447">
        <v>28931.136986301372</v>
      </c>
      <c r="T21" s="2279"/>
    </row>
    <row r="22" spans="1:20" s="1595" customFormat="1" ht="18" customHeight="1">
      <c r="A22" s="3444" t="s">
        <v>1352</v>
      </c>
      <c r="B22" s="1625"/>
      <c r="C22" s="3987"/>
      <c r="D22" s="3178">
        <v>0</v>
      </c>
      <c r="E22" s="3271">
        <v>30387</v>
      </c>
      <c r="F22" s="3979">
        <v>30269</v>
      </c>
      <c r="G22" s="3881">
        <v>29423</v>
      </c>
      <c r="H22" s="3111">
        <v>29177</v>
      </c>
      <c r="I22" s="3176">
        <v>28621</v>
      </c>
      <c r="J22" s="3176">
        <v>28553</v>
      </c>
      <c r="K22" s="3115">
        <v>28036</v>
      </c>
      <c r="L22" s="3111">
        <v>27365</v>
      </c>
      <c r="M22" s="3176">
        <v>26456</v>
      </c>
      <c r="N22" s="3176">
        <v>26144</v>
      </c>
      <c r="O22" s="3115">
        <v>25790</v>
      </c>
      <c r="P22" s="3117">
        <v>30023.666666666672</v>
      </c>
      <c r="Q22" s="3458">
        <v>28402.240875912408</v>
      </c>
      <c r="R22" s="3178">
        <v>28596.98907103825</v>
      </c>
      <c r="S22" s="3447">
        <v>26441.172602739724</v>
      </c>
      <c r="T22" s="2279"/>
    </row>
    <row r="23" spans="1:20" s="1595" customFormat="1" ht="18" customHeight="1">
      <c r="A23" s="3444" t="s">
        <v>1353</v>
      </c>
      <c r="B23" s="1625"/>
      <c r="C23" s="3987"/>
      <c r="D23" s="3178">
        <v>0</v>
      </c>
      <c r="E23" s="3271">
        <v>976</v>
      </c>
      <c r="F23" s="3979">
        <v>1001</v>
      </c>
      <c r="G23" s="3881">
        <v>1086</v>
      </c>
      <c r="H23" s="3111">
        <v>1175</v>
      </c>
      <c r="I23" s="3176">
        <v>1492</v>
      </c>
      <c r="J23" s="3176">
        <v>2060</v>
      </c>
      <c r="K23" s="3115">
        <v>2317</v>
      </c>
      <c r="L23" s="3111">
        <v>2313</v>
      </c>
      <c r="M23" s="3176">
        <v>2610</v>
      </c>
      <c r="N23" s="3176">
        <v>2709</v>
      </c>
      <c r="O23" s="3115">
        <v>2335</v>
      </c>
      <c r="P23" s="3117">
        <v>1021.2197802197802</v>
      </c>
      <c r="Q23" s="3458">
        <v>1955.5766423357663</v>
      </c>
      <c r="R23" s="3178">
        <v>1759.366120218579</v>
      </c>
      <c r="S23" s="3447">
        <v>2489.9643835616439</v>
      </c>
      <c r="T23" s="2279"/>
    </row>
    <row r="24" spans="1:20" s="1595" customFormat="1" ht="18" customHeight="1">
      <c r="A24" s="3444" t="s">
        <v>833</v>
      </c>
      <c r="B24" s="1625"/>
      <c r="C24" s="3987"/>
      <c r="D24" s="3178">
        <v>0</v>
      </c>
      <c r="E24" s="3271">
        <v>96766</v>
      </c>
      <c r="F24" s="3979">
        <v>95755</v>
      </c>
      <c r="G24" s="3881">
        <v>94840</v>
      </c>
      <c r="H24" s="3111">
        <v>93638</v>
      </c>
      <c r="I24" s="3176">
        <v>92300</v>
      </c>
      <c r="J24" s="3176">
        <v>91841</v>
      </c>
      <c r="K24" s="3115">
        <v>91147</v>
      </c>
      <c r="L24" s="3111">
        <v>89320</v>
      </c>
      <c r="M24" s="3176">
        <v>87497</v>
      </c>
      <c r="N24" s="3176">
        <v>86147</v>
      </c>
      <c r="O24" s="3115">
        <v>84915</v>
      </c>
      <c r="P24" s="3117">
        <v>95788.351648351658</v>
      </c>
      <c r="Q24" s="3458">
        <v>91762.094890510954</v>
      </c>
      <c r="R24" s="3178">
        <v>92233.63387978141</v>
      </c>
      <c r="S24" s="3447">
        <v>86976.51232876713</v>
      </c>
      <c r="T24" s="2279"/>
    </row>
    <row r="25" spans="1:20" s="1595" customFormat="1" ht="18" customHeight="1">
      <c r="A25" s="3444" t="s">
        <v>1354</v>
      </c>
      <c r="B25" s="1625"/>
      <c r="C25" s="3987"/>
      <c r="D25" s="3178">
        <v>0</v>
      </c>
      <c r="E25" s="3271">
        <v>91964</v>
      </c>
      <c r="F25" s="3979">
        <v>91068</v>
      </c>
      <c r="G25" s="3881">
        <v>90162</v>
      </c>
      <c r="H25" s="3111">
        <v>88841</v>
      </c>
      <c r="I25" s="3176">
        <v>87302</v>
      </c>
      <c r="J25" s="3176">
        <v>86680</v>
      </c>
      <c r="K25" s="3115">
        <v>85779</v>
      </c>
      <c r="L25" s="3111">
        <v>83751</v>
      </c>
      <c r="M25" s="3176">
        <v>81856</v>
      </c>
      <c r="N25" s="3176">
        <v>80531</v>
      </c>
      <c r="O25" s="3115">
        <v>79552</v>
      </c>
      <c r="P25" s="3117">
        <v>91064.630036630042</v>
      </c>
      <c r="Q25" s="3458">
        <v>86586.321167883201</v>
      </c>
      <c r="R25" s="3178">
        <v>87153.071038251364</v>
      </c>
      <c r="S25" s="3447">
        <v>81429.827397260276</v>
      </c>
      <c r="T25" s="2279"/>
    </row>
    <row r="26" spans="1:20" s="1595" customFormat="1" ht="18" customHeight="1">
      <c r="A26" s="3444" t="s">
        <v>1355</v>
      </c>
      <c r="B26" s="1625"/>
      <c r="C26" s="3987"/>
      <c r="D26" s="3178">
        <v>0</v>
      </c>
      <c r="E26" s="3271">
        <v>27508</v>
      </c>
      <c r="F26" s="3979">
        <v>27182</v>
      </c>
      <c r="G26" s="3881">
        <v>27022</v>
      </c>
      <c r="H26" s="3111">
        <v>26696</v>
      </c>
      <c r="I26" s="3176">
        <v>26529</v>
      </c>
      <c r="J26" s="3176">
        <v>26125</v>
      </c>
      <c r="K26" s="3115">
        <v>25564</v>
      </c>
      <c r="L26" s="3111">
        <v>24980</v>
      </c>
      <c r="M26" s="3176">
        <v>24746</v>
      </c>
      <c r="N26" s="3176">
        <v>24437</v>
      </c>
      <c r="O26" s="3115">
        <v>24424</v>
      </c>
      <c r="P26" s="3117">
        <v>27237.941391941393</v>
      </c>
      <c r="Q26" s="3458">
        <v>26072.284671532845</v>
      </c>
      <c r="R26" s="3178">
        <v>26229.065573770491</v>
      </c>
      <c r="S26" s="3447">
        <v>24648.47397260274</v>
      </c>
      <c r="T26" s="2279"/>
    </row>
    <row r="27" spans="1:20" s="1595" customFormat="1" ht="18" customHeight="1" thickBot="1">
      <c r="A27" s="3485" t="s">
        <v>1356</v>
      </c>
      <c r="B27" s="3486"/>
      <c r="C27" s="3993"/>
      <c r="D27" s="3487">
        <v>0</v>
      </c>
      <c r="E27" s="3785">
        <v>27745</v>
      </c>
      <c r="F27" s="3985">
        <v>26398</v>
      </c>
      <c r="G27" s="3887">
        <v>24723</v>
      </c>
      <c r="H27" s="3488">
        <v>23863</v>
      </c>
      <c r="I27" s="3489">
        <v>22789</v>
      </c>
      <c r="J27" s="3489">
        <v>21299</v>
      </c>
      <c r="K27" s="3490">
        <v>20857</v>
      </c>
      <c r="L27" s="3488">
        <v>20735</v>
      </c>
      <c r="M27" s="3489">
        <v>20313</v>
      </c>
      <c r="N27" s="3489">
        <v>19277</v>
      </c>
      <c r="O27" s="3490">
        <v>19401</v>
      </c>
      <c r="P27" s="3491">
        <v>26287.465201465202</v>
      </c>
      <c r="Q27" s="3492">
        <v>21650.883211678829</v>
      </c>
      <c r="R27" s="3487">
        <v>22206.934426229509</v>
      </c>
      <c r="S27" s="3493">
        <v>19936.879452054796</v>
      </c>
      <c r="T27" s="2279"/>
    </row>
    <row r="28" spans="1:20" s="1595" customFormat="1" ht="9.9499999999999993" customHeight="1" thickBot="1">
      <c r="G28" s="1770"/>
      <c r="K28" s="1770"/>
      <c r="O28" s="1770"/>
    </row>
    <row r="29" spans="1:20" s="1595" customFormat="1" ht="17.25" customHeight="1" thickBot="1">
      <c r="A29" s="3494" t="s">
        <v>824</v>
      </c>
      <c r="B29" s="3495"/>
      <c r="C29" s="3496"/>
      <c r="D29" s="1625"/>
      <c r="E29" s="1625"/>
      <c r="F29" s="1625"/>
      <c r="G29" s="2752"/>
      <c r="H29" s="1625"/>
      <c r="I29" s="1625"/>
      <c r="J29" s="1625"/>
      <c r="K29" s="2752"/>
      <c r="L29" s="1625"/>
      <c r="M29" s="1625"/>
      <c r="N29" s="1625"/>
      <c r="O29" s="2752"/>
      <c r="P29" s="2752"/>
      <c r="Q29" s="1625"/>
      <c r="R29" s="2749"/>
      <c r="S29" s="2749"/>
    </row>
    <row r="30" spans="1:20" s="1595" customFormat="1" ht="18" customHeight="1">
      <c r="A30" s="3441" t="s">
        <v>807</v>
      </c>
      <c r="B30" s="3497"/>
      <c r="C30" s="3498"/>
      <c r="D30" s="3499">
        <v>0</v>
      </c>
      <c r="E30" s="3442">
        <v>108</v>
      </c>
      <c r="F30" s="3442">
        <v>102</v>
      </c>
      <c r="G30" s="3500">
        <v>104</v>
      </c>
      <c r="H30" s="3501">
        <v>98</v>
      </c>
      <c r="I30" s="3502">
        <v>94</v>
      </c>
      <c r="J30" s="3502">
        <v>91</v>
      </c>
      <c r="K30" s="3500">
        <v>89</v>
      </c>
      <c r="L30" s="3501">
        <v>81</v>
      </c>
      <c r="M30" s="3502">
        <v>78</v>
      </c>
      <c r="N30" s="3502">
        <v>81</v>
      </c>
      <c r="O30" s="3500">
        <v>83</v>
      </c>
      <c r="P30" s="3503">
        <v>314</v>
      </c>
      <c r="Q30" s="3504">
        <v>274</v>
      </c>
      <c r="R30" s="3505">
        <v>372</v>
      </c>
      <c r="S30" s="3108">
        <v>323</v>
      </c>
      <c r="T30" s="3444"/>
    </row>
    <row r="31" spans="1:20" s="1595" customFormat="1" ht="18" customHeight="1">
      <c r="A31" s="3444" t="s">
        <v>808</v>
      </c>
      <c r="B31" s="3506"/>
      <c r="C31" s="3507"/>
      <c r="D31" s="3508">
        <v>0</v>
      </c>
      <c r="E31" s="3178">
        <v>298</v>
      </c>
      <c r="F31" s="3178">
        <v>293</v>
      </c>
      <c r="G31" s="3115">
        <v>295</v>
      </c>
      <c r="H31" s="3111">
        <v>277</v>
      </c>
      <c r="I31" s="3176">
        <v>269</v>
      </c>
      <c r="J31" s="3176">
        <v>264</v>
      </c>
      <c r="K31" s="3115">
        <v>269</v>
      </c>
      <c r="L31" s="3111">
        <v>259</v>
      </c>
      <c r="M31" s="3176">
        <v>269</v>
      </c>
      <c r="N31" s="3176">
        <v>278</v>
      </c>
      <c r="O31" s="3115">
        <v>263</v>
      </c>
      <c r="P31" s="3117">
        <v>886</v>
      </c>
      <c r="Q31" s="3509">
        <v>802</v>
      </c>
      <c r="R31" s="3178">
        <v>1079</v>
      </c>
      <c r="S31" s="3115">
        <v>1069</v>
      </c>
      <c r="T31" s="3444"/>
    </row>
    <row r="32" spans="1:20" s="1595" customFormat="1" ht="18" customHeight="1">
      <c r="A32" s="3448" t="s">
        <v>809</v>
      </c>
      <c r="B32" s="2752"/>
      <c r="C32" s="3510"/>
      <c r="D32" s="3511">
        <v>0</v>
      </c>
      <c r="E32" s="3451">
        <v>406</v>
      </c>
      <c r="F32" s="3451">
        <v>395</v>
      </c>
      <c r="G32" s="3454">
        <v>399</v>
      </c>
      <c r="H32" s="3452">
        <v>375</v>
      </c>
      <c r="I32" s="3453">
        <v>363</v>
      </c>
      <c r="J32" s="3453">
        <v>355</v>
      </c>
      <c r="K32" s="3454">
        <v>358</v>
      </c>
      <c r="L32" s="3452">
        <v>340</v>
      </c>
      <c r="M32" s="3453">
        <v>347</v>
      </c>
      <c r="N32" s="3453">
        <v>359</v>
      </c>
      <c r="O32" s="3454">
        <v>346</v>
      </c>
      <c r="P32" s="3455">
        <v>1200</v>
      </c>
      <c r="Q32" s="3512">
        <v>1076</v>
      </c>
      <c r="R32" s="3451">
        <v>1451</v>
      </c>
      <c r="S32" s="3454">
        <v>1392</v>
      </c>
      <c r="T32" s="3444"/>
    </row>
    <row r="33" spans="1:20" s="1595" customFormat="1" ht="18" customHeight="1">
      <c r="A33" s="3444" t="s">
        <v>810</v>
      </c>
      <c r="B33" s="1625"/>
      <c r="C33" s="3513"/>
      <c r="D33" s="3508">
        <v>0</v>
      </c>
      <c r="E33" s="3178">
        <v>254</v>
      </c>
      <c r="F33" s="3178">
        <v>253</v>
      </c>
      <c r="G33" s="3115">
        <v>255</v>
      </c>
      <c r="H33" s="3111">
        <v>250</v>
      </c>
      <c r="I33" s="3176">
        <v>244</v>
      </c>
      <c r="J33" s="3176">
        <v>239</v>
      </c>
      <c r="K33" s="3115">
        <v>244</v>
      </c>
      <c r="L33" s="3111">
        <v>238</v>
      </c>
      <c r="M33" s="3176">
        <v>236</v>
      </c>
      <c r="N33" s="3176">
        <v>245</v>
      </c>
      <c r="O33" s="3115">
        <v>236</v>
      </c>
      <c r="P33" s="3117">
        <v>762</v>
      </c>
      <c r="Q33" s="3509">
        <v>727</v>
      </c>
      <c r="R33" s="3178">
        <v>977</v>
      </c>
      <c r="S33" s="3115">
        <v>955</v>
      </c>
      <c r="T33" s="3444"/>
    </row>
    <row r="34" spans="1:20" s="1595" customFormat="1" ht="18" customHeight="1">
      <c r="A34" s="3444" t="s">
        <v>811</v>
      </c>
      <c r="B34" s="3506"/>
      <c r="C34" s="3507"/>
      <c r="D34" s="3508">
        <v>0</v>
      </c>
      <c r="E34" s="3178">
        <v>1</v>
      </c>
      <c r="F34" s="3178">
        <v>0</v>
      </c>
      <c r="G34" s="3115">
        <v>1</v>
      </c>
      <c r="H34" s="3111">
        <v>1</v>
      </c>
      <c r="I34" s="3176">
        <v>1</v>
      </c>
      <c r="J34" s="3176">
        <v>2</v>
      </c>
      <c r="K34" s="3115">
        <v>1</v>
      </c>
      <c r="L34" s="3111">
        <v>1</v>
      </c>
      <c r="M34" s="3176">
        <v>1</v>
      </c>
      <c r="N34" s="3176">
        <v>1</v>
      </c>
      <c r="O34" s="3115">
        <v>0</v>
      </c>
      <c r="P34" s="3117">
        <v>2</v>
      </c>
      <c r="Q34" s="3509">
        <v>4</v>
      </c>
      <c r="R34" s="3178">
        <v>5</v>
      </c>
      <c r="S34" s="3115">
        <v>3</v>
      </c>
      <c r="T34" s="3444"/>
    </row>
    <row r="35" spans="1:20" s="1595" customFormat="1" ht="18" customHeight="1">
      <c r="A35" s="3459" t="s">
        <v>839</v>
      </c>
      <c r="B35" s="1625"/>
      <c r="C35" s="3513"/>
      <c r="D35" s="3514">
        <v>0</v>
      </c>
      <c r="E35" s="3461">
        <v>151</v>
      </c>
      <c r="F35" s="3461">
        <v>142</v>
      </c>
      <c r="G35" s="3464">
        <v>143</v>
      </c>
      <c r="H35" s="3462">
        <v>124</v>
      </c>
      <c r="I35" s="3463">
        <v>118</v>
      </c>
      <c r="J35" s="3463">
        <v>114</v>
      </c>
      <c r="K35" s="3464">
        <v>113</v>
      </c>
      <c r="L35" s="3462">
        <v>101</v>
      </c>
      <c r="M35" s="3463">
        <v>110</v>
      </c>
      <c r="N35" s="3463">
        <v>113</v>
      </c>
      <c r="O35" s="3464">
        <v>110</v>
      </c>
      <c r="P35" s="3465">
        <v>436</v>
      </c>
      <c r="Q35" s="3464">
        <v>345</v>
      </c>
      <c r="R35" s="3461">
        <v>469</v>
      </c>
      <c r="S35" s="3464">
        <v>434</v>
      </c>
      <c r="T35" s="3444"/>
    </row>
    <row r="36" spans="1:20" s="1595" customFormat="1" ht="18" customHeight="1">
      <c r="A36" s="3467" t="s">
        <v>813</v>
      </c>
      <c r="B36" s="3506"/>
      <c r="C36" s="3507"/>
      <c r="D36" s="3508">
        <v>0</v>
      </c>
      <c r="E36" s="3178">
        <v>39</v>
      </c>
      <c r="F36" s="3178">
        <v>37</v>
      </c>
      <c r="G36" s="3115">
        <v>37</v>
      </c>
      <c r="H36" s="3111">
        <v>32</v>
      </c>
      <c r="I36" s="3176">
        <v>31</v>
      </c>
      <c r="J36" s="3176">
        <v>30</v>
      </c>
      <c r="K36" s="3115">
        <v>29</v>
      </c>
      <c r="L36" s="3111">
        <v>26</v>
      </c>
      <c r="M36" s="3176">
        <v>28</v>
      </c>
      <c r="N36" s="3176">
        <v>29</v>
      </c>
      <c r="O36" s="3115">
        <v>29</v>
      </c>
      <c r="P36" s="3117">
        <v>113</v>
      </c>
      <c r="Q36" s="3509">
        <v>90</v>
      </c>
      <c r="R36" s="3178">
        <v>122</v>
      </c>
      <c r="S36" s="3115">
        <v>112</v>
      </c>
      <c r="T36" s="3444"/>
    </row>
    <row r="37" spans="1:20" s="1595" customFormat="1" ht="18" customHeight="1">
      <c r="A37" s="3468" t="s">
        <v>840</v>
      </c>
      <c r="B37" s="3515"/>
      <c r="C37" s="3516"/>
      <c r="D37" s="3511">
        <v>0</v>
      </c>
      <c r="E37" s="3451">
        <v>112</v>
      </c>
      <c r="F37" s="3451">
        <v>105</v>
      </c>
      <c r="G37" s="3454">
        <v>106</v>
      </c>
      <c r="H37" s="3452">
        <v>92</v>
      </c>
      <c r="I37" s="3453">
        <v>87</v>
      </c>
      <c r="J37" s="3453">
        <v>84</v>
      </c>
      <c r="K37" s="3454">
        <v>84</v>
      </c>
      <c r="L37" s="3452">
        <v>75</v>
      </c>
      <c r="M37" s="3453">
        <v>82</v>
      </c>
      <c r="N37" s="3453">
        <v>84</v>
      </c>
      <c r="O37" s="3454">
        <v>81</v>
      </c>
      <c r="P37" s="3455">
        <v>323</v>
      </c>
      <c r="Q37" s="3512">
        <v>255</v>
      </c>
      <c r="R37" s="3451">
        <v>347</v>
      </c>
      <c r="S37" s="3454">
        <v>322</v>
      </c>
      <c r="T37" s="3444"/>
    </row>
    <row r="38" spans="1:20" s="1595" customFormat="1" ht="18" customHeight="1">
      <c r="A38" s="3470" t="s">
        <v>814</v>
      </c>
      <c r="B38" s="3517"/>
      <c r="C38" s="3518"/>
      <c r="D38" s="3508">
        <v>0</v>
      </c>
      <c r="E38" s="3178">
        <v>0</v>
      </c>
      <c r="F38" s="3178">
        <v>0</v>
      </c>
      <c r="G38" s="3115">
        <v>0</v>
      </c>
      <c r="H38" s="3111">
        <v>0</v>
      </c>
      <c r="I38" s="3176">
        <v>0</v>
      </c>
      <c r="J38" s="3176">
        <v>0</v>
      </c>
      <c r="K38" s="3115">
        <v>0</v>
      </c>
      <c r="L38" s="3111">
        <v>0</v>
      </c>
      <c r="M38" s="3176">
        <v>0</v>
      </c>
      <c r="N38" s="3176">
        <v>0</v>
      </c>
      <c r="O38" s="3115">
        <v>0</v>
      </c>
      <c r="P38" s="3117">
        <v>0</v>
      </c>
      <c r="Q38" s="3509">
        <v>0</v>
      </c>
      <c r="R38" s="3178">
        <v>0</v>
      </c>
      <c r="S38" s="3115">
        <v>0</v>
      </c>
      <c r="T38" s="3444"/>
    </row>
    <row r="39" spans="1:20" s="1595" customFormat="1" ht="18" customHeight="1">
      <c r="A39" s="3472" t="s">
        <v>816</v>
      </c>
      <c r="B39" s="3519"/>
      <c r="C39" s="3520"/>
      <c r="D39" s="3521">
        <v>0</v>
      </c>
      <c r="E39" s="3473">
        <v>112</v>
      </c>
      <c r="F39" s="3473">
        <v>105</v>
      </c>
      <c r="G39" s="3476">
        <v>106</v>
      </c>
      <c r="H39" s="3474">
        <v>92</v>
      </c>
      <c r="I39" s="3475">
        <v>87</v>
      </c>
      <c r="J39" s="3475">
        <v>84</v>
      </c>
      <c r="K39" s="3476">
        <v>84</v>
      </c>
      <c r="L39" s="3474">
        <v>75</v>
      </c>
      <c r="M39" s="3475">
        <v>82</v>
      </c>
      <c r="N39" s="3475">
        <v>84</v>
      </c>
      <c r="O39" s="3476">
        <v>81</v>
      </c>
      <c r="P39" s="3477">
        <v>323</v>
      </c>
      <c r="Q39" s="3522">
        <v>255</v>
      </c>
      <c r="R39" s="3473">
        <v>347</v>
      </c>
      <c r="S39" s="3476">
        <v>322</v>
      </c>
      <c r="T39" s="3444"/>
    </row>
    <row r="40" spans="1:20" s="1595" customFormat="1" ht="18" customHeight="1">
      <c r="A40" s="3444" t="s">
        <v>1346</v>
      </c>
      <c r="B40" s="1625"/>
      <c r="C40" s="3513"/>
      <c r="D40" s="3523" t="s">
        <v>1443</v>
      </c>
      <c r="E40" s="3524">
        <v>0.62561576354679804</v>
      </c>
      <c r="F40" s="3524">
        <v>0.64050632911392402</v>
      </c>
      <c r="G40" s="2780">
        <v>0.63909774436090228</v>
      </c>
      <c r="H40" s="3127">
        <v>0.66666666666666663</v>
      </c>
      <c r="I40" s="3483">
        <v>0.67217630853994492</v>
      </c>
      <c r="J40" s="3483">
        <v>0.6732394366197183</v>
      </c>
      <c r="K40" s="3130">
        <v>0.68156424581005581</v>
      </c>
      <c r="L40" s="3127">
        <v>0.7</v>
      </c>
      <c r="M40" s="3483">
        <v>0.68011527377521619</v>
      </c>
      <c r="N40" s="3483">
        <v>0.68245125348189417</v>
      </c>
      <c r="O40" s="3130">
        <v>0.68208092485549132</v>
      </c>
      <c r="P40" s="3132">
        <v>0.63500000000000001</v>
      </c>
      <c r="Q40" s="3525">
        <v>0.67565055762081783</v>
      </c>
      <c r="R40" s="3482">
        <v>0.673328738800827</v>
      </c>
      <c r="S40" s="3130">
        <v>0.68606321839080464</v>
      </c>
      <c r="T40" s="3444"/>
    </row>
    <row r="41" spans="1:20" s="1595" customFormat="1" ht="18" customHeight="1">
      <c r="A41" s="3444" t="s">
        <v>841</v>
      </c>
      <c r="B41" s="1625"/>
      <c r="C41" s="3513"/>
      <c r="D41" s="3508">
        <v>0</v>
      </c>
      <c r="E41" s="3178">
        <v>10093</v>
      </c>
      <c r="F41" s="3178">
        <v>9687</v>
      </c>
      <c r="G41" s="3115">
        <v>9557</v>
      </c>
      <c r="H41" s="3111">
        <v>9448</v>
      </c>
      <c r="I41" s="3176">
        <v>9413</v>
      </c>
      <c r="J41" s="3176">
        <v>9391</v>
      </c>
      <c r="K41" s="3115">
        <v>9266</v>
      </c>
      <c r="L41" s="3111">
        <v>9095</v>
      </c>
      <c r="M41" s="3176">
        <v>8818</v>
      </c>
      <c r="N41" s="3176">
        <v>8568</v>
      </c>
      <c r="O41" s="3115">
        <v>8600</v>
      </c>
      <c r="P41" s="3117">
        <v>9780.0109890109889</v>
      </c>
      <c r="Q41" s="3509">
        <v>9356.4160583941593</v>
      </c>
      <c r="R41" s="3178">
        <v>9379.4371584699456</v>
      </c>
      <c r="S41" s="3115">
        <v>8771.9123287671246</v>
      </c>
      <c r="T41" s="3444"/>
    </row>
    <row r="42" spans="1:20" s="1595" customFormat="1" ht="18" customHeight="1">
      <c r="A42" s="3444" t="s">
        <v>833</v>
      </c>
      <c r="B42" s="1625"/>
      <c r="C42" s="3513"/>
      <c r="D42" s="3508">
        <v>0</v>
      </c>
      <c r="E42" s="3178">
        <v>11804</v>
      </c>
      <c r="F42" s="3178">
        <v>11382</v>
      </c>
      <c r="G42" s="3115">
        <v>11299</v>
      </c>
      <c r="H42" s="3111">
        <v>11053</v>
      </c>
      <c r="I42" s="3176">
        <v>11007</v>
      </c>
      <c r="J42" s="3176">
        <v>11022</v>
      </c>
      <c r="K42" s="3115">
        <v>10944</v>
      </c>
      <c r="L42" s="3111">
        <v>10701</v>
      </c>
      <c r="M42" s="3176">
        <v>10442</v>
      </c>
      <c r="N42" s="3176">
        <v>10177</v>
      </c>
      <c r="O42" s="3115">
        <v>10227</v>
      </c>
      <c r="P42" s="3117">
        <v>11496.241758241758</v>
      </c>
      <c r="Q42" s="3509">
        <v>10990.773722627737</v>
      </c>
      <c r="R42" s="3178">
        <v>11006.415300546447</v>
      </c>
      <c r="S42" s="3115">
        <v>10388.47397260274</v>
      </c>
      <c r="T42" s="3444"/>
    </row>
    <row r="43" spans="1:20" s="1595" customFormat="1" ht="18" customHeight="1" thickBot="1">
      <c r="A43" s="3485" t="s">
        <v>834</v>
      </c>
      <c r="B43" s="2749"/>
      <c r="C43" s="3526"/>
      <c r="D43" s="3878">
        <v>0</v>
      </c>
      <c r="E43" s="3487">
        <v>30990</v>
      </c>
      <c r="F43" s="3487">
        <v>31984</v>
      </c>
      <c r="G43" s="3490">
        <v>31734</v>
      </c>
      <c r="H43" s="3488">
        <v>30096</v>
      </c>
      <c r="I43" s="3489">
        <v>28743</v>
      </c>
      <c r="J43" s="3489">
        <v>27857</v>
      </c>
      <c r="K43" s="3490">
        <v>26671</v>
      </c>
      <c r="L43" s="3488">
        <v>25348</v>
      </c>
      <c r="M43" s="3489">
        <v>24609</v>
      </c>
      <c r="N43" s="3489">
        <v>24757</v>
      </c>
      <c r="O43" s="3490">
        <v>24861</v>
      </c>
      <c r="P43" s="3491">
        <v>31564.77655677656</v>
      </c>
      <c r="Q43" s="3789">
        <v>27756.270072992698</v>
      </c>
      <c r="R43" s="3487">
        <v>28344.398907103827</v>
      </c>
      <c r="S43" s="3490">
        <v>24894.873972602742</v>
      </c>
      <c r="T43" s="3444"/>
    </row>
    <row r="44" spans="1:20" s="1595" customFormat="1" ht="18" customHeight="1">
      <c r="A44" s="2962" t="s">
        <v>1287</v>
      </c>
      <c r="B44" s="2962"/>
      <c r="C44" s="2962"/>
      <c r="D44" s="2637"/>
      <c r="E44" s="2637"/>
      <c r="F44" s="2637"/>
      <c r="G44" s="2637"/>
      <c r="H44" s="2637"/>
      <c r="I44" s="2637"/>
      <c r="J44" s="2637"/>
      <c r="K44" s="2637"/>
      <c r="L44" s="2637"/>
      <c r="M44" s="2637"/>
      <c r="N44" s="2637"/>
      <c r="O44" s="2637"/>
      <c r="P44" s="2637"/>
      <c r="Q44" s="2637"/>
      <c r="R44" s="2637"/>
      <c r="S44" s="2637"/>
    </row>
    <row r="45" spans="1:20" s="1595" customFormat="1">
      <c r="A45" s="1625"/>
      <c r="B45" s="1625"/>
      <c r="C45" s="1625"/>
      <c r="D45" s="2637"/>
      <c r="E45" s="2637"/>
      <c r="F45" s="2637"/>
      <c r="G45" s="2637"/>
      <c r="H45" s="2637"/>
      <c r="I45" s="2637"/>
      <c r="J45" s="2637"/>
      <c r="K45" s="2637"/>
      <c r="L45" s="2637"/>
      <c r="M45" s="2637"/>
      <c r="N45" s="2637"/>
      <c r="O45" s="2637"/>
      <c r="P45" s="2637"/>
      <c r="Q45" s="2637"/>
      <c r="R45" s="2637"/>
      <c r="S45" s="2637"/>
    </row>
    <row r="46" spans="1:20">
      <c r="F46" s="1595"/>
      <c r="J46" s="1595"/>
      <c r="N46" s="1595"/>
    </row>
    <row r="47" spans="1:20">
      <c r="F47" s="1595"/>
      <c r="J47" s="1595"/>
      <c r="N47" s="1595"/>
    </row>
    <row r="48" spans="1:20">
      <c r="F48" s="1595"/>
      <c r="J48" s="1595"/>
      <c r="N48" s="1595"/>
    </row>
    <row r="49" spans="6:14">
      <c r="F49" s="1595"/>
      <c r="J49" s="1595"/>
      <c r="N49" s="1595"/>
    </row>
    <row r="50" spans="6:14">
      <c r="F50" s="1595"/>
      <c r="J50" s="1595"/>
      <c r="N50" s="1595"/>
    </row>
    <row r="51" spans="6:14">
      <c r="F51" s="1595"/>
      <c r="J51" s="1595"/>
      <c r="N51" s="1595"/>
    </row>
    <row r="52" spans="6:14">
      <c r="F52" s="1595"/>
      <c r="J52" s="1595"/>
      <c r="N52" s="1595"/>
    </row>
    <row r="53" spans="6:14">
      <c r="F53" s="1595"/>
      <c r="J53" s="1595"/>
      <c r="N53" s="1595"/>
    </row>
  </sheetData>
  <mergeCells count="7">
    <mergeCell ref="A1:S1"/>
    <mergeCell ref="R3:S3"/>
    <mergeCell ref="A3:C3"/>
    <mergeCell ref="D3:G3"/>
    <mergeCell ref="H3:K3"/>
    <mergeCell ref="L3:O3"/>
    <mergeCell ref="P3:Q3"/>
  </mergeCells>
  <printOptions horizontalCentered="1"/>
  <pageMargins left="0.31496062992125984" right="0.31496062992125984" top="0.31496062992125984" bottom="0.39370078740157483" header="0.19685039370078741" footer="0.19685039370078741"/>
  <pageSetup scale="62" orientation="landscape" r:id="rId1"/>
  <headerFooter scaleWithDoc="0" alignWithMargins="0">
    <oddFooter>&amp;L&amp;"MetaBookLF-Roman,Italique"&amp;8Banque Nationale du Canada - Informations financières complémentaires &amp;R&amp;"MetaBookLF-Roman,Italique"&amp;8page &amp;P</oddFooter>
  </headerFooter>
  <rowBreaks count="1" manualBreakCount="1">
    <brk id="29" max="19" man="1"/>
  </rowBreaks>
  <colBreaks count="1" manualBreakCount="1">
    <brk id="4" max="43" man="1"/>
  </colBreaks>
  <drawing r:id="rId2"/>
  <legacyDrawing r:id="rId3"/>
  <oleObjects>
    <mc:AlternateContent xmlns:mc="http://schemas.openxmlformats.org/markup-compatibility/2006">
      <mc:Choice Requires="x14">
        <oleObject progId="Word.Document.8" shapeId="707585" r:id="rId4">
          <objectPr defaultSize="0" autoPict="0" r:id="rId5">
            <anchor moveWithCells="1">
              <from>
                <xdr:col>0</xdr:col>
                <xdr:colOff>66675</xdr:colOff>
                <xdr:row>0</xdr:row>
                <xdr:rowOff>76200</xdr:rowOff>
              </from>
              <to>
                <xdr:col>0</xdr:col>
                <xdr:colOff>361950</xdr:colOff>
                <xdr:row>2</xdr:row>
                <xdr:rowOff>114300</xdr:rowOff>
              </to>
            </anchor>
          </objectPr>
        </oleObject>
      </mc:Choice>
      <mc:Fallback>
        <oleObject progId="Word.Document.8" shapeId="707585"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rgb="FFCCFFCC"/>
    <pageSetUpPr fitToPage="1"/>
  </sheetPr>
  <dimension ref="A1:Z40"/>
  <sheetViews>
    <sheetView showGridLines="0" showZeros="0" view="pageBreakPreview" topLeftCell="A13" zoomScale="85" zoomScaleNormal="75" zoomScaleSheetLayoutView="85" workbookViewId="0">
      <selection activeCell="B4" sqref="B4"/>
    </sheetView>
  </sheetViews>
  <sheetFormatPr defaultColWidth="8.88671875" defaultRowHeight="15"/>
  <cols>
    <col min="1" max="3" width="20" style="1585" customWidth="1"/>
    <col min="4" max="4" width="8.77734375" style="1585" hidden="1" customWidth="1"/>
    <col min="5" max="6" width="8.77734375" style="1585" customWidth="1"/>
    <col min="7" max="7" width="8.77734375" style="1595" customWidth="1"/>
    <col min="8" max="10" width="8.77734375" style="1585" customWidth="1"/>
    <col min="11" max="11" width="8.77734375" style="1595" customWidth="1"/>
    <col min="12" max="14" width="8.77734375" style="1585" customWidth="1"/>
    <col min="15" max="15" width="8.77734375" style="1595" customWidth="1"/>
    <col min="16" max="19" width="8.77734375" style="1585" customWidth="1"/>
    <col min="20" max="20" width="1.77734375" style="1585" customWidth="1"/>
    <col min="21" max="16384" width="8.88671875" style="1585"/>
  </cols>
  <sheetData>
    <row r="1" spans="1:20" ht="33" customHeight="1">
      <c r="A1" s="4052" t="s">
        <v>1288</v>
      </c>
      <c r="B1" s="4052"/>
      <c r="C1" s="4052"/>
      <c r="D1" s="4052"/>
      <c r="E1" s="4052"/>
      <c r="F1" s="4052"/>
      <c r="G1" s="4052"/>
      <c r="H1" s="4052"/>
      <c r="I1" s="4052"/>
      <c r="J1" s="4052"/>
      <c r="K1" s="4052"/>
      <c r="L1" s="4052"/>
      <c r="M1" s="4052"/>
      <c r="N1" s="4052"/>
      <c r="O1" s="4052"/>
      <c r="P1" s="4052"/>
      <c r="Q1" s="4052"/>
      <c r="R1" s="4052"/>
      <c r="S1" s="4052"/>
      <c r="T1" s="1626"/>
    </row>
    <row r="2" spans="1:20" ht="9.9499999999999993" customHeight="1" thickBot="1">
      <c r="A2" s="1592"/>
      <c r="B2" s="1592"/>
      <c r="C2" s="1592"/>
      <c r="D2" s="1592"/>
      <c r="E2" s="1592"/>
      <c r="F2" s="1592"/>
      <c r="G2" s="1588"/>
      <c r="H2" s="1592"/>
      <c r="I2" s="1592"/>
      <c r="J2" s="1592"/>
      <c r="K2" s="1588"/>
      <c r="L2" s="1592"/>
      <c r="M2" s="1592"/>
      <c r="N2" s="1592"/>
      <c r="O2" s="1588"/>
      <c r="P2" s="3430"/>
      <c r="Q2" s="3430"/>
      <c r="R2" s="2752"/>
      <c r="S2" s="2752"/>
      <c r="T2" s="1626"/>
    </row>
    <row r="3" spans="1:20" s="1586" customFormat="1" ht="20.25" customHeight="1" thickBot="1">
      <c r="A3" s="3527" t="s">
        <v>848</v>
      </c>
      <c r="B3" s="3528"/>
      <c r="C3" s="3529"/>
      <c r="D3" s="4060">
        <f>Highlights!E3</f>
        <v>2017</v>
      </c>
      <c r="E3" s="4061"/>
      <c r="F3" s="4061"/>
      <c r="G3" s="4062"/>
      <c r="H3" s="4060">
        <f>Highlights!I3</f>
        <v>2016</v>
      </c>
      <c r="I3" s="4061"/>
      <c r="J3" s="4061"/>
      <c r="K3" s="4062"/>
      <c r="L3" s="4060">
        <f>Highlights!M3</f>
        <v>2015</v>
      </c>
      <c r="M3" s="4061"/>
      <c r="N3" s="4061"/>
      <c r="O3" s="4062"/>
      <c r="P3" s="4063" t="s">
        <v>786</v>
      </c>
      <c r="Q3" s="4064"/>
      <c r="R3" s="4058" t="s">
        <v>1344</v>
      </c>
      <c r="S3" s="4059"/>
      <c r="T3" s="3530"/>
    </row>
    <row r="4" spans="1:20" ht="20.25" customHeight="1" thickBot="1">
      <c r="A4" s="3494" t="s">
        <v>825</v>
      </c>
      <c r="B4" s="3873"/>
      <c r="C4" s="3584"/>
      <c r="D4" s="3531" t="s">
        <v>785</v>
      </c>
      <c r="E4" s="3532" t="s">
        <v>782</v>
      </c>
      <c r="F4" s="3533" t="s">
        <v>783</v>
      </c>
      <c r="G4" s="3534" t="s">
        <v>784</v>
      </c>
      <c r="H4" s="3535" t="s">
        <v>785</v>
      </c>
      <c r="I4" s="3532" t="s">
        <v>782</v>
      </c>
      <c r="J4" s="3533" t="s">
        <v>783</v>
      </c>
      <c r="K4" s="3534" t="s">
        <v>784</v>
      </c>
      <c r="L4" s="3535" t="s">
        <v>785</v>
      </c>
      <c r="M4" s="3532" t="s">
        <v>782</v>
      </c>
      <c r="N4" s="3533" t="s">
        <v>783</v>
      </c>
      <c r="O4" s="3534" t="s">
        <v>784</v>
      </c>
      <c r="P4" s="3536">
        <f>Highlights!Q4</f>
        <v>2017</v>
      </c>
      <c r="Q4" s="3537">
        <f>Highlights!R4</f>
        <v>2016</v>
      </c>
      <c r="R4" s="3538">
        <f>Highlights!S4</f>
        <v>2016</v>
      </c>
      <c r="S4" s="3534">
        <f>Highlights!T4</f>
        <v>2015</v>
      </c>
      <c r="T4" s="3539"/>
    </row>
    <row r="5" spans="1:20" s="1595" customFormat="1" ht="18" customHeight="1">
      <c r="A5" s="3441" t="s">
        <v>807</v>
      </c>
      <c r="B5" s="3497"/>
      <c r="C5" s="3498"/>
      <c r="D5" s="3501">
        <v>0</v>
      </c>
      <c r="E5" s="3502">
        <v>186</v>
      </c>
      <c r="F5" s="3502">
        <v>197</v>
      </c>
      <c r="G5" s="3500">
        <v>232</v>
      </c>
      <c r="H5" s="3501">
        <v>225</v>
      </c>
      <c r="I5" s="3502">
        <v>231</v>
      </c>
      <c r="J5" s="3502">
        <v>254</v>
      </c>
      <c r="K5" s="3500">
        <v>228</v>
      </c>
      <c r="L5" s="3501">
        <v>241</v>
      </c>
      <c r="M5" s="3502">
        <v>237</v>
      </c>
      <c r="N5" s="3502">
        <v>286</v>
      </c>
      <c r="O5" s="3500">
        <v>237</v>
      </c>
      <c r="P5" s="3503">
        <v>615</v>
      </c>
      <c r="Q5" s="3504">
        <v>713</v>
      </c>
      <c r="R5" s="3442">
        <v>938</v>
      </c>
      <c r="S5" s="3540">
        <v>1001</v>
      </c>
      <c r="T5" s="3444"/>
    </row>
    <row r="6" spans="1:20" s="1595" customFormat="1" ht="18" customHeight="1">
      <c r="A6" s="3444" t="s">
        <v>808</v>
      </c>
      <c r="B6" s="1625"/>
      <c r="C6" s="3513"/>
      <c r="D6" s="3111">
        <v>0</v>
      </c>
      <c r="E6" s="3176">
        <v>206</v>
      </c>
      <c r="F6" s="3176">
        <v>207</v>
      </c>
      <c r="G6" s="3115">
        <v>187</v>
      </c>
      <c r="H6" s="3111">
        <v>176</v>
      </c>
      <c r="I6" s="3176">
        <v>139</v>
      </c>
      <c r="J6" s="3176">
        <v>104</v>
      </c>
      <c r="K6" s="3115">
        <v>120</v>
      </c>
      <c r="L6" s="3111">
        <v>93</v>
      </c>
      <c r="M6" s="3176">
        <v>170</v>
      </c>
      <c r="N6" s="3176">
        <v>100</v>
      </c>
      <c r="O6" s="3115">
        <v>140</v>
      </c>
      <c r="P6" s="3117">
        <v>600</v>
      </c>
      <c r="Q6" s="3509">
        <v>363</v>
      </c>
      <c r="R6" s="3178">
        <v>539</v>
      </c>
      <c r="S6" s="3541">
        <v>503</v>
      </c>
      <c r="T6" s="3444"/>
    </row>
    <row r="7" spans="1:20" s="1595" customFormat="1" ht="18" customHeight="1">
      <c r="A7" s="3448" t="s">
        <v>809</v>
      </c>
      <c r="B7" s="3449"/>
      <c r="C7" s="3542"/>
      <c r="D7" s="3452">
        <v>0</v>
      </c>
      <c r="E7" s="3453">
        <v>392</v>
      </c>
      <c r="F7" s="3453">
        <v>404</v>
      </c>
      <c r="G7" s="3454">
        <v>419</v>
      </c>
      <c r="H7" s="3452">
        <v>401</v>
      </c>
      <c r="I7" s="3453">
        <v>370</v>
      </c>
      <c r="J7" s="3453">
        <v>358</v>
      </c>
      <c r="K7" s="3454">
        <v>348</v>
      </c>
      <c r="L7" s="3452">
        <v>334</v>
      </c>
      <c r="M7" s="3453">
        <v>407</v>
      </c>
      <c r="N7" s="3453">
        <v>386</v>
      </c>
      <c r="O7" s="3454">
        <v>377</v>
      </c>
      <c r="P7" s="3455">
        <v>1215</v>
      </c>
      <c r="Q7" s="3512">
        <v>1076</v>
      </c>
      <c r="R7" s="3451">
        <v>1477</v>
      </c>
      <c r="S7" s="3543">
        <v>1504</v>
      </c>
      <c r="T7" s="3444"/>
    </row>
    <row r="8" spans="1:20" s="1595" customFormat="1" ht="18" customHeight="1">
      <c r="A8" s="3444" t="s">
        <v>810</v>
      </c>
      <c r="B8" s="1625"/>
      <c r="C8" s="3513"/>
      <c r="D8" s="3111">
        <v>0</v>
      </c>
      <c r="E8" s="3176">
        <v>162</v>
      </c>
      <c r="F8" s="3176">
        <v>165</v>
      </c>
      <c r="G8" s="3115">
        <v>170</v>
      </c>
      <c r="H8" s="3111">
        <v>160</v>
      </c>
      <c r="I8" s="3176">
        <v>156</v>
      </c>
      <c r="J8" s="3176">
        <v>155</v>
      </c>
      <c r="K8" s="3115">
        <v>144</v>
      </c>
      <c r="L8" s="3111">
        <v>141</v>
      </c>
      <c r="M8" s="3176">
        <v>153</v>
      </c>
      <c r="N8" s="3176">
        <v>158</v>
      </c>
      <c r="O8" s="3115">
        <v>147</v>
      </c>
      <c r="P8" s="3117">
        <v>497</v>
      </c>
      <c r="Q8" s="3509">
        <v>455</v>
      </c>
      <c r="R8" s="3178">
        <v>615</v>
      </c>
      <c r="S8" s="3541">
        <v>599</v>
      </c>
      <c r="T8" s="3444"/>
    </row>
    <row r="9" spans="1:20" s="1595" customFormat="1" ht="18" customHeight="1">
      <c r="A9" s="3444" t="s">
        <v>811</v>
      </c>
      <c r="B9" s="1625"/>
      <c r="C9" s="3513"/>
      <c r="D9" s="3111">
        <v>0</v>
      </c>
      <c r="E9" s="3176">
        <v>0</v>
      </c>
      <c r="F9" s="3176">
        <v>0</v>
      </c>
      <c r="G9" s="3115">
        <v>0</v>
      </c>
      <c r="H9" s="3111">
        <v>0</v>
      </c>
      <c r="I9" s="3176">
        <v>0</v>
      </c>
      <c r="J9" s="3176">
        <v>0</v>
      </c>
      <c r="K9" s="3115">
        <v>0</v>
      </c>
      <c r="L9" s="3111">
        <v>0</v>
      </c>
      <c r="M9" s="3176">
        <v>0</v>
      </c>
      <c r="N9" s="3176">
        <v>0</v>
      </c>
      <c r="O9" s="3115">
        <v>0</v>
      </c>
      <c r="P9" s="3117">
        <v>0</v>
      </c>
      <c r="Q9" s="3509">
        <v>0</v>
      </c>
      <c r="R9" s="3178">
        <v>0</v>
      </c>
      <c r="S9" s="3544">
        <v>0</v>
      </c>
      <c r="T9" s="3444"/>
    </row>
    <row r="10" spans="1:20" s="1595" customFormat="1" ht="18" customHeight="1">
      <c r="A10" s="3459" t="s">
        <v>839</v>
      </c>
      <c r="B10" s="3460"/>
      <c r="C10" s="3545"/>
      <c r="D10" s="3462">
        <v>0</v>
      </c>
      <c r="E10" s="3463">
        <v>230</v>
      </c>
      <c r="F10" s="3463">
        <v>239</v>
      </c>
      <c r="G10" s="3464">
        <v>249</v>
      </c>
      <c r="H10" s="3462">
        <v>241</v>
      </c>
      <c r="I10" s="3463">
        <v>214</v>
      </c>
      <c r="J10" s="3463">
        <v>203</v>
      </c>
      <c r="K10" s="3464">
        <v>204</v>
      </c>
      <c r="L10" s="3462">
        <v>193</v>
      </c>
      <c r="M10" s="3463">
        <v>254</v>
      </c>
      <c r="N10" s="3463">
        <v>228</v>
      </c>
      <c r="O10" s="3464">
        <v>230</v>
      </c>
      <c r="P10" s="3465">
        <v>718</v>
      </c>
      <c r="Q10" s="3464">
        <v>621</v>
      </c>
      <c r="R10" s="3461">
        <v>862</v>
      </c>
      <c r="S10" s="3546">
        <v>905</v>
      </c>
      <c r="T10" s="3444"/>
    </row>
    <row r="11" spans="1:20" s="1595" customFormat="1" ht="18" customHeight="1">
      <c r="A11" s="3467" t="s">
        <v>813</v>
      </c>
      <c r="B11" s="3506"/>
      <c r="C11" s="3507"/>
      <c r="D11" s="3111">
        <v>0</v>
      </c>
      <c r="E11" s="3176">
        <v>62</v>
      </c>
      <c r="F11" s="3176">
        <v>64</v>
      </c>
      <c r="G11" s="3115">
        <v>66</v>
      </c>
      <c r="H11" s="3111">
        <v>65</v>
      </c>
      <c r="I11" s="3176">
        <v>58</v>
      </c>
      <c r="J11" s="3176">
        <v>54</v>
      </c>
      <c r="K11" s="3115">
        <v>55</v>
      </c>
      <c r="L11" s="3111">
        <v>49</v>
      </c>
      <c r="M11" s="3176">
        <v>67</v>
      </c>
      <c r="N11" s="3176">
        <v>61</v>
      </c>
      <c r="O11" s="3115">
        <v>61</v>
      </c>
      <c r="P11" s="3117">
        <v>192</v>
      </c>
      <c r="Q11" s="3509">
        <v>167</v>
      </c>
      <c r="R11" s="3178">
        <v>232</v>
      </c>
      <c r="S11" s="3547">
        <v>238</v>
      </c>
      <c r="T11" s="3444"/>
    </row>
    <row r="12" spans="1:20" s="1595" customFormat="1" ht="18" customHeight="1">
      <c r="A12" s="3468" t="s">
        <v>815</v>
      </c>
      <c r="B12" s="2752"/>
      <c r="C12" s="3510"/>
      <c r="D12" s="3452">
        <v>0</v>
      </c>
      <c r="E12" s="3453">
        <v>168</v>
      </c>
      <c r="F12" s="3453">
        <v>175</v>
      </c>
      <c r="G12" s="3454">
        <v>183</v>
      </c>
      <c r="H12" s="3452">
        <v>176</v>
      </c>
      <c r="I12" s="3453">
        <v>156</v>
      </c>
      <c r="J12" s="3453">
        <v>149</v>
      </c>
      <c r="K12" s="3454">
        <v>149</v>
      </c>
      <c r="L12" s="3452">
        <v>144</v>
      </c>
      <c r="M12" s="3453">
        <v>187</v>
      </c>
      <c r="N12" s="3453">
        <v>167</v>
      </c>
      <c r="O12" s="3454">
        <v>169</v>
      </c>
      <c r="P12" s="3455">
        <v>526</v>
      </c>
      <c r="Q12" s="3512">
        <v>454</v>
      </c>
      <c r="R12" s="3451">
        <v>630</v>
      </c>
      <c r="S12" s="3548">
        <v>667</v>
      </c>
      <c r="T12" s="3444"/>
    </row>
    <row r="13" spans="1:20" s="1595" customFormat="1" ht="18" customHeight="1">
      <c r="A13" s="3470" t="s">
        <v>814</v>
      </c>
      <c r="B13" s="1625"/>
      <c r="C13" s="3513"/>
      <c r="D13" s="3111">
        <v>0</v>
      </c>
      <c r="E13" s="3176">
        <v>0</v>
      </c>
      <c r="F13" s="3176">
        <v>0</v>
      </c>
      <c r="G13" s="3115">
        <v>0</v>
      </c>
      <c r="H13" s="3111">
        <v>0</v>
      </c>
      <c r="I13" s="3176">
        <v>0</v>
      </c>
      <c r="J13" s="3176">
        <v>0</v>
      </c>
      <c r="K13" s="3115">
        <v>0</v>
      </c>
      <c r="L13" s="3111">
        <v>0</v>
      </c>
      <c r="M13" s="3176">
        <v>0</v>
      </c>
      <c r="N13" s="3176">
        <v>0</v>
      </c>
      <c r="O13" s="3115">
        <v>0</v>
      </c>
      <c r="P13" s="3117">
        <v>0</v>
      </c>
      <c r="Q13" s="3509">
        <v>0</v>
      </c>
      <c r="R13" s="3178">
        <v>0</v>
      </c>
      <c r="S13" s="3509">
        <v>0</v>
      </c>
      <c r="T13" s="3444"/>
    </row>
    <row r="14" spans="1:20" s="1595" customFormat="1" ht="18" customHeight="1">
      <c r="A14" s="3472" t="s">
        <v>816</v>
      </c>
      <c r="B14" s="3549"/>
      <c r="C14" s="3550"/>
      <c r="D14" s="3474">
        <v>0</v>
      </c>
      <c r="E14" s="3475">
        <v>168</v>
      </c>
      <c r="F14" s="3475">
        <v>175</v>
      </c>
      <c r="G14" s="3476">
        <v>183</v>
      </c>
      <c r="H14" s="3474">
        <v>176</v>
      </c>
      <c r="I14" s="3475">
        <v>156</v>
      </c>
      <c r="J14" s="3475">
        <v>149</v>
      </c>
      <c r="K14" s="3476">
        <v>149</v>
      </c>
      <c r="L14" s="3474">
        <v>144</v>
      </c>
      <c r="M14" s="3475">
        <v>187</v>
      </c>
      <c r="N14" s="3475">
        <v>167</v>
      </c>
      <c r="O14" s="3476">
        <v>169</v>
      </c>
      <c r="P14" s="3477">
        <v>526</v>
      </c>
      <c r="Q14" s="3522">
        <v>454</v>
      </c>
      <c r="R14" s="3473">
        <v>630</v>
      </c>
      <c r="S14" s="3551">
        <v>667</v>
      </c>
      <c r="T14" s="3444"/>
    </row>
    <row r="15" spans="1:20" s="1595" customFormat="1" ht="18" customHeight="1">
      <c r="A15" s="3444" t="s">
        <v>1346</v>
      </c>
      <c r="B15" s="1625"/>
      <c r="C15" s="3513"/>
      <c r="D15" s="3523" t="s">
        <v>1443</v>
      </c>
      <c r="E15" s="3524">
        <v>0.41326530612244899</v>
      </c>
      <c r="F15" s="3524">
        <v>0.40841584158415839</v>
      </c>
      <c r="G15" s="2780">
        <v>0.40572792362768495</v>
      </c>
      <c r="H15" s="3127">
        <v>0.39900249376558605</v>
      </c>
      <c r="I15" s="3483">
        <v>0.42162162162162165</v>
      </c>
      <c r="J15" s="3483">
        <v>0.43296089385474862</v>
      </c>
      <c r="K15" s="3130">
        <v>0.41379310344827586</v>
      </c>
      <c r="L15" s="3127">
        <v>0.42215568862275449</v>
      </c>
      <c r="M15" s="3483">
        <v>0.37592137592137592</v>
      </c>
      <c r="N15" s="3483">
        <v>0.40932642487046633</v>
      </c>
      <c r="O15" s="3130">
        <v>0.38992042440318303</v>
      </c>
      <c r="P15" s="3127">
        <v>0.40905349794238682</v>
      </c>
      <c r="Q15" s="3525">
        <v>0.42286245353159851</v>
      </c>
      <c r="R15" s="3523">
        <v>0.41638456330399459</v>
      </c>
      <c r="S15" s="3580">
        <v>0.39827127659574468</v>
      </c>
      <c r="T15" s="3444"/>
    </row>
    <row r="16" spans="1:20" s="3559" customFormat="1" ht="18" customHeight="1">
      <c r="A16" s="3444" t="s">
        <v>842</v>
      </c>
      <c r="B16" s="1625"/>
      <c r="C16" s="3513"/>
      <c r="D16" s="3552">
        <v>0</v>
      </c>
      <c r="E16" s="3553">
        <v>13236</v>
      </c>
      <c r="F16" s="3176">
        <v>12546</v>
      </c>
      <c r="G16" s="3554">
        <v>12739</v>
      </c>
      <c r="H16" s="3555">
        <v>13364</v>
      </c>
      <c r="I16" s="3556">
        <v>13234</v>
      </c>
      <c r="J16" s="2637">
        <v>11863</v>
      </c>
      <c r="K16" s="3554">
        <v>11732</v>
      </c>
      <c r="L16" s="3555">
        <v>10985</v>
      </c>
      <c r="M16" s="3556">
        <v>10380</v>
      </c>
      <c r="N16" s="2637">
        <v>9655</v>
      </c>
      <c r="O16" s="3553">
        <v>9195</v>
      </c>
      <c r="P16" s="3557">
        <v>12843.567765567766</v>
      </c>
      <c r="Q16" s="3558">
        <v>12279.350364963502</v>
      </c>
      <c r="R16" s="3579">
        <v>12551.994535519125</v>
      </c>
      <c r="S16" s="3541">
        <v>10057.027397260275</v>
      </c>
      <c r="T16" s="3444"/>
    </row>
    <row r="17" spans="1:20" s="1595" customFormat="1" ht="18" customHeight="1">
      <c r="A17" s="3444" t="s">
        <v>833</v>
      </c>
      <c r="B17" s="1625"/>
      <c r="C17" s="3513"/>
      <c r="D17" s="3111">
        <v>0</v>
      </c>
      <c r="E17" s="3176">
        <v>92063</v>
      </c>
      <c r="F17" s="3176">
        <v>98210</v>
      </c>
      <c r="G17" s="3115">
        <v>96803</v>
      </c>
      <c r="H17" s="3111">
        <v>94008</v>
      </c>
      <c r="I17" s="3176">
        <v>88449</v>
      </c>
      <c r="J17" s="3176">
        <v>81841</v>
      </c>
      <c r="K17" s="3115">
        <v>85596</v>
      </c>
      <c r="L17" s="3111">
        <v>85159</v>
      </c>
      <c r="M17" s="3176">
        <v>84598</v>
      </c>
      <c r="N17" s="3176">
        <v>87682</v>
      </c>
      <c r="O17" s="3115">
        <v>88463</v>
      </c>
      <c r="P17" s="3117">
        <v>95664.32967032968</v>
      </c>
      <c r="Q17" s="3509">
        <v>85320.547445255463</v>
      </c>
      <c r="R17" s="3178">
        <v>87504.278688524602</v>
      </c>
      <c r="S17" s="3115">
        <v>86465.583561643842</v>
      </c>
      <c r="T17" s="3444"/>
    </row>
    <row r="18" spans="1:20" s="1595" customFormat="1" ht="18" customHeight="1" thickBot="1">
      <c r="A18" s="3485" t="s">
        <v>834</v>
      </c>
      <c r="B18" s="2749"/>
      <c r="C18" s="3526"/>
      <c r="D18" s="3488">
        <v>0</v>
      </c>
      <c r="E18" s="3489">
        <v>20914</v>
      </c>
      <c r="F18" s="3489">
        <v>20266</v>
      </c>
      <c r="G18" s="3490">
        <v>20843</v>
      </c>
      <c r="H18" s="3488">
        <v>16668</v>
      </c>
      <c r="I18" s="3489">
        <v>14677</v>
      </c>
      <c r="J18" s="3489">
        <v>13813</v>
      </c>
      <c r="K18" s="3490">
        <v>15617</v>
      </c>
      <c r="L18" s="3488">
        <v>13765</v>
      </c>
      <c r="M18" s="3489">
        <v>13818</v>
      </c>
      <c r="N18" s="3489">
        <v>13475</v>
      </c>
      <c r="O18" s="3490">
        <v>13141</v>
      </c>
      <c r="P18" s="3560">
        <v>20678.820512820515</v>
      </c>
      <c r="Q18" s="3561">
        <v>14708.824817518245</v>
      </c>
      <c r="R18" s="3562">
        <v>15201.295081967215</v>
      </c>
      <c r="S18" s="3563">
        <v>13550.364383561646</v>
      </c>
      <c r="T18" s="3444"/>
    </row>
    <row r="19" spans="1:20" ht="9.9499999999999993" customHeight="1" thickBot="1">
      <c r="A19" s="3495"/>
      <c r="B19" s="3564"/>
      <c r="C19" s="3565"/>
      <c r="D19" s="1778"/>
      <c r="E19" s="1778"/>
      <c r="F19" s="1778"/>
      <c r="G19" s="1778"/>
      <c r="H19" s="3566"/>
      <c r="I19" s="3566"/>
      <c r="J19" s="3566"/>
      <c r="K19" s="3566"/>
      <c r="L19" s="1778"/>
      <c r="M19" s="1778"/>
      <c r="N19" s="1778"/>
      <c r="O19" s="1778"/>
      <c r="P19" s="3567"/>
      <c r="Q19" s="3567"/>
      <c r="R19" s="1778"/>
      <c r="S19" s="3568"/>
    </row>
    <row r="20" spans="1:20" ht="20.25" customHeight="1" thickBot="1">
      <c r="A20" s="3494" t="s">
        <v>1345</v>
      </c>
      <c r="B20" s="3872"/>
      <c r="C20" s="3498"/>
      <c r="D20" s="1778"/>
      <c r="E20" s="1778"/>
      <c r="F20" s="1778"/>
      <c r="G20" s="1778"/>
      <c r="H20" s="3569"/>
      <c r="I20" s="3569"/>
      <c r="J20" s="3569"/>
      <c r="K20" s="3569"/>
      <c r="L20" s="1778"/>
      <c r="M20" s="1778"/>
      <c r="N20" s="1778"/>
      <c r="O20" s="1778"/>
      <c r="P20" s="3570"/>
      <c r="Q20" s="3570"/>
      <c r="R20" s="1778"/>
      <c r="S20" s="3568"/>
    </row>
    <row r="21" spans="1:20" s="1595" customFormat="1" ht="18" customHeight="1">
      <c r="A21" s="3441" t="s">
        <v>807</v>
      </c>
      <c r="B21" s="3497"/>
      <c r="C21" s="3498"/>
      <c r="D21" s="3501">
        <v>0</v>
      </c>
      <c r="E21" s="3502">
        <v>73</v>
      </c>
      <c r="F21" s="3502">
        <v>48</v>
      </c>
      <c r="G21" s="3500">
        <v>42</v>
      </c>
      <c r="H21" s="3501">
        <v>29</v>
      </c>
      <c r="I21" s="3502">
        <v>28</v>
      </c>
      <c r="J21" s="3502">
        <v>7</v>
      </c>
      <c r="K21" s="3500">
        <v>7</v>
      </c>
      <c r="L21" s="3501">
        <v>-3</v>
      </c>
      <c r="M21" s="3502">
        <v>-4</v>
      </c>
      <c r="N21" s="3502">
        <v>-1</v>
      </c>
      <c r="O21" s="3500">
        <v>1</v>
      </c>
      <c r="P21" s="3503">
        <v>163</v>
      </c>
      <c r="Q21" s="3504">
        <v>42</v>
      </c>
      <c r="R21" s="3442">
        <v>71</v>
      </c>
      <c r="S21" s="2818">
        <v>-7</v>
      </c>
      <c r="T21" s="2279"/>
    </row>
    <row r="22" spans="1:20" s="1595" customFormat="1" ht="18" customHeight="1">
      <c r="A22" s="3444" t="s">
        <v>808</v>
      </c>
      <c r="B22" s="1625"/>
      <c r="C22" s="3513"/>
      <c r="D22" s="3111">
        <v>0</v>
      </c>
      <c r="E22" s="3176">
        <v>74</v>
      </c>
      <c r="F22" s="3176">
        <v>74</v>
      </c>
      <c r="G22" s="3115">
        <v>76</v>
      </c>
      <c r="H22" s="3111">
        <v>73</v>
      </c>
      <c r="I22" s="3176">
        <v>97</v>
      </c>
      <c r="J22" s="3176">
        <v>69</v>
      </c>
      <c r="K22" s="3115">
        <v>101</v>
      </c>
      <c r="L22" s="3111">
        <v>77</v>
      </c>
      <c r="M22" s="3176">
        <v>70</v>
      </c>
      <c r="N22" s="3176">
        <v>45</v>
      </c>
      <c r="O22" s="3115">
        <v>41</v>
      </c>
      <c r="P22" s="3117">
        <v>224</v>
      </c>
      <c r="Q22" s="3509">
        <v>267</v>
      </c>
      <c r="R22" s="3178">
        <v>340</v>
      </c>
      <c r="S22" s="2819">
        <v>233</v>
      </c>
      <c r="T22" s="2279"/>
    </row>
    <row r="23" spans="1:20" s="1595" customFormat="1" ht="18" customHeight="1">
      <c r="A23" s="3448" t="s">
        <v>809</v>
      </c>
      <c r="B23" s="3449"/>
      <c r="C23" s="3542"/>
      <c r="D23" s="3452">
        <v>0</v>
      </c>
      <c r="E23" s="3453">
        <v>147</v>
      </c>
      <c r="F23" s="3453">
        <v>122</v>
      </c>
      <c r="G23" s="3454">
        <v>118</v>
      </c>
      <c r="H23" s="3452">
        <v>102</v>
      </c>
      <c r="I23" s="3453">
        <v>125</v>
      </c>
      <c r="J23" s="3453">
        <v>76</v>
      </c>
      <c r="K23" s="3454">
        <v>108</v>
      </c>
      <c r="L23" s="3452">
        <v>74</v>
      </c>
      <c r="M23" s="3453">
        <v>66</v>
      </c>
      <c r="N23" s="3453">
        <v>44</v>
      </c>
      <c r="O23" s="3454">
        <v>42</v>
      </c>
      <c r="P23" s="3455">
        <v>387</v>
      </c>
      <c r="Q23" s="3512">
        <v>309</v>
      </c>
      <c r="R23" s="3451">
        <v>411</v>
      </c>
      <c r="S23" s="2820">
        <v>226</v>
      </c>
      <c r="T23" s="2279"/>
    </row>
    <row r="24" spans="1:20" s="1595" customFormat="1" ht="18" customHeight="1">
      <c r="A24" s="3444" t="s">
        <v>810</v>
      </c>
      <c r="B24" s="1625"/>
      <c r="C24" s="3513"/>
      <c r="D24" s="3111">
        <v>0</v>
      </c>
      <c r="E24" s="3176">
        <v>58</v>
      </c>
      <c r="F24" s="3176">
        <v>55</v>
      </c>
      <c r="G24" s="3115">
        <v>56</v>
      </c>
      <c r="H24" s="3111">
        <v>66</v>
      </c>
      <c r="I24" s="3176">
        <v>52</v>
      </c>
      <c r="J24" s="3176">
        <v>41</v>
      </c>
      <c r="K24" s="3115">
        <v>48</v>
      </c>
      <c r="L24" s="3111">
        <v>43</v>
      </c>
      <c r="M24" s="3176">
        <v>42</v>
      </c>
      <c r="N24" s="3176">
        <v>32</v>
      </c>
      <c r="O24" s="3115">
        <v>30</v>
      </c>
      <c r="P24" s="3117">
        <v>169</v>
      </c>
      <c r="Q24" s="3509">
        <v>141</v>
      </c>
      <c r="R24" s="3178">
        <v>207</v>
      </c>
      <c r="S24" s="2819">
        <v>147</v>
      </c>
      <c r="T24" s="2279"/>
    </row>
    <row r="25" spans="1:20" s="1595" customFormat="1" ht="18" customHeight="1">
      <c r="A25" s="3444" t="s">
        <v>811</v>
      </c>
      <c r="B25" s="1625"/>
      <c r="C25" s="3513"/>
      <c r="D25" s="3111">
        <v>0</v>
      </c>
      <c r="E25" s="3176">
        <v>12</v>
      </c>
      <c r="F25" s="3176">
        <v>10</v>
      </c>
      <c r="G25" s="3115">
        <v>7</v>
      </c>
      <c r="H25" s="3111">
        <v>4</v>
      </c>
      <c r="I25" s="3176">
        <v>0</v>
      </c>
      <c r="J25" s="3176">
        <v>0</v>
      </c>
      <c r="K25" s="3115">
        <v>0</v>
      </c>
      <c r="L25" s="3111">
        <v>0</v>
      </c>
      <c r="M25" s="3176">
        <v>0</v>
      </c>
      <c r="N25" s="3176">
        <v>0</v>
      </c>
      <c r="O25" s="3115">
        <v>0</v>
      </c>
      <c r="P25" s="3117">
        <v>29</v>
      </c>
      <c r="Q25" s="3509">
        <v>0</v>
      </c>
      <c r="R25" s="3178">
        <v>4</v>
      </c>
      <c r="S25" s="2821">
        <v>0</v>
      </c>
      <c r="T25" s="2279"/>
    </row>
    <row r="26" spans="1:20" s="1595" customFormat="1" ht="18" customHeight="1">
      <c r="A26" s="3459" t="s">
        <v>839</v>
      </c>
      <c r="B26" s="3460"/>
      <c r="C26" s="3545"/>
      <c r="D26" s="3462">
        <v>0</v>
      </c>
      <c r="E26" s="3463">
        <v>77</v>
      </c>
      <c r="F26" s="3463">
        <v>57</v>
      </c>
      <c r="G26" s="3464">
        <v>55</v>
      </c>
      <c r="H26" s="3462">
        <v>32</v>
      </c>
      <c r="I26" s="3463">
        <v>73</v>
      </c>
      <c r="J26" s="3463">
        <v>35</v>
      </c>
      <c r="K26" s="3464">
        <v>60</v>
      </c>
      <c r="L26" s="3462">
        <v>31</v>
      </c>
      <c r="M26" s="3463">
        <v>24</v>
      </c>
      <c r="N26" s="3463">
        <v>12</v>
      </c>
      <c r="O26" s="3464">
        <v>12</v>
      </c>
      <c r="P26" s="3465">
        <v>189</v>
      </c>
      <c r="Q26" s="3464">
        <v>168</v>
      </c>
      <c r="R26" s="3461">
        <v>200</v>
      </c>
      <c r="S26" s="2822">
        <v>79</v>
      </c>
      <c r="T26" s="2279"/>
    </row>
    <row r="27" spans="1:20" s="1595" customFormat="1" ht="18" customHeight="1">
      <c r="A27" s="3467" t="s">
        <v>813</v>
      </c>
      <c r="B27" s="3506"/>
      <c r="C27" s="3507"/>
      <c r="D27" s="3111">
        <v>0</v>
      </c>
      <c r="E27" s="3176">
        <v>26</v>
      </c>
      <c r="F27" s="3176">
        <v>17</v>
      </c>
      <c r="G27" s="3115">
        <v>17</v>
      </c>
      <c r="H27" s="3111">
        <v>11</v>
      </c>
      <c r="I27" s="3176">
        <v>9</v>
      </c>
      <c r="J27" s="3176">
        <v>13</v>
      </c>
      <c r="K27" s="3115">
        <v>20</v>
      </c>
      <c r="L27" s="3111">
        <v>9</v>
      </c>
      <c r="M27" s="3176">
        <v>8</v>
      </c>
      <c r="N27" s="3176">
        <v>4</v>
      </c>
      <c r="O27" s="3115">
        <v>4</v>
      </c>
      <c r="P27" s="3117">
        <v>60</v>
      </c>
      <c r="Q27" s="3509">
        <v>42</v>
      </c>
      <c r="R27" s="3178">
        <v>53</v>
      </c>
      <c r="S27" s="2823">
        <v>25</v>
      </c>
      <c r="T27" s="2279"/>
    </row>
    <row r="28" spans="1:20" s="1595" customFormat="1" ht="18" customHeight="1">
      <c r="A28" s="3468" t="s">
        <v>815</v>
      </c>
      <c r="B28" s="2752"/>
      <c r="C28" s="3510"/>
      <c r="D28" s="3452">
        <v>0</v>
      </c>
      <c r="E28" s="3453">
        <v>51</v>
      </c>
      <c r="F28" s="3453">
        <v>40</v>
      </c>
      <c r="G28" s="3454">
        <v>38</v>
      </c>
      <c r="H28" s="3452">
        <v>21</v>
      </c>
      <c r="I28" s="3453">
        <v>64</v>
      </c>
      <c r="J28" s="3453">
        <v>22</v>
      </c>
      <c r="K28" s="3454">
        <v>40</v>
      </c>
      <c r="L28" s="3452">
        <v>22</v>
      </c>
      <c r="M28" s="3453">
        <v>16</v>
      </c>
      <c r="N28" s="3453">
        <v>8</v>
      </c>
      <c r="O28" s="3454">
        <v>8</v>
      </c>
      <c r="P28" s="3455">
        <v>129</v>
      </c>
      <c r="Q28" s="3512">
        <v>126</v>
      </c>
      <c r="R28" s="3451">
        <v>147</v>
      </c>
      <c r="S28" s="3571">
        <v>54</v>
      </c>
      <c r="T28" s="2279"/>
    </row>
    <row r="29" spans="1:20" s="1595" customFormat="1" ht="18" customHeight="1">
      <c r="A29" s="3470" t="s">
        <v>814</v>
      </c>
      <c r="B29" s="1625"/>
      <c r="C29" s="3513"/>
      <c r="D29" s="3111">
        <v>0</v>
      </c>
      <c r="E29" s="3176">
        <v>9</v>
      </c>
      <c r="F29" s="3176">
        <v>8</v>
      </c>
      <c r="G29" s="3115">
        <v>6</v>
      </c>
      <c r="H29" s="3111">
        <v>4</v>
      </c>
      <c r="I29" s="3176">
        <v>4</v>
      </c>
      <c r="J29" s="3176">
        <v>4</v>
      </c>
      <c r="K29" s="3115">
        <v>8</v>
      </c>
      <c r="L29" s="3111">
        <v>5</v>
      </c>
      <c r="M29" s="3176">
        <v>3</v>
      </c>
      <c r="N29" s="3176">
        <v>2</v>
      </c>
      <c r="O29" s="3115">
        <v>3</v>
      </c>
      <c r="P29" s="3117">
        <v>23</v>
      </c>
      <c r="Q29" s="3509">
        <v>16</v>
      </c>
      <c r="R29" s="3178">
        <v>20</v>
      </c>
      <c r="S29" s="2824">
        <v>13</v>
      </c>
      <c r="T29" s="2279"/>
    </row>
    <row r="30" spans="1:20" s="1595" customFormat="1" ht="18" customHeight="1">
      <c r="A30" s="3472" t="s">
        <v>816</v>
      </c>
      <c r="B30" s="3549"/>
      <c r="C30" s="3550"/>
      <c r="D30" s="3474">
        <v>0</v>
      </c>
      <c r="E30" s="3475">
        <v>42</v>
      </c>
      <c r="F30" s="3475">
        <v>32</v>
      </c>
      <c r="G30" s="3476">
        <v>32</v>
      </c>
      <c r="H30" s="3474">
        <v>17</v>
      </c>
      <c r="I30" s="3475">
        <v>60</v>
      </c>
      <c r="J30" s="3475">
        <v>18</v>
      </c>
      <c r="K30" s="3476">
        <v>32</v>
      </c>
      <c r="L30" s="3474">
        <v>17</v>
      </c>
      <c r="M30" s="3475">
        <v>13</v>
      </c>
      <c r="N30" s="3475">
        <v>6</v>
      </c>
      <c r="O30" s="3476">
        <v>5</v>
      </c>
      <c r="P30" s="3477">
        <v>106</v>
      </c>
      <c r="Q30" s="3522">
        <v>110</v>
      </c>
      <c r="R30" s="3473">
        <v>127</v>
      </c>
      <c r="S30" s="3572">
        <v>41</v>
      </c>
      <c r="T30" s="2279"/>
    </row>
    <row r="31" spans="1:20" s="1595" customFormat="1" ht="18" customHeight="1">
      <c r="A31" s="3444" t="s">
        <v>1346</v>
      </c>
      <c r="B31" s="1625"/>
      <c r="C31" s="3513"/>
      <c r="D31" s="3523" t="s">
        <v>1443</v>
      </c>
      <c r="E31" s="3524">
        <v>0.39455782312925169</v>
      </c>
      <c r="F31" s="3524">
        <v>0.45081967213114754</v>
      </c>
      <c r="G31" s="2780">
        <v>0.47457627118644069</v>
      </c>
      <c r="H31" s="3127">
        <v>0.6470588235294118</v>
      </c>
      <c r="I31" s="3483">
        <v>0.41599999999999998</v>
      </c>
      <c r="J31" s="3483">
        <v>0.53947368421052633</v>
      </c>
      <c r="K31" s="3130">
        <v>0.44444444444444442</v>
      </c>
      <c r="L31" s="3127">
        <v>0.58108108108108103</v>
      </c>
      <c r="M31" s="3483">
        <v>0.63636363636363635</v>
      </c>
      <c r="N31" s="3483">
        <v>0.72727272727272729</v>
      </c>
      <c r="O31" s="3130">
        <v>0.7142857142857143</v>
      </c>
      <c r="P31" s="3132">
        <v>0.43669250645994834</v>
      </c>
      <c r="Q31" s="3525">
        <v>0.4563106796116505</v>
      </c>
      <c r="R31" s="3581">
        <v>0.5036496350364964</v>
      </c>
      <c r="S31" s="3582">
        <v>0.65044247787610621</v>
      </c>
      <c r="T31" s="3444"/>
    </row>
    <row r="32" spans="1:20" s="3559" customFormat="1" ht="18" customHeight="1">
      <c r="A32" s="3444" t="s">
        <v>1357</v>
      </c>
      <c r="B32" s="1625"/>
      <c r="C32" s="3513"/>
      <c r="D32" s="3552">
        <v>0</v>
      </c>
      <c r="E32" s="3553">
        <v>6657</v>
      </c>
      <c r="F32" s="3176">
        <v>5269</v>
      </c>
      <c r="G32" s="3554">
        <v>4733</v>
      </c>
      <c r="H32" s="3555">
        <v>4363</v>
      </c>
      <c r="I32" s="3556">
        <v>3739</v>
      </c>
      <c r="J32" s="2637">
        <v>3370</v>
      </c>
      <c r="K32" s="3554">
        <v>2522</v>
      </c>
      <c r="L32" s="3555">
        <v>1558</v>
      </c>
      <c r="M32" s="3556">
        <v>1416</v>
      </c>
      <c r="N32" s="2637">
        <v>1261</v>
      </c>
      <c r="O32" s="3553">
        <v>973</v>
      </c>
      <c r="P32" s="3557">
        <v>5556.1208791208792</v>
      </c>
      <c r="Q32" s="3558">
        <v>3209.1678832116786</v>
      </c>
      <c r="R32" s="3579">
        <v>3499.2021857923492</v>
      </c>
      <c r="S32" s="3541">
        <v>1302.33698630137</v>
      </c>
      <c r="T32" s="3444"/>
    </row>
    <row r="33" spans="1:26" s="3559" customFormat="1" ht="18" customHeight="1">
      <c r="A33" s="3444" t="s">
        <v>1358</v>
      </c>
      <c r="B33" s="1625"/>
      <c r="C33" s="3513"/>
      <c r="D33" s="2637">
        <v>0</v>
      </c>
      <c r="E33" s="3553">
        <v>308</v>
      </c>
      <c r="F33" s="3176">
        <v>578</v>
      </c>
      <c r="G33" s="3554">
        <v>801</v>
      </c>
      <c r="H33" s="2637">
        <v>927</v>
      </c>
      <c r="I33" s="3553">
        <v>1064</v>
      </c>
      <c r="J33" s="3553">
        <v>1235</v>
      </c>
      <c r="K33" s="3573">
        <v>1424</v>
      </c>
      <c r="L33" s="3553">
        <v>1451</v>
      </c>
      <c r="M33" s="3553">
        <v>911</v>
      </c>
      <c r="N33" s="3553">
        <v>208</v>
      </c>
      <c r="O33" s="3118">
        <v>0</v>
      </c>
      <c r="P33" s="2710">
        <v>562.1611721611722</v>
      </c>
      <c r="Q33" s="3554">
        <v>1241.0437956204378</v>
      </c>
      <c r="R33" s="2637">
        <v>1162.1038251366119</v>
      </c>
      <c r="S33" s="3541">
        <v>646.07123287671243</v>
      </c>
      <c r="T33" s="3444"/>
    </row>
    <row r="34" spans="1:26" s="1595" customFormat="1" ht="18" customHeight="1">
      <c r="A34" s="3444" t="s">
        <v>833</v>
      </c>
      <c r="B34" s="1625"/>
      <c r="C34" s="3513"/>
      <c r="D34" s="3111">
        <v>0</v>
      </c>
      <c r="E34" s="3176">
        <v>7940</v>
      </c>
      <c r="F34" s="3176">
        <v>6799</v>
      </c>
      <c r="G34" s="3115">
        <v>6655</v>
      </c>
      <c r="H34" s="3111">
        <v>6312</v>
      </c>
      <c r="I34" s="3176">
        <v>5586</v>
      </c>
      <c r="J34" s="3176">
        <v>5010</v>
      </c>
      <c r="K34" s="3115">
        <v>4360</v>
      </c>
      <c r="L34" s="3111">
        <v>3516</v>
      </c>
      <c r="M34" s="3176">
        <v>2628</v>
      </c>
      <c r="N34" s="3176">
        <v>1728</v>
      </c>
      <c r="O34" s="3115">
        <v>1211</v>
      </c>
      <c r="P34" s="3117">
        <v>7134.9853479853482</v>
      </c>
      <c r="Q34" s="3509">
        <v>4985.1532846715327</v>
      </c>
      <c r="R34" s="3178">
        <v>5318.6775956284155</v>
      </c>
      <c r="S34" s="3115">
        <v>2275.2109589041097</v>
      </c>
      <c r="T34" s="3444"/>
    </row>
    <row r="35" spans="1:26" s="1595" customFormat="1" ht="18" customHeight="1" thickBot="1">
      <c r="A35" s="3485" t="s">
        <v>834</v>
      </c>
      <c r="B35" s="2749"/>
      <c r="C35" s="3526"/>
      <c r="D35" s="3488">
        <v>0</v>
      </c>
      <c r="E35" s="3489">
        <v>1294</v>
      </c>
      <c r="F35" s="3489">
        <v>1225</v>
      </c>
      <c r="G35" s="3490">
        <v>1122</v>
      </c>
      <c r="H35" s="3488">
        <v>1095</v>
      </c>
      <c r="I35" s="3489">
        <v>843</v>
      </c>
      <c r="J35" s="3839"/>
      <c r="K35" s="3840"/>
      <c r="L35" s="3841"/>
      <c r="M35" s="3839"/>
      <c r="N35" s="3839"/>
      <c r="O35" s="3840"/>
      <c r="P35" s="3560">
        <v>1213.5421245421246</v>
      </c>
      <c r="Q35" s="3561">
        <v>283.05109489051091</v>
      </c>
      <c r="R35" s="3562">
        <v>487.14754098360652</v>
      </c>
      <c r="S35" s="3842"/>
      <c r="T35" s="3444"/>
    </row>
    <row r="36" spans="1:26" s="1595" customFormat="1" ht="9.9499999999999993" customHeight="1">
      <c r="A36" s="3497"/>
      <c r="B36" s="3497"/>
      <c r="C36" s="3497"/>
      <c r="D36" s="3497"/>
      <c r="E36" s="3497"/>
      <c r="F36" s="1625"/>
      <c r="G36" s="2637"/>
      <c r="H36" s="3497"/>
      <c r="I36" s="3497"/>
      <c r="J36" s="1625"/>
      <c r="K36" s="2637"/>
      <c r="L36" s="3497"/>
      <c r="M36" s="3497"/>
      <c r="N36" s="1625"/>
      <c r="O36" s="2637"/>
      <c r="P36" s="3575"/>
      <c r="Q36" s="3575"/>
      <c r="R36" s="3575"/>
      <c r="S36" s="3575"/>
    </row>
    <row r="37" spans="1:26" s="1595" customFormat="1">
      <c r="A37" s="3576"/>
      <c r="R37" s="1770"/>
      <c r="S37" s="1770"/>
    </row>
    <row r="38" spans="1:26">
      <c r="A38" s="3577"/>
      <c r="B38" s="1595"/>
      <c r="C38" s="1595"/>
      <c r="D38" s="1595"/>
      <c r="E38" s="1595"/>
      <c r="F38" s="1595"/>
      <c r="H38" s="1595"/>
      <c r="I38" s="1595"/>
      <c r="J38" s="1595"/>
      <c r="L38" s="1595"/>
      <c r="M38" s="1595"/>
      <c r="N38" s="1595"/>
      <c r="P38" s="1595"/>
      <c r="Q38" s="1595"/>
      <c r="R38" s="1770"/>
      <c r="S38" s="1770"/>
      <c r="T38" s="1595"/>
      <c r="U38" s="1595"/>
      <c r="V38" s="1595"/>
      <c r="W38" s="1595"/>
      <c r="X38" s="1595"/>
      <c r="Y38" s="1595"/>
      <c r="Z38" s="1595"/>
    </row>
    <row r="39" spans="1:26" s="1625" customFormat="1">
      <c r="A39" s="3577"/>
      <c r="C39" s="3578"/>
    </row>
    <row r="40" spans="1:26" s="1625" customFormat="1">
      <c r="C40" s="3578"/>
      <c r="G40" s="3578"/>
      <c r="K40" s="3578"/>
      <c r="O40" s="3578"/>
      <c r="P40" s="3578"/>
      <c r="Q40" s="3578"/>
      <c r="R40" s="3578"/>
      <c r="S40" s="3578"/>
    </row>
  </sheetData>
  <mergeCells count="6">
    <mergeCell ref="A1:S1"/>
    <mergeCell ref="R3:S3"/>
    <mergeCell ref="D3:G3"/>
    <mergeCell ref="H3:K3"/>
    <mergeCell ref="L3:O3"/>
    <mergeCell ref="P3:Q3"/>
  </mergeCells>
  <conditionalFormatting sqref="C39:K40 O40:S40">
    <cfRule type="expression" dxfId="38" priority="1" stopIfTrue="1">
      <formula>ABS(C39)&gt;0</formula>
    </cfRule>
  </conditionalFormatting>
  <printOptions horizontalCentered="1"/>
  <pageMargins left="0.31496062992125984" right="0.31496062992125984" top="0.39370078740157483" bottom="0.39370078740157483" header="0.19685039370078741" footer="0.19685039370078741"/>
  <pageSetup scale="57" orientation="landscape" r:id="rId1"/>
  <headerFooter scaleWithDoc="0" alignWithMargins="0">
    <oddFooter>&amp;L&amp;"MetaBookLF-Roman,Italique"&amp;8Banque Nationale du Canada - Informations financières complémentaires&amp;R&amp;"MetaBookLF-Roman,Italique"&amp;8page &amp;P</oddFooter>
  </headerFooter>
  <drawing r:id="rId2"/>
  <legacyDrawing r:id="rId3"/>
  <oleObjects>
    <mc:AlternateContent xmlns:mc="http://schemas.openxmlformats.org/markup-compatibility/2006">
      <mc:Choice Requires="x14">
        <oleObject progId="Word.Document.8" shapeId="760833" r:id="rId4">
          <objectPr defaultSize="0" autoPict="0" r:id="rId5">
            <anchor moveWithCells="1">
              <from>
                <xdr:col>0</xdr:col>
                <xdr:colOff>76200</xdr:colOff>
                <xdr:row>0</xdr:row>
                <xdr:rowOff>104775</xdr:rowOff>
              </from>
              <to>
                <xdr:col>0</xdr:col>
                <xdr:colOff>371475</xdr:colOff>
                <xdr:row>2</xdr:row>
                <xdr:rowOff>171450</xdr:rowOff>
              </to>
            </anchor>
          </objectPr>
        </oleObject>
      </mc:Choice>
      <mc:Fallback>
        <oleObject progId="Word.Document.8" shapeId="76083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64</vt:i4>
      </vt:variant>
    </vt:vector>
  </HeadingPairs>
  <TitlesOfParts>
    <vt:vector size="124" baseType="lpstr">
      <vt:lpstr>page titre</vt:lpstr>
      <vt:lpstr>Notes to users</vt:lpstr>
      <vt:lpstr>Contents</vt:lpstr>
      <vt:lpstr>Highlights</vt:lpstr>
      <vt:lpstr>Shareholders Info</vt:lpstr>
      <vt:lpstr>Detailed Info</vt:lpstr>
      <vt:lpstr>% of Average Assets</vt:lpstr>
      <vt:lpstr>Segments1</vt:lpstr>
      <vt:lpstr>Segments2</vt:lpstr>
      <vt:lpstr>Segments3</vt:lpstr>
      <vt:lpstr>Segment FSEU&amp;I</vt:lpstr>
      <vt:lpstr>Specified items</vt:lpstr>
      <vt:lpstr>ER</vt:lpstr>
      <vt:lpstr>Total Rev</vt:lpstr>
      <vt:lpstr>Non-interest exp</vt:lpstr>
      <vt:lpstr>BS</vt:lpstr>
      <vt:lpstr>Change in equity</vt:lpstr>
      <vt:lpstr>OCI</vt:lpstr>
      <vt:lpstr>CR-Loans+BAs</vt:lpstr>
      <vt:lpstr>CR-Mortgages1</vt:lpstr>
      <vt:lpstr>CR-Mortgages2</vt:lpstr>
      <vt:lpstr>CR-Geographic</vt:lpstr>
      <vt:lpstr>Impaired</vt:lpstr>
      <vt:lpstr>CF-Impaired</vt:lpstr>
      <vt:lpstr>PCL</vt:lpstr>
      <vt:lpstr>RC + ratios1</vt:lpstr>
      <vt:lpstr>RC + ratios2</vt:lpstr>
      <vt:lpstr>Leverage - F</vt:lpstr>
      <vt:lpstr>Capital Adequacy</vt:lpstr>
      <vt:lpstr>page 18</vt:lpstr>
      <vt:lpstr>page 18.3</vt:lpstr>
      <vt:lpstr>page 19</vt:lpstr>
      <vt:lpstr>page 20</vt:lpstr>
      <vt:lpstr>page 21</vt:lpstr>
      <vt:lpstr>page 25.1</vt:lpstr>
      <vt:lpstr>page 25.2</vt:lpstr>
      <vt:lpstr>page 25.3</vt:lpstr>
      <vt:lpstr>page 25.4</vt:lpstr>
      <vt:lpstr>page 26</vt:lpstr>
      <vt:lpstr>Recom 26 EN</vt:lpstr>
      <vt:lpstr>page 27</vt:lpstr>
      <vt:lpstr>page 27.1</vt:lpstr>
      <vt:lpstr>page 28</vt:lpstr>
      <vt:lpstr>page 29</vt:lpstr>
      <vt:lpstr>Page 30</vt:lpstr>
      <vt:lpstr>page 31</vt:lpstr>
      <vt:lpstr>page 32</vt:lpstr>
      <vt:lpstr>page 33</vt:lpstr>
      <vt:lpstr>page 34</vt:lpstr>
      <vt:lpstr>page 35</vt:lpstr>
      <vt:lpstr>page 35.1</vt:lpstr>
      <vt:lpstr>page 36</vt:lpstr>
      <vt:lpstr>page 36.1</vt:lpstr>
      <vt:lpstr>page 36.2</vt:lpstr>
      <vt:lpstr>page 37</vt:lpstr>
      <vt:lpstr>page 38</vt:lpstr>
      <vt:lpstr>page 39</vt:lpstr>
      <vt:lpstr>page 40</vt:lpstr>
      <vt:lpstr>page 41</vt:lpstr>
      <vt:lpstr>page 42</vt:lpstr>
      <vt:lpstr>'% of Average Assets'!Print_Area</vt:lpstr>
      <vt:lpstr>BS!Print_Area</vt:lpstr>
      <vt:lpstr>'Capital Adequacy'!Print_Area</vt:lpstr>
      <vt:lpstr>'CF-Impaired'!Print_Area</vt:lpstr>
      <vt:lpstr>'Change in equity'!Print_Area</vt:lpstr>
      <vt:lpstr>'CR-Geographic'!Print_Area</vt:lpstr>
      <vt:lpstr>'CR-Loans+BAs'!Print_Area</vt:lpstr>
      <vt:lpstr>'CR-Mortgages1'!Print_Area</vt:lpstr>
      <vt:lpstr>'CR-Mortgages2'!Print_Area</vt:lpstr>
      <vt:lpstr>'Detailed Info'!Print_Area</vt:lpstr>
      <vt:lpstr>ER!Print_Area</vt:lpstr>
      <vt:lpstr>Highlights!Print_Area</vt:lpstr>
      <vt:lpstr>Impaired!Print_Area</vt:lpstr>
      <vt:lpstr>'Leverage - F'!Print_Area</vt:lpstr>
      <vt:lpstr>'Non-interest exp'!Print_Area</vt:lpstr>
      <vt:lpstr>'Notes to users'!Print_Area</vt:lpstr>
      <vt:lpstr>OCI!Print_Area</vt:lpstr>
      <vt:lpstr>'page 18'!Print_Area</vt:lpstr>
      <vt:lpstr>'page 18.3'!Print_Area</vt:lpstr>
      <vt:lpstr>'page 19'!Print_Area</vt:lpstr>
      <vt:lpstr>'page 20'!Print_Area</vt:lpstr>
      <vt:lpstr>'page 21'!Print_Area</vt:lpstr>
      <vt:lpstr>'page 25.1'!Print_Area</vt:lpstr>
      <vt:lpstr>'page 25.2'!Print_Area</vt:lpstr>
      <vt:lpstr>'page 25.3'!Print_Area</vt:lpstr>
      <vt:lpstr>'page 25.4'!Print_Area</vt:lpstr>
      <vt:lpstr>'page 26'!Print_Area</vt:lpstr>
      <vt:lpstr>'page 27'!Print_Area</vt:lpstr>
      <vt:lpstr>'page 27.1'!Print_Area</vt:lpstr>
      <vt:lpstr>'page 28'!Print_Area</vt:lpstr>
      <vt:lpstr>'page 29'!Print_Area</vt:lpstr>
      <vt:lpstr>'Page 30'!Print_Area</vt:lpstr>
      <vt:lpstr>'page 31'!Print_Area</vt:lpstr>
      <vt:lpstr>'page 32'!Print_Area</vt:lpstr>
      <vt:lpstr>'page 33'!Print_Area</vt:lpstr>
      <vt:lpstr>'page 34'!Print_Area</vt:lpstr>
      <vt:lpstr>'page 35'!Print_Area</vt:lpstr>
      <vt:lpstr>'page 35.1'!Print_Area</vt:lpstr>
      <vt:lpstr>'page 36'!Print_Area</vt:lpstr>
      <vt:lpstr>'page 36.1'!Print_Area</vt:lpstr>
      <vt:lpstr>'page 36.2'!Print_Area</vt:lpstr>
      <vt:lpstr>'page 37'!Print_Area</vt:lpstr>
      <vt:lpstr>'page 38'!Print_Area</vt:lpstr>
      <vt:lpstr>'page 39'!Print_Area</vt:lpstr>
      <vt:lpstr>'page 40'!Print_Area</vt:lpstr>
      <vt:lpstr>'page 41'!Print_Area</vt:lpstr>
      <vt:lpstr>'page 42'!Print_Area</vt:lpstr>
      <vt:lpstr>'page titre'!Print_Area</vt:lpstr>
      <vt:lpstr>PCL!Print_Area</vt:lpstr>
      <vt:lpstr>'RC + ratios1'!Print_Area</vt:lpstr>
      <vt:lpstr>'RC + ratios2'!Print_Area</vt:lpstr>
      <vt:lpstr>'Recom 26 EN'!Print_Area</vt:lpstr>
      <vt:lpstr>'Segment FSEU&amp;I'!Print_Area</vt:lpstr>
      <vt:lpstr>Segments1!Print_Area</vt:lpstr>
      <vt:lpstr>Segments2!Print_Area</vt:lpstr>
      <vt:lpstr>Segments3!Print_Area</vt:lpstr>
      <vt:lpstr>'Shareholders Info'!Print_Area</vt:lpstr>
      <vt:lpstr>'Specified items'!Print_Area</vt:lpstr>
      <vt:lpstr>'Total Rev'!Print_Area</vt:lpstr>
      <vt:lpstr>'page titre'!test1</vt:lpstr>
      <vt:lpstr>'Segment FSEU&amp;I'!test2</vt:lpstr>
      <vt:lpstr>Segments1!test3</vt:lpstr>
      <vt:lpstr>Segments2!test4</vt:lpstr>
      <vt:lpstr>Segments3!test5</vt:lpstr>
    </vt:vector>
  </TitlesOfParts>
  <Company>Banque Nationale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Finances et controle</dc:creator>
  <cp:lastModifiedBy>Z71605</cp:lastModifiedBy>
  <cp:lastPrinted>2017-08-24T13:22:00Z</cp:lastPrinted>
  <dcterms:created xsi:type="dcterms:W3CDTF">1998-08-03T15:19:58Z</dcterms:created>
  <dcterms:modified xsi:type="dcterms:W3CDTF">2017-08-29T18:26:26Z</dcterms:modified>
</cp:coreProperties>
</file>